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fert"/>
    <sheet r:id="rId2" sheetId="2" name="Pfert"/>
    <sheet r:id="rId3" sheetId="3" name="Nfert_old"/>
    <sheet r:id="rId4" sheetId="4" name="Pfert_P2O5"/>
    <sheet r:id="rId5" sheetId="5" name="N_P_ratio"/>
  </sheets>
  <calcPr fullCalcOnLoad="1"/>
</workbook>
</file>

<file path=xl/sharedStrings.xml><?xml version="1.0" encoding="utf-8"?>
<sst xmlns="http://schemas.openxmlformats.org/spreadsheetml/2006/main" count="151" uniqueCount="38">
  <si>
    <t>N/P inputs to crops in lbs/acre</t>
  </si>
  <si>
    <t>corn for grain</t>
  </si>
  <si>
    <t>corn for silage</t>
  </si>
  <si>
    <t>wheat</t>
  </si>
  <si>
    <t>oats</t>
  </si>
  <si>
    <t>barley</t>
  </si>
  <si>
    <t>sorghum for grain</t>
  </si>
  <si>
    <t>sorghum for silage</t>
  </si>
  <si>
    <t>potatoes</t>
  </si>
  <si>
    <t>rye</t>
  </si>
  <si>
    <t>alfalfa hay</t>
  </si>
  <si>
    <t>other hay</t>
  </si>
  <si>
    <t>soybeans</t>
  </si>
  <si>
    <t>cropland pasture</t>
  </si>
  <si>
    <t>noncropland pasture</t>
  </si>
  <si>
    <t>rice</t>
  </si>
  <si>
    <t>peanuts</t>
  </si>
  <si>
    <t>P2O5 inputs to crops in lbs/acre</t>
  </si>
  <si>
    <t>area-weighted values from USDA fertilizer use spreadsheet</t>
  </si>
  <si>
    <t>USDA ERS</t>
  </si>
  <si>
    <t>https://data.ers.usda.gov/reports.aspx?ID=17883</t>
  </si>
  <si>
    <t>NASS Quickstats, average from surveyed states</t>
  </si>
  <si>
    <t>estimated from MN extension recommendations, 2019</t>
  </si>
  <si>
    <t>assumptions</t>
  </si>
  <si>
    <t>Mass of P2O5</t>
  </si>
  <si>
    <t>Mass of P2</t>
  </si>
  <si>
    <t>P2O5 as P</t>
  </si>
  <si>
    <t>kgP/kgP2O5</t>
  </si>
  <si>
    <t>N inputs to crops in lbs/acre</t>
  </si>
  <si>
    <t>kg/km2</t>
  </si>
  <si>
    <t>lbs/km2</t>
  </si>
  <si>
    <t>lbs/acre</t>
  </si>
  <si>
    <t>from Chris's spreadsheets, don't seem to take % of area applied into account</t>
  </si>
  <si>
    <t>MN extension recommendations</t>
  </si>
  <si>
    <t>P inputs to crops in lbs/acre</t>
  </si>
  <si>
    <t>estimated from MN extension recommendations</t>
  </si>
  <si>
    <t>P inputs to crops in metric tons/km2</t>
  </si>
  <si>
    <t>N inputs to crops in metric tons/km2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</si>
</sst>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"/>
    <numFmt numFmtId="165" formatCode="#,##0.000000"/>
  </numFmts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2"/>
      <color rgb="FF000000"/>
      <name val="Calibri"/>
      <family val="2"/>
    </font>
    <font>
      <sz val="12"/>
      <color rgb="FF222222"/>
      <name val="Arial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ffff00"/>
      </patternFill>
    </fill>
    <fill>
      <patternFill patternType="solid">
        <fgColor rgb="FFbdd7ee"/>
      </patternFill>
    </fill>
    <fill>
      <patternFill patternType="solid">
        <fgColor rgb="FFffc00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6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2" applyBorder="1" fontId="4" applyFont="1" fillId="2" applyFill="1" applyAlignment="1">
      <alignment horizontal="left"/>
    </xf>
    <xf xfId="0" numFmtId="4" applyNumberFormat="1" borderId="2" applyBorder="1" fontId="2" applyFont="1" fillId="2" applyFill="1" applyAlignment="1">
      <alignment horizontal="right"/>
    </xf>
    <xf xfId="0" numFmtId="3" applyNumberFormat="1" borderId="2" applyBorder="1" fontId="2" applyFont="1" fillId="2" applyFill="1" applyAlignment="1">
      <alignment horizontal="right"/>
    </xf>
    <xf xfId="0" numFmtId="4" applyNumberFormat="1" borderId="2" applyBorder="1" fontId="5" applyFont="1" fillId="2" applyFill="1" applyAlignment="1">
      <alignment horizontal="right"/>
    </xf>
    <xf xfId="0" numFmtId="0" borderId="2" applyBorder="1" fontId="2" applyFont="1" fillId="3" applyFill="1" applyAlignment="1">
      <alignment horizontal="left"/>
    </xf>
    <xf xfId="0" numFmtId="4" applyNumberFormat="1" borderId="1" applyBorder="1" fontId="6" applyFont="1" fillId="0" applyAlignment="1">
      <alignment horizontal="left"/>
    </xf>
    <xf xfId="0" numFmtId="4" applyNumberFormat="1" borderId="1" applyBorder="1" fontId="5" applyFont="1" fillId="0" applyAlignment="1">
      <alignment horizontal="right"/>
    </xf>
    <xf xfId="0" numFmtId="0" borderId="2" applyBorder="1" fontId="4" applyFont="1" fillId="4" applyFill="1" applyAlignment="1">
      <alignment horizontal="left"/>
    </xf>
    <xf xfId="0" numFmtId="0" borderId="2" applyBorder="1" fontId="4" applyFont="1" fillId="5" applyFill="1" applyAlignment="1">
      <alignment horizontal="left"/>
    </xf>
    <xf xfId="0" numFmtId="4" applyNumberFormat="1" borderId="2" applyBorder="1" fontId="2" applyFont="1" fillId="3" applyFill="1" applyAlignment="1">
      <alignment horizontal="right"/>
    </xf>
    <xf xfId="0" numFmtId="4" applyNumberFormat="1" borderId="2" applyBorder="1" fontId="5" applyFont="1" fillId="3" applyFill="1" applyAlignment="1">
      <alignment horizontal="right"/>
    </xf>
    <xf xfId="0" numFmtId="4" applyNumberFormat="1" borderId="2" applyBorder="1" fontId="5" applyFont="1" fillId="6" applyFill="1" applyAlignment="1">
      <alignment horizontal="right"/>
    </xf>
    <xf xfId="0" numFmtId="4" applyNumberFormat="1" borderId="2" applyBorder="1" fontId="2" applyFont="1" fillId="4" applyFill="1" applyAlignment="1">
      <alignment horizontal="right"/>
    </xf>
    <xf xfId="0" numFmtId="4" applyNumberFormat="1" borderId="1" applyBorder="1" fontId="7" applyFont="1" fillId="0" applyAlignment="1">
      <alignment horizontal="right"/>
    </xf>
    <xf xfId="0" numFmtId="165" applyNumberFormat="1" borderId="2" applyBorder="1" fontId="5" applyFont="1" fillId="5" applyFill="1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165" applyNumberFormat="1" borderId="1" applyBorder="1" fontId="5" applyFont="1" fillId="0" applyAlignment="1">
      <alignment horizontal="right"/>
    </xf>
    <xf xfId="0" numFmtId="165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165" applyNumberFormat="1" borderId="1" applyBorder="1" fontId="2" applyFont="1" fillId="0" applyAlignment="1">
      <alignment horizontal="left"/>
    </xf>
    <xf xfId="0" numFmtId="165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8" applyFont="1" fillId="0" applyAlignment="1">
      <alignment horizontal="left"/>
    </xf>
    <xf xfId="0" numFmtId="165" applyNumberFormat="1" borderId="1" applyBorder="1" fontId="4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165" applyNumberFormat="1" borderId="2" applyBorder="1" fontId="2" applyFont="1" fillId="3" applyFill="1" applyAlignment="1">
      <alignment horizontal="right"/>
    </xf>
    <xf xfId="0" numFmtId="165" applyNumberFormat="1" borderId="2" applyBorder="1" fontId="4" applyFont="1" fillId="2" applyFill="1" applyAlignment="1">
      <alignment horizontal="left"/>
    </xf>
    <xf xfId="0" numFmtId="165" applyNumberFormat="1" borderId="2" applyBorder="1" fontId="4" applyFont="1" fillId="3" applyFill="1" applyAlignment="1">
      <alignment horizontal="left"/>
    </xf>
    <xf xfId="0" numFmtId="165" applyNumberFormat="1" borderId="2" applyBorder="1" fontId="4" applyFont="1" fillId="5" applyFill="1" applyAlignment="1">
      <alignment horizontal="left"/>
    </xf>
    <xf xfId="0" numFmtId="165" applyNumberFormat="1" borderId="0" fontId="0" fillId="0" applyAlignment="1">
      <alignment horizontal="general"/>
    </xf>
    <xf xfId="0" numFmtId="0" borderId="1" applyBorder="1" fontId="6" applyFont="1" fillId="0" applyAlignment="1">
      <alignment horizontal="left"/>
    </xf>
    <xf xfId="0" numFmtId="3" applyNumberFormat="1" borderId="2" applyBorder="1" fontId="2" applyFont="1" fillId="4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2"/>
  <sheetViews>
    <sheetView workbookViewId="0" tabSelected="1"/>
  </sheetViews>
  <sheetFormatPr defaultRowHeight="15" x14ac:dyDescent="0.25"/>
  <cols>
    <col min="1" max="1" style="11" width="24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1" width="13.576428571428572" customWidth="1" bestFit="1"/>
    <col min="10" max="10" style="43" width="13.576428571428572" customWidth="1" bestFit="1"/>
    <col min="11" max="11" style="32" width="13.576428571428572" customWidth="1" bestFit="1"/>
    <col min="12" max="12" style="43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</cols>
  <sheetData>
    <row x14ac:dyDescent="0.25" r="1" customHeight="1" ht="18.75">
      <c r="A1" s="1" t="s">
        <v>28</v>
      </c>
      <c r="B1" s="2"/>
      <c r="C1" s="2"/>
      <c r="D1" s="2"/>
      <c r="E1" s="2"/>
      <c r="F1" s="2"/>
      <c r="G1" s="2"/>
      <c r="H1" s="3"/>
      <c r="I1" s="4"/>
      <c r="J1" s="34"/>
      <c r="K1" s="13"/>
      <c r="L1" s="34"/>
      <c r="M1" s="4"/>
      <c r="N1" s="4"/>
      <c r="O1" s="4"/>
    </row>
    <row x14ac:dyDescent="0.25" r="2" customHeight="1" ht="18.75">
      <c r="A2" s="5"/>
      <c r="B2" s="35">
        <v>1987</v>
      </c>
      <c r="C2" s="35">
        <v>1992</v>
      </c>
      <c r="D2" s="35">
        <v>1997</v>
      </c>
      <c r="E2" s="35">
        <v>2002</v>
      </c>
      <c r="F2" s="35">
        <v>2007</v>
      </c>
      <c r="G2" s="35">
        <v>2012</v>
      </c>
      <c r="H2" s="35">
        <v>2017</v>
      </c>
      <c r="I2" s="4"/>
      <c r="J2" s="34" t="s">
        <v>29</v>
      </c>
      <c r="K2" s="13" t="s">
        <v>30</v>
      </c>
      <c r="L2" s="34" t="s">
        <v>31</v>
      </c>
      <c r="M2" s="4"/>
      <c r="N2" s="14" t="s">
        <v>18</v>
      </c>
      <c r="O2" s="4"/>
    </row>
    <row x14ac:dyDescent="0.25" r="3" customHeight="1" ht="20.25">
      <c r="A3" s="36" t="s">
        <v>1</v>
      </c>
      <c r="B3" s="15">
        <v>126.72</v>
      </c>
      <c r="C3" s="15">
        <v>123.19</v>
      </c>
      <c r="D3" s="15">
        <v>128.7</v>
      </c>
      <c r="E3" s="15">
        <v>131.52</v>
      </c>
      <c r="F3" s="16">
        <v>134</v>
      </c>
      <c r="G3" s="16">
        <v>137</v>
      </c>
      <c r="H3" s="15">
        <v>143.335</v>
      </c>
      <c r="I3" s="4"/>
      <c r="J3" s="37">
        <v>14705</v>
      </c>
      <c r="K3" s="37">
        <f>J3*2.2</f>
      </c>
      <c r="L3" s="37">
        <f>K3*0.00405</f>
      </c>
      <c r="M3" s="4"/>
      <c r="N3" s="18" t="s">
        <v>19</v>
      </c>
      <c r="O3" s="44" t="s">
        <v>20</v>
      </c>
    </row>
    <row x14ac:dyDescent="0.25" r="4" customHeight="1" ht="19.5">
      <c r="A4" s="36" t="s">
        <v>2</v>
      </c>
      <c r="B4" s="8">
        <v>126.72</v>
      </c>
      <c r="C4" s="8">
        <v>123.19</v>
      </c>
      <c r="D4" s="8">
        <v>128.7</v>
      </c>
      <c r="E4" s="8">
        <v>131.52</v>
      </c>
      <c r="F4" s="6">
        <v>134</v>
      </c>
      <c r="G4" s="6">
        <v>137</v>
      </c>
      <c r="H4" s="8">
        <v>143.335</v>
      </c>
      <c r="I4" s="4"/>
      <c r="J4" s="37">
        <v>0</v>
      </c>
      <c r="K4" s="38">
        <f>J4*2.2</f>
      </c>
      <c r="L4" s="37">
        <f>K4*0.00405</f>
      </c>
      <c r="M4" s="4"/>
      <c r="N4" s="21" t="s">
        <v>21</v>
      </c>
      <c r="O4" s="4"/>
    </row>
    <row x14ac:dyDescent="0.25" r="5" customHeight="1" ht="19.5">
      <c r="A5" s="36" t="s">
        <v>3</v>
      </c>
      <c r="B5" s="15">
        <v>49.6</v>
      </c>
      <c r="C5" s="15">
        <v>52.29</v>
      </c>
      <c r="D5" s="15">
        <v>58.29</v>
      </c>
      <c r="E5" s="15">
        <v>58.48</v>
      </c>
      <c r="F5" s="16">
        <v>55</v>
      </c>
      <c r="G5" s="15">
        <v>60.72</v>
      </c>
      <c r="H5" s="15">
        <v>68.64</v>
      </c>
      <c r="I5" s="4"/>
      <c r="J5" s="37">
        <v>7135</v>
      </c>
      <c r="K5" s="29">
        <f>J5*2.2</f>
      </c>
      <c r="L5" s="37">
        <f>K5*0.00405</f>
      </c>
      <c r="M5" s="4"/>
      <c r="N5" s="22" t="s">
        <v>35</v>
      </c>
      <c r="O5" s="4"/>
    </row>
    <row x14ac:dyDescent="0.25" r="6" customHeight="1" ht="19.5">
      <c r="A6" s="36" t="s">
        <v>4</v>
      </c>
      <c r="B6" s="23">
        <v>32.80516814</v>
      </c>
      <c r="C6" s="23">
        <v>32.80516814</v>
      </c>
      <c r="D6" s="23">
        <v>32.80516814</v>
      </c>
      <c r="E6" s="23">
        <v>32.80516814</v>
      </c>
      <c r="F6" s="23">
        <v>32.80516814</v>
      </c>
      <c r="G6" s="23">
        <v>32.80516814</v>
      </c>
      <c r="H6" s="23">
        <v>32.805168140000006</v>
      </c>
      <c r="I6" s="4"/>
      <c r="J6" s="37">
        <v>6042</v>
      </c>
      <c r="K6" s="29">
        <f>J6*2.2</f>
      </c>
      <c r="L6" s="37">
        <f>K6*0.00405</f>
      </c>
      <c r="M6" s="4"/>
      <c r="N6" s="4" t="s">
        <v>23</v>
      </c>
      <c r="O6" s="4"/>
    </row>
    <row x14ac:dyDescent="0.25" r="7" customHeight="1" ht="19.5">
      <c r="A7" s="36" t="s">
        <v>5</v>
      </c>
      <c r="B7" s="23">
        <v>62.980865</v>
      </c>
      <c r="C7" s="23">
        <v>62.980865</v>
      </c>
      <c r="D7" s="23">
        <v>62.980865</v>
      </c>
      <c r="E7" s="23">
        <v>62.980865</v>
      </c>
      <c r="F7" s="23">
        <v>62.980865</v>
      </c>
      <c r="G7" s="23">
        <v>62.980865</v>
      </c>
      <c r="H7" s="23">
        <v>62.980864999999994</v>
      </c>
      <c r="I7" s="4"/>
      <c r="J7" s="37">
        <v>6741</v>
      </c>
      <c r="K7" s="29">
        <f>J7*2.2</f>
      </c>
      <c r="L7" s="37">
        <f>K7*0.00405</f>
      </c>
      <c r="M7" s="4"/>
      <c r="N7" s="4"/>
      <c r="O7" s="4"/>
    </row>
    <row x14ac:dyDescent="0.25" r="8" customHeight="1" ht="19.5">
      <c r="A8" s="36" t="s">
        <v>6</v>
      </c>
      <c r="B8" s="23">
        <v>66.17130276</v>
      </c>
      <c r="C8" s="23">
        <v>66.17130276</v>
      </c>
      <c r="D8" s="23">
        <v>66.17130276</v>
      </c>
      <c r="E8" s="23">
        <v>66.17130276</v>
      </c>
      <c r="F8" s="23">
        <v>60.82997988</v>
      </c>
      <c r="G8" s="23">
        <v>55.488657</v>
      </c>
      <c r="H8" s="23">
        <v>55.488656999999996</v>
      </c>
      <c r="I8" s="4"/>
      <c r="J8" s="37">
        <v>9104</v>
      </c>
      <c r="K8" s="29">
        <f>J8*2.2</f>
      </c>
      <c r="L8" s="37">
        <f>K8*0.00405</f>
      </c>
      <c r="M8" s="4"/>
      <c r="N8" s="4"/>
      <c r="O8" s="4"/>
    </row>
    <row x14ac:dyDescent="0.25" r="9" customHeight="1" ht="19.5">
      <c r="A9" s="36" t="s">
        <v>7</v>
      </c>
      <c r="B9" s="8">
        <v>66.17130276</v>
      </c>
      <c r="C9" s="8">
        <v>66.17130276</v>
      </c>
      <c r="D9" s="8">
        <v>66.17130276</v>
      </c>
      <c r="E9" s="8">
        <v>66.17130276</v>
      </c>
      <c r="F9" s="8">
        <v>60.82997988</v>
      </c>
      <c r="G9" s="8">
        <v>55.488657</v>
      </c>
      <c r="H9" s="8">
        <v>55.488656999999996</v>
      </c>
      <c r="I9" s="4"/>
      <c r="J9" s="37">
        <v>0</v>
      </c>
      <c r="K9" s="38">
        <f>J9*2.2</f>
      </c>
      <c r="L9" s="37">
        <f>K9*0.00405</f>
      </c>
      <c r="M9" s="4"/>
      <c r="N9" s="4"/>
      <c r="O9" s="4"/>
    </row>
    <row x14ac:dyDescent="0.25" r="10" customHeight="1" ht="19.5">
      <c r="A10" s="36" t="s">
        <v>8</v>
      </c>
      <c r="B10" s="26">
        <v>191.002</v>
      </c>
      <c r="C10" s="45">
        <v>200</v>
      </c>
      <c r="D10" s="45">
        <v>237</v>
      </c>
      <c r="E10" s="45">
        <v>215</v>
      </c>
      <c r="F10" s="26">
        <v>219.285</v>
      </c>
      <c r="G10" s="26">
        <v>214.335</v>
      </c>
      <c r="H10" s="26">
        <v>202.95</v>
      </c>
      <c r="I10" s="4"/>
      <c r="J10" s="37">
        <v>23674</v>
      </c>
      <c r="K10" s="29">
        <f>J10*2.2</f>
      </c>
      <c r="L10" s="37">
        <f>K10*0.00405</f>
      </c>
      <c r="M10" s="4"/>
      <c r="N10" s="4"/>
      <c r="O10" s="4"/>
    </row>
    <row x14ac:dyDescent="0.25" r="11" customHeight="1" ht="19.5">
      <c r="A11" s="36" t="s">
        <v>9</v>
      </c>
      <c r="B11" s="28">
        <f>$L11</f>
      </c>
      <c r="C11" s="28">
        <f>$L11</f>
      </c>
      <c r="D11" s="28">
        <f>$L11</f>
      </c>
      <c r="E11" s="28">
        <f>$L11</f>
      </c>
      <c r="F11" s="28">
        <f>$L11</f>
      </c>
      <c r="G11" s="28">
        <f>$L11</f>
      </c>
      <c r="H11" s="28">
        <f>$L11</f>
      </c>
      <c r="I11" s="4"/>
      <c r="J11" s="37">
        <v>4493</v>
      </c>
      <c r="K11" s="29">
        <f>J11*2.2</f>
      </c>
      <c r="L11" s="37">
        <f>K11*0.00405</f>
      </c>
      <c r="M11" s="4"/>
      <c r="N11" s="4"/>
      <c r="O11" s="4"/>
    </row>
    <row x14ac:dyDescent="0.25" r="12" customHeight="1" ht="19.5">
      <c r="A12" s="36" t="s">
        <v>10</v>
      </c>
      <c r="B12" s="28">
        <f>$L12</f>
      </c>
      <c r="C12" s="28">
        <f>$L12</f>
      </c>
      <c r="D12" s="28">
        <f>$L12</f>
      </c>
      <c r="E12" s="28">
        <f>$L12</f>
      </c>
      <c r="F12" s="28">
        <f>$L12</f>
      </c>
      <c r="G12" s="28">
        <f>$L12</f>
      </c>
      <c r="H12" s="28">
        <f>$L12</f>
      </c>
      <c r="I12" s="4"/>
      <c r="J12" s="37">
        <v>2246</v>
      </c>
      <c r="K12" s="29">
        <f>J12*2.2</f>
      </c>
      <c r="L12" s="37">
        <f>K12*0.00405</f>
      </c>
      <c r="M12" s="4"/>
      <c r="N12" s="4"/>
      <c r="O12" s="4"/>
    </row>
    <row x14ac:dyDescent="0.25" r="13" customHeight="1" ht="19.5">
      <c r="A13" s="36" t="s">
        <v>11</v>
      </c>
      <c r="B13" s="30">
        <f>$L13</f>
      </c>
      <c r="C13" s="30">
        <f>$L13</f>
      </c>
      <c r="D13" s="30">
        <f>$L13</f>
      </c>
      <c r="E13" s="30">
        <f>$L13</f>
      </c>
      <c r="F13" s="30">
        <f>$L13</f>
      </c>
      <c r="G13" s="30">
        <f>$L13</f>
      </c>
      <c r="H13" s="30">
        <f>$L13</f>
      </c>
      <c r="I13" s="4"/>
      <c r="J13" s="37">
        <v>2246</v>
      </c>
      <c r="K13" s="29">
        <f>J13*2.2</f>
      </c>
      <c r="L13" s="37">
        <f>K13*0.00405</f>
      </c>
      <c r="M13" s="4"/>
      <c r="N13" s="4"/>
      <c r="O13" s="4"/>
    </row>
    <row x14ac:dyDescent="0.25" r="14" customHeight="1" ht="19.5">
      <c r="A14" s="36" t="s">
        <v>12</v>
      </c>
      <c r="B14" s="16">
        <v>3</v>
      </c>
      <c r="C14" s="15">
        <v>3.3</v>
      </c>
      <c r="D14" s="16">
        <v>5</v>
      </c>
      <c r="E14" s="15">
        <v>4.2</v>
      </c>
      <c r="F14" s="15">
        <v>4.2</v>
      </c>
      <c r="G14" s="15">
        <v>4.32</v>
      </c>
      <c r="H14" s="15">
        <v>5.58</v>
      </c>
      <c r="I14" s="4"/>
      <c r="J14" s="37">
        <v>452</v>
      </c>
      <c r="K14" s="29">
        <f>J14*2.2</f>
      </c>
      <c r="L14" s="37">
        <f>K14*0.00405</f>
      </c>
      <c r="M14" s="4"/>
      <c r="N14" s="4"/>
      <c r="O14" s="4"/>
    </row>
    <row x14ac:dyDescent="0.25" r="15" customHeight="1" ht="19.5">
      <c r="A15" s="36" t="s">
        <v>13</v>
      </c>
      <c r="B15" s="31">
        <f>$L15</f>
      </c>
      <c r="C15" s="31">
        <f>$L15</f>
      </c>
      <c r="D15" s="31">
        <f>$L15</f>
      </c>
      <c r="E15" s="31">
        <f>$L15</f>
      </c>
      <c r="F15" s="31">
        <f>$L15</f>
      </c>
      <c r="G15" s="31">
        <f>$L15</f>
      </c>
      <c r="H15" s="31">
        <f>$L15</f>
      </c>
      <c r="I15" s="4"/>
      <c r="J15" s="37">
        <v>0</v>
      </c>
      <c r="K15" s="38">
        <f>J15*2.2</f>
      </c>
      <c r="L15" s="37">
        <f>K15*0.00405</f>
      </c>
      <c r="M15" s="4"/>
      <c r="N15" s="4"/>
      <c r="O15" s="4"/>
    </row>
    <row x14ac:dyDescent="0.25" r="16" customHeight="1" ht="19.5">
      <c r="A16" s="36" t="s">
        <v>14</v>
      </c>
      <c r="B16" s="31">
        <f>$L16</f>
      </c>
      <c r="C16" s="31">
        <f>$L16</f>
      </c>
      <c r="D16" s="31">
        <f>$L16</f>
      </c>
      <c r="E16" s="31">
        <f>$L16</f>
      </c>
      <c r="F16" s="31">
        <f>$L16</f>
      </c>
      <c r="G16" s="31">
        <f>$L16</f>
      </c>
      <c r="H16" s="31">
        <f>$L16</f>
      </c>
      <c r="I16" s="4"/>
      <c r="J16" s="37">
        <v>0</v>
      </c>
      <c r="K16" s="38">
        <f>J16*2.2</f>
      </c>
      <c r="L16" s="37">
        <f>K16*0.00405</f>
      </c>
      <c r="M16" s="4"/>
      <c r="N16" s="4"/>
      <c r="O16" s="4"/>
    </row>
    <row x14ac:dyDescent="0.25" r="17" customHeight="1" ht="19.5">
      <c r="A17" s="36" t="s">
        <v>15</v>
      </c>
      <c r="B17" s="23">
        <v>180.9969227</v>
      </c>
      <c r="C17" s="23">
        <v>180.9969227</v>
      </c>
      <c r="D17" s="23">
        <v>180.9969227</v>
      </c>
      <c r="E17" s="23">
        <v>180.9969227</v>
      </c>
      <c r="F17" s="23">
        <v>180.9969227</v>
      </c>
      <c r="G17" s="23">
        <v>162.481612</v>
      </c>
      <c r="H17" s="23">
        <v>162.481612</v>
      </c>
      <c r="I17" s="4"/>
      <c r="J17" s="37">
        <v>17966</v>
      </c>
      <c r="K17" s="29">
        <f>J17*2.2</f>
      </c>
      <c r="L17" s="37">
        <f>K17*0.00405</f>
      </c>
      <c r="M17" s="4"/>
      <c r="N17" s="4"/>
      <c r="O17" s="4"/>
    </row>
    <row x14ac:dyDescent="0.25" r="18" customHeight="1" ht="19.5">
      <c r="A18" s="36" t="s">
        <v>16</v>
      </c>
      <c r="B18" s="23">
        <v>25.82011543</v>
      </c>
      <c r="C18" s="23">
        <v>25.82011543</v>
      </c>
      <c r="D18" s="23">
        <v>25.82011543</v>
      </c>
      <c r="E18" s="23">
        <v>20.32344975</v>
      </c>
      <c r="F18" s="23">
        <v>20.32344975</v>
      </c>
      <c r="G18" s="23">
        <v>11.538735</v>
      </c>
      <c r="H18" s="23">
        <v>11.538735</v>
      </c>
      <c r="I18" s="4"/>
      <c r="J18" s="37">
        <v>1389</v>
      </c>
      <c r="K18" s="29">
        <f>J18*2.2</f>
      </c>
      <c r="L18" s="37">
        <f>K18*0.00405</f>
      </c>
      <c r="M18" s="4"/>
      <c r="N18" s="4"/>
      <c r="O18" s="4"/>
    </row>
    <row x14ac:dyDescent="0.25" r="19" customHeight="1" ht="18.75">
      <c r="A19" s="4"/>
      <c r="B19" s="3"/>
      <c r="C19" s="3"/>
      <c r="D19" s="3"/>
      <c r="E19" s="3"/>
      <c r="F19" s="3"/>
      <c r="G19" s="3"/>
      <c r="H19" s="3"/>
      <c r="I19" s="4"/>
      <c r="J19" s="37">
        <v>14705</v>
      </c>
      <c r="K19" s="29">
        <f>J19*2.2</f>
      </c>
      <c r="L19" s="37">
        <f>K19*0.00405</f>
      </c>
      <c r="M19" s="4"/>
      <c r="N19" s="4"/>
      <c r="O19" s="4"/>
    </row>
    <row x14ac:dyDescent="0.25" r="20" customHeight="1" ht="18.75">
      <c r="A20" s="4"/>
      <c r="B20" s="3"/>
      <c r="C20" s="3"/>
      <c r="D20" s="3"/>
      <c r="E20" s="3"/>
      <c r="F20" s="3"/>
      <c r="G20" s="3"/>
      <c r="H20" s="3"/>
      <c r="I20" s="4"/>
      <c r="J20" s="37">
        <v>14705</v>
      </c>
      <c r="K20" s="29">
        <f>J20*2.2</f>
      </c>
      <c r="L20" s="37">
        <f>K20*0.00405</f>
      </c>
      <c r="M20" s="4"/>
      <c r="N20" s="4"/>
      <c r="O20" s="4"/>
    </row>
    <row x14ac:dyDescent="0.25" r="21" customHeight="1" ht="18.75">
      <c r="A21" s="4"/>
      <c r="B21" s="3"/>
      <c r="C21" s="3"/>
      <c r="D21" s="3"/>
      <c r="E21" s="3"/>
      <c r="F21" s="3"/>
      <c r="G21" s="3"/>
      <c r="H21" s="3"/>
      <c r="I21" s="4"/>
      <c r="J21" s="37">
        <v>14705</v>
      </c>
      <c r="K21" s="29">
        <f>J21*2.2</f>
      </c>
      <c r="L21" s="37">
        <f>K21*0.00405</f>
      </c>
      <c r="M21" s="4"/>
      <c r="N21" s="4"/>
      <c r="O21" s="4"/>
    </row>
    <row x14ac:dyDescent="0.25" r="22" customHeight="1" ht="18.75">
      <c r="A22" s="4"/>
      <c r="B22" s="3"/>
      <c r="C22" s="3"/>
      <c r="D22" s="3"/>
      <c r="E22" s="3"/>
      <c r="F22" s="3"/>
      <c r="G22" s="3"/>
      <c r="H22" s="3"/>
      <c r="I22" s="4"/>
      <c r="J22" s="34"/>
      <c r="K22" s="13"/>
      <c r="L22" s="34"/>
      <c r="M22" s="4"/>
      <c r="N22" s="4"/>
      <c r="O22" s="4"/>
    </row>
    <row x14ac:dyDescent="0.25" r="23" customHeight="1" ht="18.75">
      <c r="A23" s="4"/>
      <c r="B23" s="3"/>
      <c r="C23" s="3"/>
      <c r="D23" s="3"/>
      <c r="E23" s="3"/>
      <c r="F23" s="3"/>
      <c r="G23" s="3"/>
      <c r="H23" s="3"/>
      <c r="I23" s="4"/>
      <c r="J23" s="34"/>
      <c r="K23" s="13"/>
      <c r="L23" s="34"/>
      <c r="M23" s="4"/>
      <c r="N23" s="4"/>
      <c r="O23" s="4"/>
    </row>
    <row x14ac:dyDescent="0.25" r="24" customHeight="1" ht="18.75">
      <c r="A24" s="4"/>
      <c r="B24" s="3"/>
      <c r="C24" s="3"/>
      <c r="D24" s="3"/>
      <c r="E24" s="3"/>
      <c r="F24" s="3"/>
      <c r="G24" s="3"/>
      <c r="H24" s="3"/>
      <c r="I24" s="4"/>
      <c r="J24" s="34"/>
      <c r="K24" s="13"/>
      <c r="L24" s="34"/>
      <c r="M24" s="4"/>
      <c r="N24" s="4"/>
      <c r="O24" s="4"/>
    </row>
    <row x14ac:dyDescent="0.25" r="25" customHeight="1" ht="18.75">
      <c r="A25" s="1" t="s">
        <v>37</v>
      </c>
      <c r="B25" s="2"/>
      <c r="C25" s="2"/>
      <c r="D25" s="2"/>
      <c r="E25" s="2"/>
      <c r="F25" s="2"/>
      <c r="G25" s="2"/>
      <c r="H25" s="3"/>
      <c r="I25" s="4"/>
      <c r="J25" s="34"/>
      <c r="K25" s="13"/>
      <c r="L25" s="34"/>
      <c r="M25" s="4"/>
      <c r="N25" s="4"/>
      <c r="O25" s="4"/>
    </row>
    <row x14ac:dyDescent="0.25" r="26" customHeight="1" ht="18.75">
      <c r="A26" s="5"/>
      <c r="B26" s="35">
        <v>1987</v>
      </c>
      <c r="C26" s="35">
        <v>1992</v>
      </c>
      <c r="D26" s="35">
        <v>1997</v>
      </c>
      <c r="E26" s="35">
        <v>2002</v>
      </c>
      <c r="F26" s="35">
        <v>2007</v>
      </c>
      <c r="G26" s="35">
        <v>2012</v>
      </c>
      <c r="H26" s="35">
        <v>2017</v>
      </c>
      <c r="I26" s="4"/>
      <c r="J26" s="34"/>
      <c r="K26" s="13"/>
      <c r="L26" s="34"/>
      <c r="M26" s="4"/>
      <c r="N26" s="4"/>
      <c r="O26" s="4"/>
    </row>
    <row x14ac:dyDescent="0.25" r="27" customHeight="1" ht="19.5">
      <c r="A27" s="36" t="s">
        <v>1</v>
      </c>
      <c r="B27" s="15">
        <f>B3/0.00405/2.2/10^3</f>
      </c>
      <c r="C27" s="15">
        <f>C3/0.00405/2.2/10^3</f>
      </c>
      <c r="D27" s="15">
        <f>D3/0.00405/2.2/10^3</f>
      </c>
      <c r="E27" s="15">
        <f>E3/0.00405/2.2/10^3</f>
      </c>
      <c r="F27" s="15">
        <f>F3/0.00405/2.2/10^3</f>
      </c>
      <c r="G27" s="15">
        <f>G3/0.00405/2.2/10^3</f>
      </c>
      <c r="H27" s="15">
        <f>H3/0.00405/2.2/10^3</f>
      </c>
      <c r="I27" s="4"/>
      <c r="J27" s="34"/>
      <c r="K27" s="13"/>
      <c r="L27" s="34"/>
      <c r="M27" s="4"/>
      <c r="N27" s="4"/>
      <c r="O27" s="4"/>
    </row>
    <row x14ac:dyDescent="0.25" r="28" customHeight="1" ht="19.5">
      <c r="A28" s="36" t="s">
        <v>2</v>
      </c>
      <c r="B28" s="8">
        <f>B4/0.00405/2.2/10^3</f>
      </c>
      <c r="C28" s="8">
        <f>C4/0.00405/2.2/10^3</f>
      </c>
      <c r="D28" s="8">
        <f>D4/0.00405/2.2/10^3</f>
      </c>
      <c r="E28" s="8">
        <f>E4/0.00405/2.2/10^3</f>
      </c>
      <c r="F28" s="8">
        <f>F4/0.00405/2.2/10^3</f>
      </c>
      <c r="G28" s="8">
        <f>G4/0.00405/2.2/10^3</f>
      </c>
      <c r="H28" s="8">
        <f>H4/0.00405/2.2/10^3</f>
      </c>
      <c r="I28" s="4"/>
      <c r="J28" s="34"/>
      <c r="K28" s="13"/>
      <c r="L28" s="34"/>
      <c r="M28" s="4"/>
      <c r="N28" s="4"/>
      <c r="O28" s="4"/>
    </row>
    <row x14ac:dyDescent="0.25" r="29" customHeight="1" ht="19.5">
      <c r="A29" s="36" t="s">
        <v>3</v>
      </c>
      <c r="B29" s="15">
        <f>B5/0.00405/2.2/10^3</f>
      </c>
      <c r="C29" s="15">
        <f>C5/0.00405/2.2/10^3</f>
      </c>
      <c r="D29" s="15">
        <f>D5/0.00405/2.2/10^3</f>
      </c>
      <c r="E29" s="15">
        <f>E5/0.00405/2.2/10^3</f>
      </c>
      <c r="F29" s="15">
        <f>F5/0.00405/2.2/10^3</f>
      </c>
      <c r="G29" s="15">
        <f>G5/0.00405/2.2/10^3</f>
      </c>
      <c r="H29" s="15">
        <f>H5/0.00405/2.2/10^3</f>
      </c>
      <c r="I29" s="4"/>
      <c r="J29" s="34"/>
      <c r="K29" s="13"/>
      <c r="L29" s="34"/>
      <c r="M29" s="4"/>
      <c r="N29" s="4"/>
      <c r="O29" s="4"/>
    </row>
    <row x14ac:dyDescent="0.25" r="30" customHeight="1" ht="19.5">
      <c r="A30" s="36" t="s">
        <v>4</v>
      </c>
      <c r="B30" s="23">
        <f>B6/0.00405/2.2/10^3</f>
      </c>
      <c r="C30" s="23">
        <f>C6/0.00405/2.2/10^3</f>
      </c>
      <c r="D30" s="23">
        <f>D6/0.00405/2.2/10^3</f>
      </c>
      <c r="E30" s="23">
        <f>E6/0.00405/2.2/10^3</f>
      </c>
      <c r="F30" s="23">
        <f>F6/0.00405/2.2/10^3</f>
      </c>
      <c r="G30" s="23">
        <f>G6/0.00405/2.2/10^3</f>
      </c>
      <c r="H30" s="23">
        <f>H6/0.00405/2.2/10^3</f>
      </c>
      <c r="I30" s="4"/>
      <c r="J30" s="34"/>
      <c r="K30" s="13"/>
      <c r="L30" s="34"/>
      <c r="M30" s="4"/>
      <c r="N30" s="4"/>
      <c r="O30" s="4"/>
    </row>
    <row x14ac:dyDescent="0.25" r="31" customHeight="1" ht="19.5">
      <c r="A31" s="36" t="s">
        <v>5</v>
      </c>
      <c r="B31" s="23">
        <f>B7/0.00405/2.2/10^3</f>
      </c>
      <c r="C31" s="23">
        <f>C7/0.00405/2.2/10^3</f>
      </c>
      <c r="D31" s="23">
        <f>D7/0.00405/2.2/10^3</f>
      </c>
      <c r="E31" s="23">
        <f>E7/0.00405/2.2/10^3</f>
      </c>
      <c r="F31" s="23">
        <f>F7/0.00405/2.2/10^3</f>
      </c>
      <c r="G31" s="23">
        <f>G7/0.00405/2.2/10^3</f>
      </c>
      <c r="H31" s="23">
        <f>H7/0.00405/2.2/10^3</f>
      </c>
      <c r="I31" s="4"/>
      <c r="J31" s="34"/>
      <c r="K31" s="13"/>
      <c r="L31" s="34"/>
      <c r="M31" s="4"/>
      <c r="N31" s="4"/>
      <c r="O31" s="4"/>
    </row>
    <row x14ac:dyDescent="0.25" r="32" customHeight="1" ht="19.5">
      <c r="A32" s="36" t="s">
        <v>6</v>
      </c>
      <c r="B32" s="23">
        <f>B8/0.00405/2.2/10^3</f>
      </c>
      <c r="C32" s="23">
        <f>C8/0.00405/2.2/10^3</f>
      </c>
      <c r="D32" s="23">
        <f>D8/0.00405/2.2/10^3</f>
      </c>
      <c r="E32" s="23">
        <f>E8/0.00405/2.2/10^3</f>
      </c>
      <c r="F32" s="23">
        <f>F8/0.00405/2.2/10^3</f>
      </c>
      <c r="G32" s="23">
        <f>G8/0.00405/2.2/10^3</f>
      </c>
      <c r="H32" s="23">
        <f>H8/0.00405/2.2/10^3</f>
      </c>
      <c r="I32" s="4"/>
      <c r="J32" s="34"/>
      <c r="K32" s="13"/>
      <c r="L32" s="34"/>
      <c r="M32" s="4"/>
      <c r="N32" s="4"/>
      <c r="O32" s="4"/>
    </row>
    <row x14ac:dyDescent="0.25" r="33" customHeight="1" ht="19.5">
      <c r="A33" s="36" t="s">
        <v>7</v>
      </c>
      <c r="B33" s="8">
        <f>B9/0.00405/2.2/10^3</f>
      </c>
      <c r="C33" s="8">
        <f>C9/0.00405/2.2/10^3</f>
      </c>
      <c r="D33" s="8">
        <f>D9/0.00405/2.2/10^3</f>
      </c>
      <c r="E33" s="8">
        <f>E9/0.00405/2.2/10^3</f>
      </c>
      <c r="F33" s="8">
        <f>F9/0.00405/2.2/10^3</f>
      </c>
      <c r="G33" s="8">
        <f>G9/0.00405/2.2/10^3</f>
      </c>
      <c r="H33" s="8">
        <f>H9/0.00405/2.2/10^3</f>
      </c>
      <c r="I33" s="4"/>
      <c r="J33" s="34"/>
      <c r="K33" s="13"/>
      <c r="L33" s="34"/>
      <c r="M33" s="4"/>
      <c r="N33" s="4"/>
      <c r="O33" s="4"/>
    </row>
    <row x14ac:dyDescent="0.25" r="34" customHeight="1" ht="19.5">
      <c r="A34" s="36" t="s">
        <v>8</v>
      </c>
      <c r="B34" s="26">
        <f>B10/0.00405/2.2/10^3</f>
      </c>
      <c r="C34" s="26">
        <f>C10/0.00405/2.2/10^3</f>
      </c>
      <c r="D34" s="26">
        <f>D10/0.00405/2.2/10^3</f>
      </c>
      <c r="E34" s="26">
        <f>E10/0.00405/2.2/10^3</f>
      </c>
      <c r="F34" s="26">
        <f>F10/0.00405/2.2/10^3</f>
      </c>
      <c r="G34" s="26">
        <f>G10/0.00405/2.2/10^3</f>
      </c>
      <c r="H34" s="26">
        <f>H10/0.00405/2.2/10^3</f>
      </c>
      <c r="I34" s="4"/>
      <c r="J34" s="34"/>
      <c r="K34" s="13"/>
      <c r="L34" s="34"/>
      <c r="M34" s="4"/>
      <c r="N34" s="4"/>
      <c r="O34" s="4"/>
    </row>
    <row x14ac:dyDescent="0.25" r="35" customHeight="1" ht="19.5">
      <c r="A35" s="36" t="s">
        <v>9</v>
      </c>
      <c r="B35" s="28">
        <f>B11/0.00405/2.2/10^3</f>
      </c>
      <c r="C35" s="28">
        <f>C11/0.00405/2.2/10^3</f>
      </c>
      <c r="D35" s="28">
        <f>D11/0.00405/2.2/10^3</f>
      </c>
      <c r="E35" s="28">
        <f>E11/0.00405/2.2/10^3</f>
      </c>
      <c r="F35" s="28">
        <f>F11/0.00405/2.2/10^3</f>
      </c>
      <c r="G35" s="28">
        <f>G11/0.00405/2.2/10^3</f>
      </c>
      <c r="H35" s="28">
        <f>H11/0.00405/2.2/10^3</f>
      </c>
      <c r="I35" s="4"/>
      <c r="J35" s="34"/>
      <c r="K35" s="13"/>
      <c r="L35" s="34"/>
      <c r="M35" s="4"/>
      <c r="N35" s="4"/>
      <c r="O35" s="4"/>
    </row>
    <row x14ac:dyDescent="0.25" r="36" customHeight="1" ht="19.5">
      <c r="A36" s="36" t="s">
        <v>10</v>
      </c>
      <c r="B36" s="28">
        <f>B12/0.00405/2.2/10^3</f>
      </c>
      <c r="C36" s="28">
        <f>C12/0.00405/2.2/10^3</f>
      </c>
      <c r="D36" s="28">
        <f>D12/0.00405/2.2/10^3</f>
      </c>
      <c r="E36" s="28">
        <f>E12/0.00405/2.2/10^3</f>
      </c>
      <c r="F36" s="28">
        <f>F12/0.00405/2.2/10^3</f>
      </c>
      <c r="G36" s="28">
        <f>G12/0.00405/2.2/10^3</f>
      </c>
      <c r="H36" s="28">
        <f>H12/0.00405/2.2/10^3</f>
      </c>
      <c r="I36" s="4"/>
      <c r="J36" s="34"/>
      <c r="K36" s="13"/>
      <c r="L36" s="34"/>
      <c r="M36" s="4"/>
      <c r="N36" s="4"/>
      <c r="O36" s="4"/>
    </row>
    <row x14ac:dyDescent="0.25" r="37" customHeight="1" ht="19.5">
      <c r="A37" s="36" t="s">
        <v>11</v>
      </c>
      <c r="B37" s="30">
        <f>B13/0.00405/2.2/10^3</f>
      </c>
      <c r="C37" s="30">
        <f>C13/0.00405/2.2/10^3</f>
      </c>
      <c r="D37" s="30">
        <f>D13/0.00405/2.2/10^3</f>
      </c>
      <c r="E37" s="30">
        <f>E13/0.00405/2.2/10^3</f>
      </c>
      <c r="F37" s="30">
        <f>F13/0.00405/2.2/10^3</f>
      </c>
      <c r="G37" s="30">
        <f>G13/0.00405/2.2/10^3</f>
      </c>
      <c r="H37" s="30">
        <f>H13/0.00405/2.2/10^3</f>
      </c>
      <c r="I37" s="4"/>
      <c r="J37" s="34"/>
      <c r="K37" s="13"/>
      <c r="L37" s="34"/>
      <c r="M37" s="4"/>
      <c r="N37" s="4"/>
      <c r="O37" s="4"/>
    </row>
    <row x14ac:dyDescent="0.25" r="38" customHeight="1" ht="18.75">
      <c r="A38" s="36" t="s">
        <v>12</v>
      </c>
      <c r="B38" s="15">
        <f>B14/0.00405/2.2/10^3</f>
      </c>
      <c r="C38" s="15">
        <f>C14/0.00405/2.2/10^3</f>
      </c>
      <c r="D38" s="15">
        <f>D14/0.00405/2.2/10^3</f>
      </c>
      <c r="E38" s="15">
        <f>E14/0.00405/2.2/10^3</f>
      </c>
      <c r="F38" s="15">
        <f>F14/0.00405/2.2/10^3</f>
      </c>
      <c r="G38" s="15">
        <f>G14/0.00405/2.2/10^3</f>
      </c>
      <c r="H38" s="15">
        <f>H14/0.00405/2.2/10^3</f>
      </c>
      <c r="I38" s="4"/>
      <c r="J38" s="34"/>
      <c r="K38" s="13"/>
      <c r="L38" s="34"/>
      <c r="M38" s="4"/>
      <c r="N38" s="4"/>
      <c r="O38" s="4"/>
    </row>
    <row x14ac:dyDescent="0.25" r="39" customHeight="1" ht="18.75">
      <c r="A39" s="36" t="s">
        <v>13</v>
      </c>
      <c r="B39" s="31">
        <f>B15/0.00405/2.2/10^3</f>
      </c>
      <c r="C39" s="31">
        <f>C15/0.00405/2.2/10^3</f>
      </c>
      <c r="D39" s="31">
        <f>D15/0.00405/2.2/10^3</f>
      </c>
      <c r="E39" s="31">
        <f>E15/0.00405/2.2/10^3</f>
      </c>
      <c r="F39" s="31">
        <f>F15/0.00405/2.2/10^3</f>
      </c>
      <c r="G39" s="31">
        <f>G15/0.00405/2.2/10^3</f>
      </c>
      <c r="H39" s="31">
        <f>H15/0.00405/2.2/10^3</f>
      </c>
      <c r="I39" s="4"/>
      <c r="J39" s="34"/>
      <c r="K39" s="13"/>
      <c r="L39" s="34"/>
      <c r="M39" s="4"/>
      <c r="N39" s="4"/>
      <c r="O39" s="4"/>
    </row>
    <row x14ac:dyDescent="0.25" r="40" customHeight="1" ht="18.75">
      <c r="A40" s="36" t="s">
        <v>14</v>
      </c>
      <c r="B40" s="31">
        <f>B16/0.00405/2.2/10^3</f>
      </c>
      <c r="C40" s="31">
        <f>C16/0.00405/2.2/10^3</f>
      </c>
      <c r="D40" s="31">
        <f>D16/0.00405/2.2/10^3</f>
      </c>
      <c r="E40" s="31">
        <f>E16/0.00405/2.2/10^3</f>
      </c>
      <c r="F40" s="31">
        <f>F16/0.00405/2.2/10^3</f>
      </c>
      <c r="G40" s="31">
        <f>G16/0.00405/2.2/10^3</f>
      </c>
      <c r="H40" s="31">
        <f>H16/0.00405/2.2/10^3</f>
      </c>
      <c r="I40" s="4"/>
      <c r="J40" s="34"/>
      <c r="K40" s="13"/>
      <c r="L40" s="34"/>
      <c r="M40" s="4"/>
      <c r="N40" s="4"/>
      <c r="O40" s="4"/>
    </row>
    <row x14ac:dyDescent="0.25" r="41" customHeight="1" ht="18.75">
      <c r="A41" s="36" t="s">
        <v>15</v>
      </c>
      <c r="B41" s="23">
        <f>B17/0.00405/2.2/10^3</f>
      </c>
      <c r="C41" s="23">
        <f>C17/0.00405/2.2/10^3</f>
      </c>
      <c r="D41" s="23">
        <f>D17/0.00405/2.2/10^3</f>
      </c>
      <c r="E41" s="23">
        <f>E17/0.00405/2.2/10^3</f>
      </c>
      <c r="F41" s="23">
        <f>F17/0.00405/2.2/10^3</f>
      </c>
      <c r="G41" s="23">
        <f>G17/0.00405/2.2/10^3</f>
      </c>
      <c r="H41" s="23">
        <f>H17/0.00405/2.2/10^3</f>
      </c>
      <c r="I41" s="4"/>
      <c r="J41" s="34"/>
      <c r="K41" s="13"/>
      <c r="L41" s="34"/>
      <c r="M41" s="4"/>
      <c r="N41" s="4"/>
      <c r="O41" s="4"/>
    </row>
    <row x14ac:dyDescent="0.25" r="42" customHeight="1" ht="18.75">
      <c r="A42" s="36" t="s">
        <v>16</v>
      </c>
      <c r="B42" s="23">
        <f>B18/0.00405/2.2/10^3</f>
      </c>
      <c r="C42" s="23">
        <f>C18/0.00405/2.2/10^3</f>
      </c>
      <c r="D42" s="23">
        <f>D18/0.00405/2.2/10^3</f>
      </c>
      <c r="E42" s="23">
        <f>E18/0.00405/2.2/10^3</f>
      </c>
      <c r="F42" s="23">
        <f>F18/0.00405/2.2/10^3</f>
      </c>
      <c r="G42" s="23">
        <f>G18/0.00405/2.2/10^3</f>
      </c>
      <c r="H42" s="23">
        <f>H18/0.00405/2.2/10^3</f>
      </c>
      <c r="I42" s="4"/>
      <c r="J42" s="34"/>
      <c r="K42" s="13"/>
      <c r="L42" s="34"/>
      <c r="M42" s="4"/>
      <c r="N42" s="4"/>
      <c r="O4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2"/>
  <sheetViews>
    <sheetView workbookViewId="0"/>
  </sheetViews>
  <sheetFormatPr defaultRowHeight="15" x14ac:dyDescent="0.25"/>
  <cols>
    <col min="1" max="1" style="11" width="24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</cols>
  <sheetData>
    <row x14ac:dyDescent="0.25" r="1" customHeight="1" ht="18.75">
      <c r="A1" s="1" t="s">
        <v>34</v>
      </c>
      <c r="B1" s="2"/>
      <c r="C1" s="2"/>
      <c r="D1" s="2"/>
      <c r="E1" s="2"/>
      <c r="F1" s="2"/>
      <c r="G1" s="2"/>
      <c r="H1" s="3"/>
      <c r="I1" s="4"/>
      <c r="J1" s="4"/>
      <c r="K1" s="4"/>
    </row>
    <row x14ac:dyDescent="0.25" r="2" customHeight="1" ht="18.75">
      <c r="A2" s="5"/>
      <c r="B2" s="6">
        <v>1987</v>
      </c>
      <c r="C2" s="6">
        <v>1992</v>
      </c>
      <c r="D2" s="6">
        <v>1997</v>
      </c>
      <c r="E2" s="6">
        <v>2002</v>
      </c>
      <c r="F2" s="6">
        <v>2007</v>
      </c>
      <c r="G2" s="6">
        <v>2012</v>
      </c>
      <c r="H2" s="6">
        <v>2017</v>
      </c>
      <c r="I2" s="4"/>
      <c r="J2" s="14" t="s">
        <v>18</v>
      </c>
      <c r="K2" s="4"/>
    </row>
    <row x14ac:dyDescent="0.25" r="3" customHeight="1" ht="18.75">
      <c r="A3" s="7" t="s">
        <v>1</v>
      </c>
      <c r="B3" s="15">
        <f>Pfert_P2O5!B3*Pfert_P2O5!$K$12</f>
      </c>
      <c r="C3" s="15">
        <f>Pfert_P2O5!C3*Pfert_P2O5!$K$12</f>
      </c>
      <c r="D3" s="15">
        <f>Pfert_P2O5!D3*Pfert_P2O5!$K$12</f>
      </c>
      <c r="E3" s="15">
        <f>Pfert_P2O5!E3*Pfert_P2O5!$K$12</f>
      </c>
      <c r="F3" s="15">
        <f>Pfert_P2O5!F3*Pfert_P2O5!$K$12</f>
      </c>
      <c r="G3" s="15">
        <f>Pfert_P2O5!G3*Pfert_P2O5!$K$12</f>
      </c>
      <c r="H3" s="15">
        <f>Pfert_P2O5!H3*Pfert_P2O5!$K$12</f>
      </c>
      <c r="I3" s="4"/>
      <c r="J3" s="18" t="s">
        <v>19</v>
      </c>
      <c r="K3" s="44" t="s">
        <v>20</v>
      </c>
    </row>
    <row x14ac:dyDescent="0.25" r="4" customHeight="1" ht="18.75">
      <c r="A4" s="7" t="s">
        <v>2</v>
      </c>
      <c r="B4" s="8">
        <f>Pfert_P2O5!B4*Pfert_P2O5!$K$12</f>
      </c>
      <c r="C4" s="8">
        <f>Pfert_P2O5!C4*Pfert_P2O5!$K$12</f>
      </c>
      <c r="D4" s="8">
        <f>Pfert_P2O5!D4*Pfert_P2O5!$K$12</f>
      </c>
      <c r="E4" s="8">
        <f>Pfert_P2O5!E4*Pfert_P2O5!$K$12</f>
      </c>
      <c r="F4" s="8">
        <f>Pfert_P2O5!F4*Pfert_P2O5!$K$12</f>
      </c>
      <c r="G4" s="8">
        <f>Pfert_P2O5!G4*Pfert_P2O5!$K$12</f>
      </c>
      <c r="H4" s="8">
        <f>Pfert_P2O5!H4*Pfert_P2O5!$K$12</f>
      </c>
      <c r="I4" s="4"/>
      <c r="J4" s="21" t="s">
        <v>21</v>
      </c>
      <c r="K4" s="4"/>
    </row>
    <row x14ac:dyDescent="0.25" r="5" customHeight="1" ht="18.75">
      <c r="A5" s="7" t="s">
        <v>3</v>
      </c>
      <c r="B5" s="15">
        <f>Pfert_P2O5!B5*Pfert_P2O5!$K$12</f>
      </c>
      <c r="C5" s="15">
        <f>Pfert_P2O5!C5*Pfert_P2O5!$K$12</f>
      </c>
      <c r="D5" s="15">
        <f>Pfert_P2O5!D5*Pfert_P2O5!$K$12</f>
      </c>
      <c r="E5" s="15">
        <f>Pfert_P2O5!E5*Pfert_P2O5!$K$12</f>
      </c>
      <c r="F5" s="15">
        <f>Pfert_P2O5!F5*Pfert_P2O5!$K$12</f>
      </c>
      <c r="G5" s="15">
        <f>Pfert_P2O5!G5*Pfert_P2O5!$K$12</f>
      </c>
      <c r="H5" s="15">
        <f>Pfert_P2O5!H5*Pfert_P2O5!$K$12</f>
      </c>
      <c r="I5" s="4"/>
      <c r="J5" s="22" t="s">
        <v>35</v>
      </c>
      <c r="K5" s="4"/>
    </row>
    <row x14ac:dyDescent="0.25" r="6" customHeight="1" ht="18.75">
      <c r="A6" s="7" t="s">
        <v>4</v>
      </c>
      <c r="B6" s="23">
        <f>Pfert_P2O5!B6*Pfert_P2O5!$K$12</f>
      </c>
      <c r="C6" s="23">
        <f>Pfert_P2O5!C6*Pfert_P2O5!$K$12</f>
      </c>
      <c r="D6" s="23">
        <f>Pfert_P2O5!D6*Pfert_P2O5!$K$12</f>
      </c>
      <c r="E6" s="23">
        <f>Pfert_P2O5!E6*Pfert_P2O5!$K$12</f>
      </c>
      <c r="F6" s="23">
        <f>Pfert_P2O5!F6*Pfert_P2O5!$K$12</f>
      </c>
      <c r="G6" s="23">
        <f>Pfert_P2O5!G6*Pfert_P2O5!$K$12</f>
      </c>
      <c r="H6" s="23">
        <f>Pfert_P2O5!H6*Pfert_P2O5!$K$12</f>
      </c>
      <c r="I6" s="4"/>
      <c r="J6" s="4" t="s">
        <v>23</v>
      </c>
      <c r="K6" s="4"/>
    </row>
    <row x14ac:dyDescent="0.25" r="7" customHeight="1" ht="18.75">
      <c r="A7" s="7" t="s">
        <v>5</v>
      </c>
      <c r="B7" s="23">
        <f>Pfert_P2O5!B7*Pfert_P2O5!$K$12</f>
      </c>
      <c r="C7" s="23">
        <f>Pfert_P2O5!C7*Pfert_P2O5!$K$12</f>
      </c>
      <c r="D7" s="23">
        <f>Pfert_P2O5!D7*Pfert_P2O5!$K$12</f>
      </c>
      <c r="E7" s="23">
        <f>Pfert_P2O5!E7*Pfert_P2O5!$K$12</f>
      </c>
      <c r="F7" s="23">
        <f>Pfert_P2O5!F7*Pfert_P2O5!$K$12</f>
      </c>
      <c r="G7" s="23">
        <f>Pfert_P2O5!G7*Pfert_P2O5!$K$12</f>
      </c>
      <c r="H7" s="23">
        <f>Pfert_P2O5!H7*Pfert_P2O5!$K$12</f>
      </c>
      <c r="I7" s="4"/>
      <c r="J7" s="4"/>
      <c r="K7" s="4"/>
    </row>
    <row x14ac:dyDescent="0.25" r="8" customHeight="1" ht="18.75">
      <c r="A8" s="7" t="s">
        <v>6</v>
      </c>
      <c r="B8" s="23">
        <f>Pfert_P2O5!B8*Pfert_P2O5!$K$12</f>
      </c>
      <c r="C8" s="23">
        <f>Pfert_P2O5!C8*Pfert_P2O5!$K$12</f>
      </c>
      <c r="D8" s="23">
        <f>Pfert_P2O5!D8*Pfert_P2O5!$K$12</f>
      </c>
      <c r="E8" s="23">
        <f>Pfert_P2O5!E8*Pfert_P2O5!$K$12</f>
      </c>
      <c r="F8" s="23">
        <f>Pfert_P2O5!F8*Pfert_P2O5!$K$12</f>
      </c>
      <c r="G8" s="23">
        <f>Pfert_P2O5!G8*Pfert_P2O5!$K$12</f>
      </c>
      <c r="H8" s="23">
        <f>Pfert_P2O5!H8*Pfert_P2O5!$K$12</f>
      </c>
      <c r="I8" s="4"/>
      <c r="J8" s="4"/>
      <c r="K8" s="4"/>
    </row>
    <row x14ac:dyDescent="0.25" r="9" customHeight="1" ht="18.75">
      <c r="A9" s="7" t="s">
        <v>7</v>
      </c>
      <c r="B9" s="8">
        <f>Pfert_P2O5!B9*Pfert_P2O5!$K$12</f>
      </c>
      <c r="C9" s="8">
        <f>Pfert_P2O5!C9*Pfert_P2O5!$K$12</f>
      </c>
      <c r="D9" s="8">
        <f>Pfert_P2O5!D9*Pfert_P2O5!$K$12</f>
      </c>
      <c r="E9" s="8">
        <f>Pfert_P2O5!E9*Pfert_P2O5!$K$12</f>
      </c>
      <c r="F9" s="8">
        <f>Pfert_P2O5!F9*Pfert_P2O5!$K$12</f>
      </c>
      <c r="G9" s="8">
        <f>Pfert_P2O5!G9*Pfert_P2O5!$K$12</f>
      </c>
      <c r="H9" s="8">
        <f>Pfert_P2O5!H9*Pfert_P2O5!$K$12</f>
      </c>
      <c r="I9" s="4"/>
      <c r="J9" s="4"/>
      <c r="K9" s="4"/>
    </row>
    <row x14ac:dyDescent="0.25" r="10" customHeight="1" ht="18.75">
      <c r="A10" s="7" t="s">
        <v>8</v>
      </c>
      <c r="B10" s="26">
        <f>Pfert_P2O5!B10*Pfert_P2O5!$K$12</f>
      </c>
      <c r="C10" s="26">
        <f>Pfert_P2O5!C10*Pfert_P2O5!$K$12</f>
      </c>
      <c r="D10" s="26">
        <f>Pfert_P2O5!D10*Pfert_P2O5!$K$12</f>
      </c>
      <c r="E10" s="26">
        <f>Pfert_P2O5!E10*Pfert_P2O5!$K$12</f>
      </c>
      <c r="F10" s="26">
        <f>Pfert_P2O5!F10*Pfert_P2O5!$K$12</f>
      </c>
      <c r="G10" s="26">
        <f>Pfert_P2O5!G10*Pfert_P2O5!$K$12</f>
      </c>
      <c r="H10" s="26">
        <f>Pfert_P2O5!H10*Pfert_P2O5!$K$12</f>
      </c>
      <c r="I10" s="4"/>
      <c r="J10" s="4"/>
      <c r="K10" s="4"/>
    </row>
    <row x14ac:dyDescent="0.25" r="11" customHeight="1" ht="18.75">
      <c r="A11" s="7" t="s">
        <v>9</v>
      </c>
      <c r="B11" s="28">
        <f>Pfert_P2O5!B11*Pfert_P2O5!$K$12</f>
      </c>
      <c r="C11" s="28">
        <f>Pfert_P2O5!C11*Pfert_P2O5!$K$12</f>
      </c>
      <c r="D11" s="28">
        <f>Pfert_P2O5!D11*Pfert_P2O5!$K$12</f>
      </c>
      <c r="E11" s="28">
        <f>Pfert_P2O5!E11*Pfert_P2O5!$K$12</f>
      </c>
      <c r="F11" s="28">
        <f>Pfert_P2O5!F11*Pfert_P2O5!$K$12</f>
      </c>
      <c r="G11" s="28">
        <f>Pfert_P2O5!G11*Pfert_P2O5!$K$12</f>
      </c>
      <c r="H11" s="28">
        <f>Pfert_P2O5!H11*Pfert_P2O5!$K$12</f>
      </c>
      <c r="I11" s="4"/>
      <c r="J11" s="4"/>
      <c r="K11" s="4"/>
    </row>
    <row x14ac:dyDescent="0.25" r="12" customHeight="1" ht="18.75">
      <c r="A12" s="7" t="s">
        <v>10</v>
      </c>
      <c r="B12" s="28">
        <f>Pfert_P2O5!B12*Pfert_P2O5!$K$12</f>
      </c>
      <c r="C12" s="28">
        <f>Pfert_P2O5!C12*Pfert_P2O5!$K$12</f>
      </c>
      <c r="D12" s="28">
        <f>Pfert_P2O5!D12*Pfert_P2O5!$K$12</f>
      </c>
      <c r="E12" s="28">
        <f>Pfert_P2O5!E12*Pfert_P2O5!$K$12</f>
      </c>
      <c r="F12" s="28">
        <f>Pfert_P2O5!F12*Pfert_P2O5!$K$12</f>
      </c>
      <c r="G12" s="28">
        <f>Pfert_P2O5!G12*Pfert_P2O5!$K$12</f>
      </c>
      <c r="H12" s="28">
        <f>Pfert_P2O5!H12*Pfert_P2O5!$K$12</f>
      </c>
      <c r="I12" s="4"/>
      <c r="J12" s="4"/>
      <c r="K12" s="4"/>
    </row>
    <row x14ac:dyDescent="0.25" r="13" customHeight="1" ht="18.75">
      <c r="A13" s="7" t="s">
        <v>11</v>
      </c>
      <c r="B13" s="30">
        <f>Pfert_P2O5!B13*Pfert_P2O5!$K$12</f>
      </c>
      <c r="C13" s="30">
        <f>Pfert_P2O5!C13*Pfert_P2O5!$K$12</f>
      </c>
      <c r="D13" s="30">
        <f>Pfert_P2O5!D13*Pfert_P2O5!$K$12</f>
      </c>
      <c r="E13" s="30">
        <f>Pfert_P2O5!E13*Pfert_P2O5!$K$12</f>
      </c>
      <c r="F13" s="30">
        <f>Pfert_P2O5!F13*Pfert_P2O5!$K$12</f>
      </c>
      <c r="G13" s="30">
        <f>Pfert_P2O5!G13*Pfert_P2O5!$K$12</f>
      </c>
      <c r="H13" s="30">
        <f>Pfert_P2O5!H13*Pfert_P2O5!$K$12</f>
      </c>
      <c r="I13" s="4"/>
      <c r="J13" s="4"/>
      <c r="K13" s="4"/>
    </row>
    <row x14ac:dyDescent="0.25" r="14" customHeight="1" ht="18.75">
      <c r="A14" s="7" t="s">
        <v>12</v>
      </c>
      <c r="B14" s="15">
        <f>Pfert_P2O5!B14*Pfert_P2O5!$K$12</f>
      </c>
      <c r="C14" s="15">
        <f>Pfert_P2O5!C14*Pfert_P2O5!$K$12</f>
      </c>
      <c r="D14" s="15">
        <f>Pfert_P2O5!D14*Pfert_P2O5!$K$12</f>
      </c>
      <c r="E14" s="15">
        <f>Pfert_P2O5!E14*Pfert_P2O5!$K$12</f>
      </c>
      <c r="F14" s="15">
        <f>Pfert_P2O5!F14*Pfert_P2O5!$K$12</f>
      </c>
      <c r="G14" s="15">
        <f>Pfert_P2O5!G14*Pfert_P2O5!$K$12</f>
      </c>
      <c r="H14" s="15">
        <f>Pfert_P2O5!H14*Pfert_P2O5!$K$12</f>
      </c>
      <c r="I14" s="4"/>
      <c r="J14" s="4"/>
      <c r="K14" s="4"/>
    </row>
    <row x14ac:dyDescent="0.25" r="15" customHeight="1" ht="18.75">
      <c r="A15" s="7" t="s">
        <v>13</v>
      </c>
      <c r="B15" s="31">
        <f>Pfert_P2O5!B15*Pfert_P2O5!$K$12</f>
      </c>
      <c r="C15" s="31">
        <f>Pfert_P2O5!C15*Pfert_P2O5!$K$12</f>
      </c>
      <c r="D15" s="31">
        <f>Pfert_P2O5!D15*Pfert_P2O5!$K$12</f>
      </c>
      <c r="E15" s="31">
        <f>Pfert_P2O5!E15*Pfert_P2O5!$K$12</f>
      </c>
      <c r="F15" s="31">
        <f>Pfert_P2O5!F15*Pfert_P2O5!$K$12</f>
      </c>
      <c r="G15" s="31">
        <f>Pfert_P2O5!G15*Pfert_P2O5!$K$12</f>
      </c>
      <c r="H15" s="31">
        <f>Pfert_P2O5!H15*Pfert_P2O5!$K$12</f>
      </c>
      <c r="I15" s="4"/>
      <c r="J15" s="4"/>
      <c r="K15" s="4"/>
    </row>
    <row x14ac:dyDescent="0.25" r="16" customHeight="1" ht="18.75">
      <c r="A16" s="7" t="s">
        <v>14</v>
      </c>
      <c r="B16" s="31">
        <f>Pfert_P2O5!B16*Pfert_P2O5!$K$12</f>
      </c>
      <c r="C16" s="31">
        <f>Pfert_P2O5!C16*Pfert_P2O5!$K$12</f>
      </c>
      <c r="D16" s="31">
        <f>Pfert_P2O5!D16*Pfert_P2O5!$K$12</f>
      </c>
      <c r="E16" s="31">
        <f>Pfert_P2O5!E16*Pfert_P2O5!$K$12</f>
      </c>
      <c r="F16" s="31">
        <f>Pfert_P2O5!F16*Pfert_P2O5!$K$12</f>
      </c>
      <c r="G16" s="31">
        <f>Pfert_P2O5!G16*Pfert_P2O5!$K$12</f>
      </c>
      <c r="H16" s="31">
        <f>Pfert_P2O5!H16*Pfert_P2O5!$K$12</f>
      </c>
      <c r="I16" s="4"/>
      <c r="J16" s="4"/>
      <c r="K16" s="4"/>
    </row>
    <row x14ac:dyDescent="0.25" r="17" customHeight="1" ht="18.75">
      <c r="A17" s="7" t="s">
        <v>15</v>
      </c>
      <c r="B17" s="23">
        <f>Pfert_P2O5!B17*Pfert_P2O5!$K$12</f>
      </c>
      <c r="C17" s="23">
        <f>Pfert_P2O5!C17*Pfert_P2O5!$K$12</f>
      </c>
      <c r="D17" s="23">
        <f>Pfert_P2O5!D17*Pfert_P2O5!$K$12</f>
      </c>
      <c r="E17" s="23">
        <f>Pfert_P2O5!E17*Pfert_P2O5!$K$12</f>
      </c>
      <c r="F17" s="23">
        <f>Pfert_P2O5!F17*Pfert_P2O5!$K$12</f>
      </c>
      <c r="G17" s="23">
        <f>Pfert_P2O5!G17*Pfert_P2O5!$K$12</f>
      </c>
      <c r="H17" s="23">
        <f>Pfert_P2O5!H17*Pfert_P2O5!$K$12</f>
      </c>
      <c r="I17" s="4"/>
      <c r="J17" s="4"/>
      <c r="K17" s="4"/>
    </row>
    <row x14ac:dyDescent="0.25" r="18" customHeight="1" ht="18.75">
      <c r="A18" s="7" t="s">
        <v>16</v>
      </c>
      <c r="B18" s="23">
        <f>Pfert_P2O5!B18*Pfert_P2O5!$K$12</f>
      </c>
      <c r="C18" s="23">
        <f>Pfert_P2O5!C18*Pfert_P2O5!$K$12</f>
      </c>
      <c r="D18" s="23">
        <f>Pfert_P2O5!D18*Pfert_P2O5!$K$12</f>
      </c>
      <c r="E18" s="23">
        <f>Pfert_P2O5!E18*Pfert_P2O5!$K$12</f>
      </c>
      <c r="F18" s="23">
        <f>Pfert_P2O5!F18*Pfert_P2O5!$K$12</f>
      </c>
      <c r="G18" s="23">
        <f>Pfert_P2O5!G18*Pfert_P2O5!$K$12</f>
      </c>
      <c r="H18" s="23">
        <f>Pfert_P2O5!H18*Pfert_P2O5!$K$12</f>
      </c>
      <c r="I18" s="4"/>
      <c r="J18" s="4"/>
      <c r="K18" s="4"/>
    </row>
    <row x14ac:dyDescent="0.25" r="19" customHeight="1" ht="18.75">
      <c r="A19" s="4"/>
      <c r="B19" s="3"/>
      <c r="C19" s="3"/>
      <c r="D19" s="3"/>
      <c r="E19" s="3"/>
      <c r="F19" s="3"/>
      <c r="G19" s="3"/>
      <c r="H19" s="3"/>
      <c r="I19" s="4"/>
      <c r="J19" s="4"/>
      <c r="K19" s="4"/>
    </row>
    <row x14ac:dyDescent="0.25" r="20" customHeight="1" ht="18.75">
      <c r="A20" s="4"/>
      <c r="B20" s="3"/>
      <c r="C20" s="3"/>
      <c r="D20" s="3"/>
      <c r="E20" s="3"/>
      <c r="F20" s="3"/>
      <c r="G20" s="3"/>
      <c r="H20" s="3"/>
      <c r="I20" s="4"/>
      <c r="J20" s="4"/>
      <c r="K20" s="4"/>
    </row>
    <row x14ac:dyDescent="0.25" r="21" customHeight="1" ht="18.75">
      <c r="A21" s="4"/>
      <c r="B21" s="3"/>
      <c r="C21" s="3"/>
      <c r="D21" s="3"/>
      <c r="E21" s="3"/>
      <c r="F21" s="3"/>
      <c r="G21" s="3"/>
      <c r="H21" s="3"/>
      <c r="I21" s="4"/>
      <c r="J21" s="4"/>
      <c r="K21" s="4"/>
    </row>
    <row x14ac:dyDescent="0.25" r="22" customHeight="1" ht="18.75">
      <c r="A22" s="4"/>
      <c r="B22" s="3"/>
      <c r="C22" s="3"/>
      <c r="D22" s="3"/>
      <c r="E22" s="3"/>
      <c r="F22" s="3"/>
      <c r="G22" s="3"/>
      <c r="H22" s="3"/>
      <c r="I22" s="4"/>
      <c r="J22" s="4"/>
      <c r="K22" s="4"/>
    </row>
    <row x14ac:dyDescent="0.25" r="23" customHeight="1" ht="18.75">
      <c r="A23" s="4"/>
      <c r="B23" s="3"/>
      <c r="C23" s="3"/>
      <c r="D23" s="3"/>
      <c r="E23" s="3"/>
      <c r="F23" s="3"/>
      <c r="G23" s="3"/>
      <c r="H23" s="3"/>
      <c r="I23" s="4"/>
      <c r="J23" s="4"/>
      <c r="K23" s="4"/>
    </row>
    <row x14ac:dyDescent="0.25" r="24" customHeight="1" ht="18.75">
      <c r="A24" s="4"/>
      <c r="B24" s="3"/>
      <c r="C24" s="3"/>
      <c r="D24" s="3"/>
      <c r="E24" s="3"/>
      <c r="F24" s="3"/>
      <c r="G24" s="3"/>
      <c r="H24" s="3"/>
      <c r="I24" s="4"/>
      <c r="J24" s="4"/>
      <c r="K24" s="4"/>
    </row>
    <row x14ac:dyDescent="0.25" r="25" customHeight="1" ht="18.75">
      <c r="A25" s="1" t="s">
        <v>36</v>
      </c>
      <c r="B25" s="2"/>
      <c r="C25" s="2"/>
      <c r="D25" s="2"/>
      <c r="E25" s="2"/>
      <c r="F25" s="2"/>
      <c r="G25" s="2"/>
      <c r="H25" s="3"/>
      <c r="I25" s="4"/>
      <c r="J25" s="4"/>
      <c r="K25" s="4"/>
    </row>
    <row x14ac:dyDescent="0.25" r="26" customHeight="1" ht="18.75">
      <c r="A26" s="5"/>
      <c r="B26" s="35">
        <v>1987</v>
      </c>
      <c r="C26" s="35">
        <v>1992</v>
      </c>
      <c r="D26" s="35">
        <v>1997</v>
      </c>
      <c r="E26" s="35">
        <v>2002</v>
      </c>
      <c r="F26" s="35">
        <v>2007</v>
      </c>
      <c r="G26" s="35">
        <v>2012</v>
      </c>
      <c r="H26" s="35">
        <v>2017</v>
      </c>
      <c r="I26" s="4"/>
      <c r="J26" s="4"/>
      <c r="K26" s="4"/>
    </row>
    <row x14ac:dyDescent="0.25" r="27" customHeight="1" ht="18.75">
      <c r="A27" s="36" t="s">
        <v>1</v>
      </c>
      <c r="B27" s="15">
        <f>B3/0.00405/2.2/10^3</f>
      </c>
      <c r="C27" s="15">
        <f>C3/0.00405/2.2/10^3</f>
      </c>
      <c r="D27" s="15">
        <f>D3/0.00405/2.2/10^3</f>
      </c>
      <c r="E27" s="15">
        <f>E3/0.00405/2.2/10^3</f>
      </c>
      <c r="F27" s="15">
        <f>F3/0.00405/2.2/10^3</f>
      </c>
      <c r="G27" s="15">
        <f>G3/0.00405/2.2/10^3</f>
      </c>
      <c r="H27" s="15">
        <f>H3/0.00405/2.2/10^3</f>
      </c>
      <c r="I27" s="4"/>
      <c r="J27" s="4"/>
      <c r="K27" s="4"/>
    </row>
    <row x14ac:dyDescent="0.25" r="28" customHeight="1" ht="18.75">
      <c r="A28" s="36" t="s">
        <v>2</v>
      </c>
      <c r="B28" s="8">
        <f>B4/0.00405/2.2/10^3</f>
      </c>
      <c r="C28" s="8">
        <f>C4/0.00405/2.2/10^3</f>
      </c>
      <c r="D28" s="8">
        <f>D4/0.00405/2.2/10^3</f>
      </c>
      <c r="E28" s="8">
        <f>E4/0.00405/2.2/10^3</f>
      </c>
      <c r="F28" s="8">
        <f>F4/0.00405/2.2/10^3</f>
      </c>
      <c r="G28" s="8">
        <f>G4/0.00405/2.2/10^3</f>
      </c>
      <c r="H28" s="8">
        <f>H4/0.00405/2.2/10^3</f>
      </c>
      <c r="I28" s="4"/>
      <c r="J28" s="4"/>
      <c r="K28" s="4"/>
    </row>
    <row x14ac:dyDescent="0.25" r="29" customHeight="1" ht="18.75">
      <c r="A29" s="36" t="s">
        <v>3</v>
      </c>
      <c r="B29" s="15">
        <f>B5/0.00405/2.2/10^3</f>
      </c>
      <c r="C29" s="15">
        <f>C5/0.00405/2.2/10^3</f>
      </c>
      <c r="D29" s="15">
        <f>D5/0.00405/2.2/10^3</f>
      </c>
      <c r="E29" s="15">
        <f>E5/0.00405/2.2/10^3</f>
      </c>
      <c r="F29" s="15">
        <f>F5/0.00405/2.2/10^3</f>
      </c>
      <c r="G29" s="15">
        <f>G5/0.00405/2.2/10^3</f>
      </c>
      <c r="H29" s="15">
        <f>H5/0.00405/2.2/10^3</f>
      </c>
      <c r="I29" s="4"/>
      <c r="J29" s="4"/>
      <c r="K29" s="4"/>
    </row>
    <row x14ac:dyDescent="0.25" r="30" customHeight="1" ht="18.75">
      <c r="A30" s="36" t="s">
        <v>4</v>
      </c>
      <c r="B30" s="23">
        <f>B6/0.00405/2.2/10^3</f>
      </c>
      <c r="C30" s="23">
        <f>C6/0.00405/2.2/10^3</f>
      </c>
      <c r="D30" s="23">
        <f>D6/0.00405/2.2/10^3</f>
      </c>
      <c r="E30" s="23">
        <f>E6/0.00405/2.2/10^3</f>
      </c>
      <c r="F30" s="23">
        <f>F6/0.00405/2.2/10^3</f>
      </c>
      <c r="G30" s="23">
        <f>G6/0.00405/2.2/10^3</f>
      </c>
      <c r="H30" s="23">
        <f>H6/0.00405/2.2/10^3</f>
      </c>
      <c r="I30" s="4"/>
      <c r="J30" s="4"/>
      <c r="K30" s="4"/>
    </row>
    <row x14ac:dyDescent="0.25" r="31" customHeight="1" ht="18.75">
      <c r="A31" s="36" t="s">
        <v>5</v>
      </c>
      <c r="B31" s="23">
        <f>B7/0.00405/2.2/10^3</f>
      </c>
      <c r="C31" s="23">
        <f>C7/0.00405/2.2/10^3</f>
      </c>
      <c r="D31" s="23">
        <f>D7/0.00405/2.2/10^3</f>
      </c>
      <c r="E31" s="23">
        <f>E7/0.00405/2.2/10^3</f>
      </c>
      <c r="F31" s="23">
        <f>F7/0.00405/2.2/10^3</f>
      </c>
      <c r="G31" s="23">
        <f>G7/0.00405/2.2/10^3</f>
      </c>
      <c r="H31" s="23">
        <f>H7/0.00405/2.2/10^3</f>
      </c>
      <c r="I31" s="4"/>
      <c r="J31" s="4"/>
      <c r="K31" s="4"/>
    </row>
    <row x14ac:dyDescent="0.25" r="32" customHeight="1" ht="18.75">
      <c r="A32" s="36" t="s">
        <v>6</v>
      </c>
      <c r="B32" s="23">
        <f>B8/0.00405/2.2/10^3</f>
      </c>
      <c r="C32" s="23">
        <f>C8/0.00405/2.2/10^3</f>
      </c>
      <c r="D32" s="23">
        <f>D8/0.00405/2.2/10^3</f>
      </c>
      <c r="E32" s="23">
        <f>E8/0.00405/2.2/10^3</f>
      </c>
      <c r="F32" s="23">
        <f>F8/0.00405/2.2/10^3</f>
      </c>
      <c r="G32" s="23">
        <f>G8/0.00405/2.2/10^3</f>
      </c>
      <c r="H32" s="23">
        <f>H8/0.00405/2.2/10^3</f>
      </c>
      <c r="I32" s="4"/>
      <c r="J32" s="4"/>
      <c r="K32" s="4"/>
    </row>
    <row x14ac:dyDescent="0.25" r="33" customHeight="1" ht="18.75">
      <c r="A33" s="36" t="s">
        <v>7</v>
      </c>
      <c r="B33" s="8">
        <f>B9/0.00405/2.2/10^3</f>
      </c>
      <c r="C33" s="8">
        <f>C9/0.00405/2.2/10^3</f>
      </c>
      <c r="D33" s="8">
        <f>D9/0.00405/2.2/10^3</f>
      </c>
      <c r="E33" s="8">
        <f>E9/0.00405/2.2/10^3</f>
      </c>
      <c r="F33" s="8">
        <f>F9/0.00405/2.2/10^3</f>
      </c>
      <c r="G33" s="8">
        <f>G9/0.00405/2.2/10^3</f>
      </c>
      <c r="H33" s="8">
        <f>H9/0.00405/2.2/10^3</f>
      </c>
      <c r="I33" s="4"/>
      <c r="J33" s="4"/>
      <c r="K33" s="4"/>
    </row>
    <row x14ac:dyDescent="0.25" r="34" customHeight="1" ht="18.75">
      <c r="A34" s="36" t="s">
        <v>8</v>
      </c>
      <c r="B34" s="26">
        <f>B10/0.00405/2.2/10^3</f>
      </c>
      <c r="C34" s="26">
        <f>C10/0.00405/2.2/10^3</f>
      </c>
      <c r="D34" s="26">
        <f>D10/0.00405/2.2/10^3</f>
      </c>
      <c r="E34" s="26">
        <f>E10/0.00405/2.2/10^3</f>
      </c>
      <c r="F34" s="26">
        <f>F10/0.00405/2.2/10^3</f>
      </c>
      <c r="G34" s="26">
        <f>G10/0.00405/2.2/10^3</f>
      </c>
      <c r="H34" s="26">
        <f>H10/0.00405/2.2/10^3</f>
      </c>
      <c r="I34" s="4"/>
      <c r="J34" s="4"/>
      <c r="K34" s="4"/>
    </row>
    <row x14ac:dyDescent="0.25" r="35" customHeight="1" ht="18.75">
      <c r="A35" s="36" t="s">
        <v>9</v>
      </c>
      <c r="B35" s="28">
        <f>B11/0.00405/2.2/10^3</f>
      </c>
      <c r="C35" s="28">
        <f>C11/0.00405/2.2/10^3</f>
      </c>
      <c r="D35" s="28">
        <f>D11/0.00405/2.2/10^3</f>
      </c>
      <c r="E35" s="28">
        <f>E11/0.00405/2.2/10^3</f>
      </c>
      <c r="F35" s="28">
        <f>F11/0.00405/2.2/10^3</f>
      </c>
      <c r="G35" s="28">
        <f>G11/0.00405/2.2/10^3</f>
      </c>
      <c r="H35" s="28">
        <f>H11/0.00405/2.2/10^3</f>
      </c>
      <c r="I35" s="4"/>
      <c r="J35" s="4"/>
      <c r="K35" s="4"/>
    </row>
    <row x14ac:dyDescent="0.25" r="36" customHeight="1" ht="18.75">
      <c r="A36" s="36" t="s">
        <v>10</v>
      </c>
      <c r="B36" s="28">
        <f>B12/0.00405/2.2/10^3</f>
      </c>
      <c r="C36" s="28">
        <f>C12/0.00405/2.2/10^3</f>
      </c>
      <c r="D36" s="28">
        <f>D12/0.00405/2.2/10^3</f>
      </c>
      <c r="E36" s="28">
        <f>E12/0.00405/2.2/10^3</f>
      </c>
      <c r="F36" s="28">
        <f>F12/0.00405/2.2/10^3</f>
      </c>
      <c r="G36" s="28">
        <f>G12/0.00405/2.2/10^3</f>
      </c>
      <c r="H36" s="28">
        <f>H12/0.00405/2.2/10^3</f>
      </c>
      <c r="I36" s="4"/>
      <c r="J36" s="4"/>
      <c r="K36" s="4"/>
    </row>
    <row x14ac:dyDescent="0.25" r="37" customHeight="1" ht="18.75">
      <c r="A37" s="36" t="s">
        <v>11</v>
      </c>
      <c r="B37" s="30">
        <f>B13/0.00405/2.2/10^3</f>
      </c>
      <c r="C37" s="30">
        <f>C13/0.00405/2.2/10^3</f>
      </c>
      <c r="D37" s="30">
        <f>D13/0.00405/2.2/10^3</f>
      </c>
      <c r="E37" s="30">
        <f>E13/0.00405/2.2/10^3</f>
      </c>
      <c r="F37" s="30">
        <f>F13/0.00405/2.2/10^3</f>
      </c>
      <c r="G37" s="30">
        <f>G13/0.00405/2.2/10^3</f>
      </c>
      <c r="H37" s="30">
        <f>H13/0.00405/2.2/10^3</f>
      </c>
      <c r="I37" s="4"/>
      <c r="J37" s="4"/>
      <c r="K37" s="4"/>
    </row>
    <row x14ac:dyDescent="0.25" r="38" customHeight="1" ht="18.75">
      <c r="A38" s="36" t="s">
        <v>12</v>
      </c>
      <c r="B38" s="15">
        <f>B14/0.00405/2.2/10^3</f>
      </c>
      <c r="C38" s="15">
        <f>C14/0.00405/2.2/10^3</f>
      </c>
      <c r="D38" s="15">
        <f>D14/0.00405/2.2/10^3</f>
      </c>
      <c r="E38" s="15">
        <f>E14/0.00405/2.2/10^3</f>
      </c>
      <c r="F38" s="15">
        <f>F14/0.00405/2.2/10^3</f>
      </c>
      <c r="G38" s="15">
        <f>G14/0.00405/2.2/10^3</f>
      </c>
      <c r="H38" s="15">
        <f>H14/0.00405/2.2/10^3</f>
      </c>
      <c r="I38" s="4"/>
      <c r="J38" s="4"/>
      <c r="K38" s="4"/>
    </row>
    <row x14ac:dyDescent="0.25" r="39" customHeight="1" ht="18.75">
      <c r="A39" s="36" t="s">
        <v>13</v>
      </c>
      <c r="B39" s="31">
        <f>B15/0.00405/2.2/10^3</f>
      </c>
      <c r="C39" s="31">
        <f>C15/0.00405/2.2/10^3</f>
      </c>
      <c r="D39" s="31">
        <f>D15/0.00405/2.2/10^3</f>
      </c>
      <c r="E39" s="31">
        <f>E15/0.00405/2.2/10^3</f>
      </c>
      <c r="F39" s="31">
        <f>F15/0.00405/2.2/10^3</f>
      </c>
      <c r="G39" s="31">
        <f>G15/0.00405/2.2/10^3</f>
      </c>
      <c r="H39" s="31">
        <f>H15/0.00405/2.2/10^3</f>
      </c>
      <c r="I39" s="4"/>
      <c r="J39" s="4"/>
      <c r="K39" s="4"/>
    </row>
    <row x14ac:dyDescent="0.25" r="40" customHeight="1" ht="18.75">
      <c r="A40" s="36" t="s">
        <v>14</v>
      </c>
      <c r="B40" s="31">
        <f>B16/0.00405/2.2/10^3</f>
      </c>
      <c r="C40" s="31">
        <f>C16/0.00405/2.2/10^3</f>
      </c>
      <c r="D40" s="31">
        <f>D16/0.00405/2.2/10^3</f>
      </c>
      <c r="E40" s="31">
        <f>E16/0.00405/2.2/10^3</f>
      </c>
      <c r="F40" s="31">
        <f>F16/0.00405/2.2/10^3</f>
      </c>
      <c r="G40" s="31">
        <f>G16/0.00405/2.2/10^3</f>
      </c>
      <c r="H40" s="31">
        <f>H16/0.00405/2.2/10^3</f>
      </c>
      <c r="I40" s="4"/>
      <c r="J40" s="4"/>
      <c r="K40" s="4"/>
    </row>
    <row x14ac:dyDescent="0.25" r="41" customHeight="1" ht="18.75">
      <c r="A41" s="36" t="s">
        <v>15</v>
      </c>
      <c r="B41" s="23">
        <f>B17/0.00405/2.2/10^3</f>
      </c>
      <c r="C41" s="23">
        <f>C17/0.00405/2.2/10^3</f>
      </c>
      <c r="D41" s="23">
        <f>D17/0.00405/2.2/10^3</f>
      </c>
      <c r="E41" s="23">
        <f>E17/0.00405/2.2/10^3</f>
      </c>
      <c r="F41" s="23">
        <f>F17/0.00405/2.2/10^3</f>
      </c>
      <c r="G41" s="23">
        <f>G17/0.00405/2.2/10^3</f>
      </c>
      <c r="H41" s="23">
        <f>H17/0.00405/2.2/10^3</f>
      </c>
      <c r="I41" s="4"/>
      <c r="J41" s="4"/>
      <c r="K41" s="4"/>
    </row>
    <row x14ac:dyDescent="0.25" r="42" customHeight="1" ht="18.75">
      <c r="A42" s="36" t="s">
        <v>16</v>
      </c>
      <c r="B42" s="23">
        <f>B18/0.00405/2.2/10^3</f>
      </c>
      <c r="C42" s="23">
        <f>C18/0.00405/2.2/10^3</f>
      </c>
      <c r="D42" s="23">
        <f>D18/0.00405/2.2/10^3</f>
      </c>
      <c r="E42" s="23">
        <f>E18/0.00405/2.2/10^3</f>
      </c>
      <c r="F42" s="23">
        <f>F18/0.00405/2.2/10^3</f>
      </c>
      <c r="G42" s="23">
        <f>G18/0.00405/2.2/10^3</f>
      </c>
      <c r="H42" s="23">
        <f>H18/0.00405/2.2/10^3</f>
      </c>
      <c r="I42" s="4"/>
      <c r="J42" s="4"/>
      <c r="K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6"/>
  <sheetViews>
    <sheetView workbookViewId="0"/>
  </sheetViews>
  <sheetFormatPr defaultRowHeight="15" x14ac:dyDescent="0.25"/>
  <cols>
    <col min="1" max="1" style="11" width="24.576428571428572" customWidth="1" bestFit="1"/>
    <col min="2" max="2" style="43" width="13.576428571428572" customWidth="1" bestFit="1"/>
    <col min="3" max="3" style="43" width="13.576428571428572" customWidth="1" bestFit="1"/>
    <col min="4" max="4" style="43" width="13.576428571428572" customWidth="1" bestFit="1"/>
    <col min="5" max="5" style="43" width="13.576428571428572" customWidth="1" bestFit="1"/>
    <col min="6" max="6" style="43" width="13.576428571428572" customWidth="1" bestFit="1"/>
    <col min="7" max="7" style="43" width="13.576428571428572" customWidth="1" bestFit="1"/>
    <col min="8" max="8" style="11" width="13.576428571428572" customWidth="1" bestFit="1"/>
    <col min="9" max="9" style="11" width="13.576428571428572" customWidth="1" bestFit="1"/>
    <col min="10" max="10" style="43" width="13.576428571428572" customWidth="1" bestFit="1"/>
    <col min="11" max="11" style="32" width="13.576428571428572" customWidth="1" bestFit="1"/>
    <col min="12" max="12" style="43" width="13.576428571428572" customWidth="1" bestFit="1"/>
  </cols>
  <sheetData>
    <row x14ac:dyDescent="0.25" r="1" customHeight="1" ht="18.75">
      <c r="A1" s="1" t="s">
        <v>28</v>
      </c>
      <c r="B1" s="33"/>
      <c r="C1" s="33"/>
      <c r="D1" s="33"/>
      <c r="E1" s="33"/>
      <c r="F1" s="33"/>
      <c r="G1" s="33"/>
      <c r="H1" s="4"/>
      <c r="I1" s="4"/>
      <c r="J1" s="34"/>
      <c r="K1" s="13"/>
      <c r="L1" s="34"/>
    </row>
    <row x14ac:dyDescent="0.25" r="2" customHeight="1" ht="18.75">
      <c r="A2" s="5"/>
      <c r="B2" s="35">
        <v>1987</v>
      </c>
      <c r="C2" s="35">
        <v>1992</v>
      </c>
      <c r="D2" s="35">
        <v>1997</v>
      </c>
      <c r="E2" s="35">
        <v>2002</v>
      </c>
      <c r="F2" s="35">
        <v>2007</v>
      </c>
      <c r="G2" s="35">
        <v>2012</v>
      </c>
      <c r="H2" s="1"/>
      <c r="I2" s="4"/>
      <c r="J2" s="34" t="s">
        <v>29</v>
      </c>
      <c r="K2" s="13" t="s">
        <v>30</v>
      </c>
      <c r="L2" s="34" t="s">
        <v>31</v>
      </c>
    </row>
    <row x14ac:dyDescent="0.25" r="3" customHeight="1" ht="18.75">
      <c r="A3" s="36" t="s">
        <v>1</v>
      </c>
      <c r="B3" s="15">
        <v>126.72</v>
      </c>
      <c r="C3" s="15">
        <v>123.19</v>
      </c>
      <c r="D3" s="15">
        <v>128.7</v>
      </c>
      <c r="E3" s="15">
        <v>131.52</v>
      </c>
      <c r="F3" s="16">
        <v>134</v>
      </c>
      <c r="G3" s="16">
        <v>137</v>
      </c>
      <c r="H3" s="4"/>
      <c r="I3" s="4"/>
      <c r="J3" s="37">
        <v>14705</v>
      </c>
      <c r="K3" s="37">
        <f>J3*2.2</f>
      </c>
      <c r="L3" s="37">
        <f>K3*0.00405</f>
      </c>
    </row>
    <row x14ac:dyDescent="0.25" r="4" customHeight="1" ht="18.75">
      <c r="A4" s="36" t="s">
        <v>2</v>
      </c>
      <c r="B4" s="8">
        <v>126.72</v>
      </c>
      <c r="C4" s="8">
        <v>123.19</v>
      </c>
      <c r="D4" s="8">
        <v>128.7</v>
      </c>
      <c r="E4" s="8">
        <v>131.52</v>
      </c>
      <c r="F4" s="6">
        <v>134</v>
      </c>
      <c r="G4" s="6">
        <v>137</v>
      </c>
      <c r="H4" s="4"/>
      <c r="I4" s="4"/>
      <c r="J4" s="37">
        <v>0</v>
      </c>
      <c r="K4" s="38">
        <f>J4*2.2</f>
      </c>
      <c r="L4" s="37">
        <f>K4*0.00405</f>
      </c>
    </row>
    <row x14ac:dyDescent="0.25" r="5" customHeight="1" ht="18.75">
      <c r="A5" s="36" t="s">
        <v>3</v>
      </c>
      <c r="B5" s="15">
        <v>49.6</v>
      </c>
      <c r="C5" s="15">
        <v>52.29</v>
      </c>
      <c r="D5" s="15">
        <v>58.29</v>
      </c>
      <c r="E5" s="15">
        <v>58.48</v>
      </c>
      <c r="F5" s="16">
        <v>55</v>
      </c>
      <c r="G5" s="15">
        <v>60.72</v>
      </c>
      <c r="H5" s="4"/>
      <c r="I5" s="4"/>
      <c r="J5" s="37">
        <v>7135</v>
      </c>
      <c r="K5" s="29">
        <f>J5*2.2</f>
      </c>
      <c r="L5" s="37">
        <f>K5*0.00405</f>
      </c>
    </row>
    <row x14ac:dyDescent="0.25" r="6" customHeight="1" ht="18.75">
      <c r="A6" s="36" t="s">
        <v>4</v>
      </c>
      <c r="B6" s="39">
        <f>$L6</f>
      </c>
      <c r="C6" s="39">
        <f>$L6</f>
      </c>
      <c r="D6" s="39">
        <f>$L6</f>
      </c>
      <c r="E6" s="39">
        <f>$L6</f>
      </c>
      <c r="F6" s="39">
        <f>$L6</f>
      </c>
      <c r="G6" s="39">
        <f>$L6</f>
      </c>
      <c r="H6" s="4"/>
      <c r="I6" s="4"/>
      <c r="J6" s="37">
        <v>6042</v>
      </c>
      <c r="K6" s="29">
        <f>J6*2.2</f>
      </c>
      <c r="L6" s="37">
        <f>K6*0.00405</f>
      </c>
    </row>
    <row x14ac:dyDescent="0.25" r="7" customHeight="1" ht="18.75">
      <c r="A7" s="36" t="s">
        <v>5</v>
      </c>
      <c r="B7" s="39">
        <f>$L7</f>
      </c>
      <c r="C7" s="39">
        <f>$L7</f>
      </c>
      <c r="D7" s="39">
        <f>$L7</f>
      </c>
      <c r="E7" s="39">
        <f>$L7</f>
      </c>
      <c r="F7" s="39">
        <f>$L7</f>
      </c>
      <c r="G7" s="39">
        <f>$L7</f>
      </c>
      <c r="H7" s="4"/>
      <c r="I7" s="4"/>
      <c r="J7" s="37">
        <v>6741</v>
      </c>
      <c r="K7" s="29">
        <f>J7*2.2</f>
      </c>
      <c r="L7" s="37">
        <f>K7*0.00405</f>
      </c>
    </row>
    <row x14ac:dyDescent="0.25" r="8" customHeight="1" ht="18.75">
      <c r="A8" s="36" t="s">
        <v>6</v>
      </c>
      <c r="B8" s="39">
        <f>$L8</f>
      </c>
      <c r="C8" s="39">
        <f>$L8</f>
      </c>
      <c r="D8" s="39">
        <f>$L8</f>
      </c>
      <c r="E8" s="39">
        <f>$L8</f>
      </c>
      <c r="F8" s="39">
        <f>$L8</f>
      </c>
      <c r="G8" s="39">
        <f>$L8</f>
      </c>
      <c r="H8" s="4"/>
      <c r="I8" s="4"/>
      <c r="J8" s="37">
        <v>9104</v>
      </c>
      <c r="K8" s="29">
        <f>J8*2.2</f>
      </c>
      <c r="L8" s="37">
        <f>K8*0.00405</f>
      </c>
    </row>
    <row x14ac:dyDescent="0.25" r="9" customHeight="1" ht="18.75">
      <c r="A9" s="36" t="s">
        <v>7</v>
      </c>
      <c r="B9" s="23">
        <v>81.11664</v>
      </c>
      <c r="C9" s="23">
        <v>81.11664</v>
      </c>
      <c r="D9" s="23">
        <v>81.11664</v>
      </c>
      <c r="E9" s="23">
        <v>81.11664</v>
      </c>
      <c r="F9" s="23">
        <v>81.11664</v>
      </c>
      <c r="G9" s="23">
        <v>81.11664</v>
      </c>
      <c r="H9" s="4"/>
      <c r="I9" s="4"/>
      <c r="J9" s="37">
        <v>0</v>
      </c>
      <c r="K9" s="38">
        <f>J9*2.2</f>
      </c>
      <c r="L9" s="37">
        <f>K9*0.00405</f>
      </c>
    </row>
    <row x14ac:dyDescent="0.25" r="10" customHeight="1" ht="18.75">
      <c r="A10" s="36" t="s">
        <v>8</v>
      </c>
      <c r="B10" s="39">
        <f>$L10</f>
      </c>
      <c r="C10" s="39">
        <f>$L10</f>
      </c>
      <c r="D10" s="39">
        <f>$L10</f>
      </c>
      <c r="E10" s="39">
        <f>$L10</f>
      </c>
      <c r="F10" s="39">
        <f>$L10</f>
      </c>
      <c r="G10" s="39">
        <f>$L10</f>
      </c>
      <c r="H10" s="4"/>
      <c r="I10" s="4"/>
      <c r="J10" s="37">
        <v>23674</v>
      </c>
      <c r="K10" s="29">
        <f>J10*2.2</f>
      </c>
      <c r="L10" s="37">
        <f>K10*0.00405</f>
      </c>
    </row>
    <row x14ac:dyDescent="0.25" r="11" customHeight="1" ht="18.75">
      <c r="A11" s="36" t="s">
        <v>9</v>
      </c>
      <c r="B11" s="28">
        <f>$L11</f>
      </c>
      <c r="C11" s="28">
        <f>$L11</f>
      </c>
      <c r="D11" s="28">
        <f>$L11</f>
      </c>
      <c r="E11" s="28">
        <f>$L11</f>
      </c>
      <c r="F11" s="28">
        <f>$L11</f>
      </c>
      <c r="G11" s="28">
        <f>$L11</f>
      </c>
      <c r="H11" s="4"/>
      <c r="I11" s="4"/>
      <c r="J11" s="37">
        <v>4493</v>
      </c>
      <c r="K11" s="29">
        <f>J11*2.2</f>
      </c>
      <c r="L11" s="37">
        <f>K11*0.00405</f>
      </c>
    </row>
    <row x14ac:dyDescent="0.25" r="12" customHeight="1" ht="18.75">
      <c r="A12" s="36" t="s">
        <v>10</v>
      </c>
      <c r="B12" s="28">
        <f>$L12</f>
      </c>
      <c r="C12" s="28">
        <f>$L12</f>
      </c>
      <c r="D12" s="28">
        <f>$L12</f>
      </c>
      <c r="E12" s="28">
        <f>$L12</f>
      </c>
      <c r="F12" s="28">
        <f>$L12</f>
      </c>
      <c r="G12" s="28">
        <f>$L12</f>
      </c>
      <c r="H12" s="4"/>
      <c r="I12" s="4"/>
      <c r="J12" s="37">
        <v>2246</v>
      </c>
      <c r="K12" s="29">
        <f>J12*2.2</f>
      </c>
      <c r="L12" s="37">
        <f>K12*0.00405</f>
      </c>
    </row>
    <row x14ac:dyDescent="0.25" r="13" customHeight="1" ht="18.75">
      <c r="A13" s="36" t="s">
        <v>11</v>
      </c>
      <c r="B13" s="28">
        <f>$L13</f>
      </c>
      <c r="C13" s="28">
        <f>$L13</f>
      </c>
      <c r="D13" s="28">
        <f>$L13</f>
      </c>
      <c r="E13" s="28">
        <f>$L13</f>
      </c>
      <c r="F13" s="28">
        <f>$L13</f>
      </c>
      <c r="G13" s="28">
        <f>$L13</f>
      </c>
      <c r="H13" s="4"/>
      <c r="I13" s="4"/>
      <c r="J13" s="37">
        <v>2246</v>
      </c>
      <c r="K13" s="29">
        <f>J13*2.2</f>
      </c>
      <c r="L13" s="37">
        <f>K13*0.00405</f>
      </c>
    </row>
    <row x14ac:dyDescent="0.25" r="14" customHeight="1" ht="18.75">
      <c r="A14" s="36" t="s">
        <v>12</v>
      </c>
      <c r="B14" s="16">
        <v>3</v>
      </c>
      <c r="C14" s="15">
        <v>3.3</v>
      </c>
      <c r="D14" s="16">
        <v>5</v>
      </c>
      <c r="E14" s="15">
        <v>4.2</v>
      </c>
      <c r="F14" s="15">
        <v>4.2</v>
      </c>
      <c r="G14" s="15">
        <v>4.32</v>
      </c>
      <c r="H14" s="4"/>
      <c r="I14" s="4"/>
      <c r="J14" s="37">
        <v>452</v>
      </c>
      <c r="K14" s="29">
        <f>J14*2.2</f>
      </c>
      <c r="L14" s="37">
        <f>K14*0.00405</f>
      </c>
    </row>
    <row x14ac:dyDescent="0.25" r="15" customHeight="1" ht="18.75">
      <c r="A15" s="36" t="s">
        <v>13</v>
      </c>
      <c r="B15" s="31">
        <f>$L15</f>
      </c>
      <c r="C15" s="31">
        <f>$L15</f>
      </c>
      <c r="D15" s="31">
        <f>$L15</f>
      </c>
      <c r="E15" s="31">
        <f>$L15</f>
      </c>
      <c r="F15" s="31">
        <f>$L15</f>
      </c>
      <c r="G15" s="31">
        <f>$L15</f>
      </c>
      <c r="H15" s="4"/>
      <c r="I15" s="4"/>
      <c r="J15" s="37">
        <v>0</v>
      </c>
      <c r="K15" s="38">
        <f>J15*2.2</f>
      </c>
      <c r="L15" s="37">
        <f>K15*0.00405</f>
      </c>
    </row>
    <row x14ac:dyDescent="0.25" r="16" customHeight="1" ht="18.75">
      <c r="A16" s="36" t="s">
        <v>14</v>
      </c>
      <c r="B16" s="31">
        <f>$L16</f>
      </c>
      <c r="C16" s="31">
        <f>$L16</f>
      </c>
      <c r="D16" s="31">
        <f>$L16</f>
      </c>
      <c r="E16" s="31">
        <f>$L16</f>
      </c>
      <c r="F16" s="31">
        <f>$L16</f>
      </c>
      <c r="G16" s="31">
        <f>$L16</f>
      </c>
      <c r="H16" s="4"/>
      <c r="I16" s="4"/>
      <c r="J16" s="37">
        <v>0</v>
      </c>
      <c r="K16" s="38">
        <f>J16*2.2</f>
      </c>
      <c r="L16" s="37">
        <f>K16*0.00405</f>
      </c>
    </row>
    <row x14ac:dyDescent="0.25" r="17" customHeight="1" ht="18.75">
      <c r="A17" s="36" t="s">
        <v>15</v>
      </c>
      <c r="B17" s="39">
        <f>$L17</f>
      </c>
      <c r="C17" s="39">
        <f>$L17</f>
      </c>
      <c r="D17" s="39">
        <f>$L17</f>
      </c>
      <c r="E17" s="39">
        <f>$L17</f>
      </c>
      <c r="F17" s="39">
        <f>$L17</f>
      </c>
      <c r="G17" s="39">
        <f>$L17</f>
      </c>
      <c r="H17" s="4"/>
      <c r="I17" s="4"/>
      <c r="J17" s="37">
        <v>17966</v>
      </c>
      <c r="K17" s="29">
        <f>J17*2.2</f>
      </c>
      <c r="L17" s="37">
        <f>K17*0.00405</f>
      </c>
    </row>
    <row x14ac:dyDescent="0.25" r="18" customHeight="1" ht="18.75">
      <c r="A18" s="36" t="s">
        <v>16</v>
      </c>
      <c r="B18" s="39">
        <f>$L18</f>
      </c>
      <c r="C18" s="39">
        <f>$L18</f>
      </c>
      <c r="D18" s="39">
        <f>$L18</f>
      </c>
      <c r="E18" s="39">
        <f>$L18</f>
      </c>
      <c r="F18" s="39">
        <f>$L18</f>
      </c>
      <c r="G18" s="39">
        <f>$L18</f>
      </c>
      <c r="H18" s="4"/>
      <c r="I18" s="4"/>
      <c r="J18" s="37">
        <v>1389</v>
      </c>
      <c r="K18" s="29">
        <f>J18*2.2</f>
      </c>
      <c r="L18" s="37">
        <f>K18*0.00405</f>
      </c>
    </row>
    <row x14ac:dyDescent="0.25" r="19" customHeight="1" ht="18.75">
      <c r="A19" s="4"/>
      <c r="B19" s="34"/>
      <c r="C19" s="34"/>
      <c r="D19" s="34"/>
      <c r="E19" s="34"/>
      <c r="F19" s="34"/>
      <c r="G19" s="34"/>
      <c r="H19" s="4"/>
      <c r="I19" s="4"/>
      <c r="J19" s="37">
        <v>14705</v>
      </c>
      <c r="K19" s="29">
        <f>J19*2.2</f>
      </c>
      <c r="L19" s="37">
        <f>K19*0.00405</f>
      </c>
    </row>
    <row x14ac:dyDescent="0.25" r="20" customHeight="1" ht="18.75">
      <c r="A20" s="4"/>
      <c r="B20" s="34"/>
      <c r="C20" s="34"/>
      <c r="D20" s="34"/>
      <c r="E20" s="34"/>
      <c r="F20" s="34"/>
      <c r="G20" s="34"/>
      <c r="H20" s="4"/>
      <c r="I20" s="4"/>
      <c r="J20" s="37">
        <v>14705</v>
      </c>
      <c r="K20" s="29">
        <f>J20*2.2</f>
      </c>
      <c r="L20" s="37">
        <f>K20*0.00405</f>
      </c>
    </row>
    <row x14ac:dyDescent="0.25" r="21" customHeight="1" ht="18.75">
      <c r="A21" s="4"/>
      <c r="B21" s="34"/>
      <c r="C21" s="34"/>
      <c r="D21" s="34"/>
      <c r="E21" s="34"/>
      <c r="F21" s="34"/>
      <c r="G21" s="34"/>
      <c r="H21" s="4"/>
      <c r="I21" s="4"/>
      <c r="J21" s="37">
        <v>14705</v>
      </c>
      <c r="K21" s="29">
        <f>J21*2.2</f>
      </c>
      <c r="L21" s="37">
        <f>K21*0.00405</f>
      </c>
    </row>
    <row x14ac:dyDescent="0.25" r="22" customHeight="1" ht="18.75">
      <c r="A22" s="4"/>
      <c r="B22" s="34"/>
      <c r="C22" s="34"/>
      <c r="D22" s="34"/>
      <c r="E22" s="34"/>
      <c r="F22" s="34"/>
      <c r="G22" s="34"/>
      <c r="H22" s="4"/>
      <c r="I22" s="4"/>
      <c r="J22" s="34"/>
      <c r="K22" s="13"/>
      <c r="L22" s="34"/>
    </row>
    <row x14ac:dyDescent="0.25" r="23" customHeight="1" ht="18.75">
      <c r="A23" s="4"/>
      <c r="B23" s="40" t="s">
        <v>18</v>
      </c>
      <c r="C23" s="34"/>
      <c r="D23" s="34"/>
      <c r="E23" s="34"/>
      <c r="F23" s="34"/>
      <c r="G23" s="34"/>
      <c r="H23" s="4"/>
      <c r="I23" s="4"/>
      <c r="J23" s="34"/>
      <c r="K23" s="13"/>
      <c r="L23" s="34"/>
    </row>
    <row x14ac:dyDescent="0.25" r="24" customHeight="1" ht="18.75">
      <c r="A24" s="4"/>
      <c r="B24" s="41" t="s">
        <v>32</v>
      </c>
      <c r="C24" s="34"/>
      <c r="D24" s="34"/>
      <c r="E24" s="34"/>
      <c r="F24" s="34"/>
      <c r="G24" s="34"/>
      <c r="H24" s="4"/>
      <c r="I24" s="4"/>
      <c r="J24" s="34"/>
      <c r="K24" s="13"/>
      <c r="L24" s="34"/>
    </row>
    <row x14ac:dyDescent="0.25" r="25" customHeight="1" ht="18.75">
      <c r="A25" s="4"/>
      <c r="B25" s="42" t="s">
        <v>33</v>
      </c>
      <c r="C25" s="34"/>
      <c r="D25" s="34"/>
      <c r="E25" s="34"/>
      <c r="F25" s="34"/>
      <c r="G25" s="34"/>
      <c r="H25" s="4"/>
      <c r="I25" s="4"/>
      <c r="J25" s="34"/>
      <c r="K25" s="13"/>
      <c r="L25" s="34"/>
    </row>
    <row x14ac:dyDescent="0.25" r="26" customHeight="1" ht="18.75">
      <c r="A26" s="4"/>
      <c r="B26" s="34" t="s">
        <v>23</v>
      </c>
      <c r="C26" s="34"/>
      <c r="D26" s="34"/>
      <c r="E26" s="34"/>
      <c r="F26" s="34"/>
      <c r="G26" s="34"/>
      <c r="H26" s="4"/>
      <c r="I26" s="4"/>
      <c r="J26" s="34"/>
      <c r="K26" s="13"/>
      <c r="L26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8"/>
  <sheetViews>
    <sheetView workbookViewId="0"/>
  </sheetViews>
  <sheetFormatPr defaultRowHeight="15" x14ac:dyDescent="0.25"/>
  <cols>
    <col min="1" max="1" style="11" width="24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32" width="13.576428571428572" customWidth="1" bestFit="1"/>
    <col min="12" max="12" style="11" width="13.576428571428572" customWidth="1" bestFit="1"/>
  </cols>
  <sheetData>
    <row x14ac:dyDescent="0.25" r="1" customHeight="1" ht="18.75">
      <c r="A1" s="1" t="s">
        <v>17</v>
      </c>
      <c r="B1" s="2"/>
      <c r="C1" s="2"/>
      <c r="D1" s="2"/>
      <c r="E1" s="2"/>
      <c r="F1" s="2"/>
      <c r="G1" s="2"/>
      <c r="H1" s="3"/>
      <c r="I1" s="4"/>
      <c r="J1" s="4"/>
      <c r="K1" s="13"/>
      <c r="L1" s="4"/>
    </row>
    <row x14ac:dyDescent="0.25" r="2" customHeight="1" ht="18.75">
      <c r="A2" s="5"/>
      <c r="B2" s="6">
        <v>1987</v>
      </c>
      <c r="C2" s="6">
        <v>1992</v>
      </c>
      <c r="D2" s="6">
        <v>1997</v>
      </c>
      <c r="E2" s="6">
        <v>2002</v>
      </c>
      <c r="F2" s="6">
        <v>2007</v>
      </c>
      <c r="G2" s="6">
        <v>2012</v>
      </c>
      <c r="H2" s="6">
        <v>2017</v>
      </c>
      <c r="I2" s="4"/>
      <c r="J2" s="14" t="s">
        <v>18</v>
      </c>
      <c r="K2" s="13"/>
      <c r="L2" s="4"/>
    </row>
    <row x14ac:dyDescent="0.25" r="3" customHeight="1" ht="18.75">
      <c r="A3" s="7" t="s">
        <v>1</v>
      </c>
      <c r="B3" s="15">
        <v>50.63</v>
      </c>
      <c r="C3" s="15">
        <v>46.74</v>
      </c>
      <c r="D3" s="15">
        <v>47.88</v>
      </c>
      <c r="E3" s="15">
        <v>47.4</v>
      </c>
      <c r="F3" s="16">
        <v>47</v>
      </c>
      <c r="G3" s="16">
        <v>50</v>
      </c>
      <c r="H3" s="17">
        <v>51.349999999999994</v>
      </c>
      <c r="I3" s="4"/>
      <c r="J3" s="18" t="s">
        <v>19</v>
      </c>
      <c r="K3" s="19" t="s">
        <v>20</v>
      </c>
      <c r="L3" s="4"/>
    </row>
    <row x14ac:dyDescent="0.25" r="4" customHeight="1" ht="18.75">
      <c r="A4" s="7" t="s">
        <v>2</v>
      </c>
      <c r="B4" s="8">
        <v>50.63</v>
      </c>
      <c r="C4" s="8">
        <v>46.74</v>
      </c>
      <c r="D4" s="8">
        <v>47.88</v>
      </c>
      <c r="E4" s="8">
        <v>47.4</v>
      </c>
      <c r="F4" s="6">
        <v>47</v>
      </c>
      <c r="G4" s="6">
        <v>50</v>
      </c>
      <c r="H4" s="20">
        <v>51.349999999999994</v>
      </c>
      <c r="I4" s="4"/>
      <c r="J4" s="21" t="s">
        <v>21</v>
      </c>
      <c r="K4" s="13"/>
      <c r="L4" s="4"/>
    </row>
    <row x14ac:dyDescent="0.25" r="5" customHeight="1" ht="18.75">
      <c r="A5" s="7" t="s">
        <v>3</v>
      </c>
      <c r="B5" s="15">
        <v>17.5</v>
      </c>
      <c r="C5" s="15">
        <v>19.04</v>
      </c>
      <c r="D5" s="15">
        <v>20.46</v>
      </c>
      <c r="E5" s="16">
        <v>21</v>
      </c>
      <c r="F5" s="16">
        <v>21</v>
      </c>
      <c r="G5" s="15">
        <v>21.42</v>
      </c>
      <c r="H5" s="17">
        <v>13.26</v>
      </c>
      <c r="I5" s="4"/>
      <c r="J5" s="22" t="s">
        <v>22</v>
      </c>
      <c r="K5" s="13"/>
      <c r="L5" s="4"/>
    </row>
    <row x14ac:dyDescent="0.25" r="6" customHeight="1" ht="18.75">
      <c r="A6" s="7" t="s">
        <v>4</v>
      </c>
      <c r="B6" s="23">
        <v>15.20467808</v>
      </c>
      <c r="C6" s="23">
        <v>15.20467808</v>
      </c>
      <c r="D6" s="23">
        <v>15.20467808</v>
      </c>
      <c r="E6" s="23">
        <v>15.20467808</v>
      </c>
      <c r="F6" s="23">
        <v>15.20467808</v>
      </c>
      <c r="G6" s="23">
        <v>15.20467808</v>
      </c>
      <c r="H6" s="24">
        <v>15.204678080000003</v>
      </c>
      <c r="I6" s="4"/>
      <c r="J6" s="4" t="s">
        <v>23</v>
      </c>
      <c r="K6" s="13"/>
      <c r="L6" s="4"/>
    </row>
    <row x14ac:dyDescent="0.25" r="7" customHeight="1" ht="18.75">
      <c r="A7" s="7" t="s">
        <v>5</v>
      </c>
      <c r="B7" s="23">
        <v>20.481528</v>
      </c>
      <c r="C7" s="23">
        <v>20.481528</v>
      </c>
      <c r="D7" s="23">
        <v>20.481528</v>
      </c>
      <c r="E7" s="23">
        <v>20.481528</v>
      </c>
      <c r="F7" s="23">
        <v>20.481528</v>
      </c>
      <c r="G7" s="23">
        <v>20.481528</v>
      </c>
      <c r="H7" s="24">
        <v>20.481528</v>
      </c>
      <c r="I7" s="4"/>
      <c r="J7" s="4"/>
      <c r="K7" s="13"/>
      <c r="L7" s="4"/>
    </row>
    <row x14ac:dyDescent="0.25" r="8" customHeight="1" ht="18.75">
      <c r="A8" s="7" t="s">
        <v>6</v>
      </c>
      <c r="B8" s="23">
        <v>15.58680669</v>
      </c>
      <c r="C8" s="23">
        <v>15.58680669</v>
      </c>
      <c r="D8" s="23">
        <v>15.58680669</v>
      </c>
      <c r="E8" s="23">
        <v>15.58680669</v>
      </c>
      <c r="F8" s="23">
        <v>15.03312885</v>
      </c>
      <c r="G8" s="23">
        <v>14.479451</v>
      </c>
      <c r="H8" s="24">
        <v>14.479451000000001</v>
      </c>
      <c r="I8" s="4"/>
      <c r="J8" s="4"/>
      <c r="K8" s="13"/>
      <c r="L8" s="4"/>
    </row>
    <row x14ac:dyDescent="0.25" r="9" customHeight="1" ht="18.75">
      <c r="A9" s="7" t="s">
        <v>7</v>
      </c>
      <c r="B9" s="8">
        <v>15.58680669</v>
      </c>
      <c r="C9" s="8">
        <v>15.58680669</v>
      </c>
      <c r="D9" s="8">
        <v>15.58680669</v>
      </c>
      <c r="E9" s="8">
        <v>15.58680669</v>
      </c>
      <c r="F9" s="8">
        <v>15.03312885</v>
      </c>
      <c r="G9" s="8">
        <v>14.479451</v>
      </c>
      <c r="H9" s="25">
        <v>14.479451000000001</v>
      </c>
      <c r="I9" s="4"/>
      <c r="J9" s="4"/>
      <c r="K9" s="13"/>
      <c r="L9" s="4"/>
    </row>
    <row x14ac:dyDescent="0.25" r="10" customHeight="1" ht="18.75">
      <c r="A10" s="7" t="s">
        <v>8</v>
      </c>
      <c r="B10" s="26">
        <v>154.6524</v>
      </c>
      <c r="C10" s="26">
        <v>157.41</v>
      </c>
      <c r="D10" s="26">
        <v>176.4</v>
      </c>
      <c r="E10" s="26">
        <v>155.1</v>
      </c>
      <c r="F10" s="26">
        <v>154.24</v>
      </c>
      <c r="G10" s="26">
        <v>138.405</v>
      </c>
      <c r="H10" s="26">
        <v>138.405</v>
      </c>
      <c r="I10" s="4"/>
      <c r="J10" s="4" t="s">
        <v>24</v>
      </c>
      <c r="K10" s="27">
        <v>141.9445</v>
      </c>
      <c r="L10" s="4"/>
    </row>
    <row x14ac:dyDescent="0.25" r="11" customHeight="1" ht="18.75">
      <c r="A11" s="7" t="s">
        <v>9</v>
      </c>
      <c r="B11" s="28">
        <v>20</v>
      </c>
      <c r="C11" s="28">
        <v>20</v>
      </c>
      <c r="D11" s="28">
        <v>20</v>
      </c>
      <c r="E11" s="28">
        <v>20</v>
      </c>
      <c r="F11" s="28">
        <v>20</v>
      </c>
      <c r="G11" s="28">
        <v>20</v>
      </c>
      <c r="H11" s="28">
        <v>20</v>
      </c>
      <c r="I11" s="4"/>
      <c r="J11" s="4" t="s">
        <v>25</v>
      </c>
      <c r="K11" s="29">
        <f>30.97*2</f>
      </c>
      <c r="L11" s="4"/>
    </row>
    <row x14ac:dyDescent="0.25" r="12" customHeight="1" ht="18.75">
      <c r="A12" s="7" t="s">
        <v>10</v>
      </c>
      <c r="B12" s="28">
        <v>30</v>
      </c>
      <c r="C12" s="28">
        <v>30</v>
      </c>
      <c r="D12" s="28">
        <v>30</v>
      </c>
      <c r="E12" s="28">
        <v>30</v>
      </c>
      <c r="F12" s="28">
        <v>30</v>
      </c>
      <c r="G12" s="28">
        <v>30</v>
      </c>
      <c r="H12" s="28">
        <v>30</v>
      </c>
      <c r="I12" s="4"/>
      <c r="J12" s="4" t="s">
        <v>26</v>
      </c>
      <c r="K12" s="29">
        <f>K11/K10</f>
      </c>
      <c r="L12" s="4" t="s">
        <v>27</v>
      </c>
    </row>
    <row x14ac:dyDescent="0.25" r="13" customHeight="1" ht="18.75">
      <c r="A13" s="7" t="s">
        <v>11</v>
      </c>
      <c r="B13" s="30">
        <v>30</v>
      </c>
      <c r="C13" s="30">
        <v>30</v>
      </c>
      <c r="D13" s="30">
        <v>30</v>
      </c>
      <c r="E13" s="30">
        <v>30</v>
      </c>
      <c r="F13" s="30">
        <v>30</v>
      </c>
      <c r="G13" s="30">
        <v>30</v>
      </c>
      <c r="H13" s="30">
        <v>30</v>
      </c>
      <c r="I13" s="4"/>
      <c r="J13" s="4"/>
      <c r="K13" s="13"/>
      <c r="L13" s="4"/>
    </row>
    <row x14ac:dyDescent="0.25" r="14" customHeight="1" ht="18.75">
      <c r="A14" s="7" t="s">
        <v>12</v>
      </c>
      <c r="B14" s="15">
        <v>11.75</v>
      </c>
      <c r="C14" s="15">
        <v>10.34</v>
      </c>
      <c r="D14" s="16">
        <v>14</v>
      </c>
      <c r="E14" s="15">
        <v>12.74</v>
      </c>
      <c r="F14" s="16">
        <v>17</v>
      </c>
      <c r="G14" s="15">
        <v>18.13</v>
      </c>
      <c r="H14" s="17">
        <v>21.32</v>
      </c>
      <c r="I14" s="4"/>
      <c r="J14" s="4"/>
      <c r="K14" s="13"/>
      <c r="L14" s="4"/>
    </row>
    <row x14ac:dyDescent="0.25" r="15" customHeight="1" ht="18.75">
      <c r="A15" s="7" t="s">
        <v>13</v>
      </c>
      <c r="B15" s="31">
        <v>0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4"/>
      <c r="J15" s="4"/>
      <c r="K15" s="13"/>
      <c r="L15" s="4"/>
    </row>
    <row x14ac:dyDescent="0.25" r="16" customHeight="1" ht="18.75">
      <c r="A16" s="7" t="s">
        <v>14</v>
      </c>
      <c r="B16" s="31">
        <v>0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4"/>
      <c r="J16" s="4"/>
      <c r="K16" s="13"/>
      <c r="L16" s="4"/>
    </row>
    <row x14ac:dyDescent="0.25" r="17" customHeight="1" ht="18.75">
      <c r="A17" s="7" t="s">
        <v>15</v>
      </c>
      <c r="B17" s="23">
        <v>36.02846381</v>
      </c>
      <c r="C17" s="23">
        <v>36.02846381</v>
      </c>
      <c r="D17" s="23">
        <v>36.02846381</v>
      </c>
      <c r="E17" s="23">
        <v>36.02846381</v>
      </c>
      <c r="F17" s="23">
        <v>36.02846381</v>
      </c>
      <c r="G17" s="23">
        <v>38.64336</v>
      </c>
      <c r="H17" s="23">
        <v>38.64336</v>
      </c>
      <c r="I17" s="4"/>
      <c r="J17" s="4"/>
      <c r="K17" s="13"/>
      <c r="L17" s="4"/>
    </row>
    <row x14ac:dyDescent="0.25" r="18" customHeight="1" ht="18.75">
      <c r="A18" s="7" t="s">
        <v>16</v>
      </c>
      <c r="B18" s="23">
        <v>32.6318784</v>
      </c>
      <c r="C18" s="23">
        <v>32.6318784</v>
      </c>
      <c r="D18" s="23">
        <v>32.6318784</v>
      </c>
      <c r="E18" s="23">
        <v>32.2244871</v>
      </c>
      <c r="F18" s="23">
        <v>32.2244871</v>
      </c>
      <c r="G18" s="23">
        <v>16.87386</v>
      </c>
      <c r="H18" s="23">
        <v>16.87386</v>
      </c>
      <c r="I18" s="4"/>
      <c r="J18" s="4"/>
      <c r="K18" s="13"/>
      <c r="L1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8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2.576428571428572" customWidth="1" bestFit="1"/>
    <col min="15" max="15" style="11" width="11.576428571428572" customWidth="1" bestFit="1"/>
    <col min="16" max="16" style="11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5"/>
      <c r="O1" s="5"/>
      <c r="P1" s="4"/>
    </row>
    <row x14ac:dyDescent="0.25" r="2" customHeight="1" ht="18.75">
      <c r="A2" s="5"/>
      <c r="B2" s="6">
        <v>1987</v>
      </c>
      <c r="C2" s="6">
        <v>1992</v>
      </c>
      <c r="D2" s="6">
        <v>1997</v>
      </c>
      <c r="E2" s="6">
        <v>2002</v>
      </c>
      <c r="F2" s="6">
        <v>2007</v>
      </c>
      <c r="G2" s="6">
        <v>2012</v>
      </c>
      <c r="H2" s="6">
        <v>2017</v>
      </c>
      <c r="I2" s="4"/>
      <c r="J2" s="4"/>
      <c r="K2" s="4"/>
      <c r="L2" s="4"/>
      <c r="M2" s="5"/>
      <c r="N2" s="7"/>
      <c r="O2" s="7"/>
      <c r="P2" s="5"/>
    </row>
    <row x14ac:dyDescent="0.25" r="3" customHeight="1" ht="18.75">
      <c r="A3" s="7" t="s">
        <v>1</v>
      </c>
      <c r="B3" s="8">
        <f>Nfert!B3/Pfert!B3</f>
      </c>
      <c r="C3" s="8">
        <f>Nfert!C3/Pfert!C3</f>
      </c>
      <c r="D3" s="8">
        <f>Nfert!D3/Pfert!D3</f>
      </c>
      <c r="E3" s="8">
        <f>Nfert!E3/Pfert!E3</f>
      </c>
      <c r="F3" s="8">
        <f>Nfert!F3/Pfert!F3</f>
      </c>
      <c r="G3" s="8">
        <f>Nfert!G3/Pfert!G3</f>
      </c>
      <c r="H3" s="8">
        <f>Nfert!H3/Pfert!H3</f>
      </c>
      <c r="I3" s="4"/>
      <c r="J3" s="4"/>
      <c r="K3" s="4"/>
      <c r="L3" s="4"/>
      <c r="M3" s="7"/>
      <c r="N3" s="9"/>
      <c r="O3" s="9"/>
      <c r="P3" s="10"/>
    </row>
    <row x14ac:dyDescent="0.25" r="4" customHeight="1" ht="18.75">
      <c r="A4" s="7" t="s">
        <v>2</v>
      </c>
      <c r="B4" s="8">
        <f>Nfert!B4/Pfert!B4</f>
      </c>
      <c r="C4" s="8">
        <f>Nfert!C4/Pfert!C4</f>
      </c>
      <c r="D4" s="8">
        <f>Nfert!D4/Pfert!D4</f>
      </c>
      <c r="E4" s="8">
        <f>Nfert!E4/Pfert!E4</f>
      </c>
      <c r="F4" s="8">
        <f>Nfert!F4/Pfert!F4</f>
      </c>
      <c r="G4" s="8">
        <f>Nfert!G4/Pfert!G4</f>
      </c>
      <c r="H4" s="8">
        <f>Nfert!H4/Pfert!H4</f>
      </c>
      <c r="I4" s="4"/>
      <c r="J4" s="4"/>
      <c r="K4" s="4"/>
      <c r="L4" s="4"/>
      <c r="M4" s="7"/>
      <c r="N4" s="9"/>
      <c r="O4" s="9"/>
      <c r="P4" s="10"/>
    </row>
    <row x14ac:dyDescent="0.25" r="5" customHeight="1" ht="18.75">
      <c r="A5" s="7" t="s">
        <v>3</v>
      </c>
      <c r="B5" s="8">
        <f>Nfert!B5/Pfert!B5</f>
      </c>
      <c r="C5" s="8">
        <f>Nfert!C5/Pfert!C5</f>
      </c>
      <c r="D5" s="8">
        <f>Nfert!D5/Pfert!D5</f>
      </c>
      <c r="E5" s="8">
        <f>Nfert!E5/Pfert!E5</f>
      </c>
      <c r="F5" s="8">
        <f>Nfert!F5/Pfert!F5</f>
      </c>
      <c r="G5" s="8">
        <f>Nfert!G5/Pfert!G5</f>
      </c>
      <c r="H5" s="8">
        <f>Nfert!H5/Pfert!H5</f>
      </c>
      <c r="I5" s="4"/>
      <c r="J5" s="4"/>
      <c r="K5" s="4"/>
      <c r="L5" s="4"/>
      <c r="M5" s="7"/>
      <c r="N5" s="9"/>
      <c r="O5" s="9"/>
      <c r="P5" s="10"/>
    </row>
    <row x14ac:dyDescent="0.25" r="6" customHeight="1" ht="18.75">
      <c r="A6" s="7" t="s">
        <v>4</v>
      </c>
      <c r="B6" s="8">
        <f>Nfert!B6/Pfert!B6</f>
      </c>
      <c r="C6" s="8">
        <f>Nfert!C6/Pfert!C6</f>
      </c>
      <c r="D6" s="8">
        <f>Nfert!D6/Pfert!D6</f>
      </c>
      <c r="E6" s="8">
        <f>Nfert!E6/Pfert!E6</f>
      </c>
      <c r="F6" s="8">
        <f>Nfert!F6/Pfert!F6</f>
      </c>
      <c r="G6" s="8">
        <f>Nfert!G6/Pfert!G6</f>
      </c>
      <c r="H6" s="8">
        <f>Nfert!H6/Pfert!H6</f>
      </c>
      <c r="I6" s="4"/>
      <c r="J6" s="4"/>
      <c r="K6" s="4"/>
      <c r="L6" s="4"/>
      <c r="M6" s="7"/>
      <c r="N6" s="9"/>
      <c r="O6" s="9"/>
      <c r="P6" s="10"/>
    </row>
    <row x14ac:dyDescent="0.25" r="7" customHeight="1" ht="18.75">
      <c r="A7" s="7" t="s">
        <v>5</v>
      </c>
      <c r="B7" s="8">
        <f>Nfert!B7/Pfert!B7</f>
      </c>
      <c r="C7" s="8">
        <f>Nfert!C7/Pfert!C7</f>
      </c>
      <c r="D7" s="8">
        <f>Nfert!D7/Pfert!D7</f>
      </c>
      <c r="E7" s="8">
        <f>Nfert!E7/Pfert!E7</f>
      </c>
      <c r="F7" s="8">
        <f>Nfert!F7/Pfert!F7</f>
      </c>
      <c r="G7" s="8">
        <f>Nfert!G7/Pfert!G7</f>
      </c>
      <c r="H7" s="8">
        <f>Nfert!H7/Pfert!H7</f>
      </c>
      <c r="I7" s="4"/>
      <c r="J7" s="4"/>
      <c r="K7" s="4"/>
      <c r="L7" s="4"/>
      <c r="M7" s="7"/>
      <c r="N7" s="9"/>
      <c r="O7" s="9"/>
      <c r="P7" s="10"/>
    </row>
    <row x14ac:dyDescent="0.25" r="8" customHeight="1" ht="18.75">
      <c r="A8" s="7" t="s">
        <v>6</v>
      </c>
      <c r="B8" s="8">
        <f>Nfert!B8/Pfert!B8</f>
      </c>
      <c r="C8" s="8">
        <f>Nfert!C8/Pfert!C8</f>
      </c>
      <c r="D8" s="8">
        <f>Nfert!D8/Pfert!D8</f>
      </c>
      <c r="E8" s="8">
        <f>Nfert!E8/Pfert!E8</f>
      </c>
      <c r="F8" s="8">
        <f>Nfert!F8/Pfert!F8</f>
      </c>
      <c r="G8" s="8">
        <f>Nfert!G8/Pfert!G8</f>
      </c>
      <c r="H8" s="8">
        <f>Nfert!H8/Pfert!H8</f>
      </c>
      <c r="I8" s="4"/>
      <c r="J8" s="4"/>
      <c r="K8" s="4"/>
      <c r="L8" s="4"/>
      <c r="M8" s="7"/>
      <c r="N8" s="9"/>
      <c r="O8" s="9"/>
      <c r="P8" s="10"/>
    </row>
    <row x14ac:dyDescent="0.25" r="9" customHeight="1" ht="18.75">
      <c r="A9" s="7" t="s">
        <v>7</v>
      </c>
      <c r="B9" s="8">
        <f>Nfert!B9/Pfert!B9</f>
      </c>
      <c r="C9" s="8">
        <f>Nfert!C9/Pfert!C9</f>
      </c>
      <c r="D9" s="8">
        <f>Nfert!D9/Pfert!D9</f>
      </c>
      <c r="E9" s="8">
        <f>Nfert!E9/Pfert!E9</f>
      </c>
      <c r="F9" s="8">
        <f>Nfert!F9/Pfert!F9</f>
      </c>
      <c r="G9" s="8">
        <f>Nfert!G9/Pfert!G9</f>
      </c>
      <c r="H9" s="8">
        <f>Nfert!H9/Pfert!H9</f>
      </c>
      <c r="I9" s="4"/>
      <c r="J9" s="4"/>
      <c r="K9" s="4"/>
      <c r="L9" s="4"/>
      <c r="M9" s="7"/>
      <c r="N9" s="9"/>
      <c r="O9" s="9"/>
      <c r="P9" s="10"/>
    </row>
    <row x14ac:dyDescent="0.25" r="10" customHeight="1" ht="18.75">
      <c r="A10" s="7" t="s">
        <v>8</v>
      </c>
      <c r="B10" s="8">
        <f>Nfert!B10/Pfert!B10</f>
      </c>
      <c r="C10" s="8">
        <f>Nfert!C10/Pfert!C10</f>
      </c>
      <c r="D10" s="8">
        <f>Nfert!D10/Pfert!D10</f>
      </c>
      <c r="E10" s="8">
        <f>Nfert!E10/Pfert!E10</f>
      </c>
      <c r="F10" s="8">
        <f>Nfert!F10/Pfert!F10</f>
      </c>
      <c r="G10" s="8">
        <f>Nfert!G10/Pfert!G10</f>
      </c>
      <c r="H10" s="8">
        <f>Nfert!H10/Pfert!H10</f>
      </c>
      <c r="I10" s="4"/>
      <c r="J10" s="4"/>
      <c r="K10" s="4"/>
      <c r="L10" s="4"/>
      <c r="M10" s="7"/>
      <c r="N10" s="9"/>
      <c r="O10" s="9"/>
      <c r="P10" s="10"/>
    </row>
    <row x14ac:dyDescent="0.25" r="11" customHeight="1" ht="18.75">
      <c r="A11" s="7" t="s">
        <v>9</v>
      </c>
      <c r="B11" s="8">
        <f>Nfert!B11/Pfert!B11</f>
      </c>
      <c r="C11" s="8">
        <f>Nfert!C11/Pfert!C11</f>
      </c>
      <c r="D11" s="8">
        <f>Nfert!D11/Pfert!D11</f>
      </c>
      <c r="E11" s="8">
        <f>Nfert!E11/Pfert!E11</f>
      </c>
      <c r="F11" s="8">
        <f>Nfert!F11/Pfert!F11</f>
      </c>
      <c r="G11" s="8">
        <f>Nfert!G11/Pfert!G11</f>
      </c>
      <c r="H11" s="8">
        <f>Nfert!H11/Pfert!H11</f>
      </c>
      <c r="I11" s="4"/>
      <c r="J11" s="4"/>
      <c r="K11" s="4"/>
      <c r="L11" s="4"/>
      <c r="M11" s="7"/>
      <c r="N11" s="9"/>
      <c r="O11" s="9"/>
      <c r="P11" s="10"/>
    </row>
    <row x14ac:dyDescent="0.25" r="12" customHeight="1" ht="18.75">
      <c r="A12" s="7" t="s">
        <v>10</v>
      </c>
      <c r="B12" s="8">
        <f>Nfert!B12/Pfert!B12</f>
      </c>
      <c r="C12" s="8">
        <f>Nfert!C12/Pfert!C12</f>
      </c>
      <c r="D12" s="8">
        <f>Nfert!D12/Pfert!D12</f>
      </c>
      <c r="E12" s="8">
        <f>Nfert!E12/Pfert!E12</f>
      </c>
      <c r="F12" s="8">
        <f>Nfert!F12/Pfert!F12</f>
      </c>
      <c r="G12" s="8">
        <f>Nfert!G12/Pfert!G12</f>
      </c>
      <c r="H12" s="8">
        <f>Nfert!H12/Pfert!H12</f>
      </c>
      <c r="I12" s="4"/>
      <c r="J12" s="4"/>
      <c r="K12" s="4"/>
      <c r="L12" s="4"/>
      <c r="M12" s="7"/>
      <c r="N12" s="9"/>
      <c r="O12" s="9"/>
      <c r="P12" s="10"/>
    </row>
    <row x14ac:dyDescent="0.25" r="13" customHeight="1" ht="18.75">
      <c r="A13" s="7" t="s">
        <v>11</v>
      </c>
      <c r="B13" s="8">
        <f>Nfert!B13/Pfert!B13</f>
      </c>
      <c r="C13" s="8">
        <f>Nfert!C13/Pfert!C13</f>
      </c>
      <c r="D13" s="8">
        <f>Nfert!D13/Pfert!D13</f>
      </c>
      <c r="E13" s="8">
        <f>Nfert!E13/Pfert!E13</f>
      </c>
      <c r="F13" s="8">
        <f>Nfert!F13/Pfert!F13</f>
      </c>
      <c r="G13" s="8">
        <f>Nfert!G13/Pfert!G13</f>
      </c>
      <c r="H13" s="8">
        <f>Nfert!H13/Pfert!H13</f>
      </c>
      <c r="I13" s="4"/>
      <c r="J13" s="4"/>
      <c r="K13" s="4"/>
      <c r="L13" s="4"/>
      <c r="M13" s="7"/>
      <c r="N13" s="9"/>
      <c r="O13" s="9"/>
      <c r="P13" s="10"/>
    </row>
    <row x14ac:dyDescent="0.25" r="14" customHeight="1" ht="18.75">
      <c r="A14" s="7" t="s">
        <v>12</v>
      </c>
      <c r="B14" s="8">
        <f>Nfert!B14/Pfert!B14</f>
      </c>
      <c r="C14" s="8">
        <f>Nfert!C14/Pfert!C14</f>
      </c>
      <c r="D14" s="8">
        <f>Nfert!D14/Pfert!D14</f>
      </c>
      <c r="E14" s="8">
        <f>Nfert!E14/Pfert!E14</f>
      </c>
      <c r="F14" s="8">
        <f>Nfert!F14/Pfert!F14</f>
      </c>
      <c r="G14" s="8">
        <f>Nfert!G14/Pfert!G14</f>
      </c>
      <c r="H14" s="8">
        <f>Nfert!H14/Pfert!H14</f>
      </c>
      <c r="I14" s="4"/>
      <c r="J14" s="4"/>
      <c r="K14" s="4"/>
      <c r="L14" s="4"/>
      <c r="M14" s="7"/>
      <c r="N14" s="9"/>
      <c r="O14" s="9"/>
      <c r="P14" s="10"/>
    </row>
    <row x14ac:dyDescent="0.25" r="15" customHeight="1" ht="18.75">
      <c r="A15" s="7" t="s">
        <v>13</v>
      </c>
      <c r="B15" s="2">
        <f>Nfert!B15/Pfert!B15</f>
      </c>
      <c r="C15" s="2">
        <f>Nfert!C15/Pfert!C15</f>
      </c>
      <c r="D15" s="2">
        <f>Nfert!D15/Pfert!D15</f>
      </c>
      <c r="E15" s="2">
        <f>Nfert!E15/Pfert!E15</f>
      </c>
      <c r="F15" s="2">
        <f>Nfert!F15/Pfert!F15</f>
      </c>
      <c r="G15" s="2">
        <f>Nfert!G15/Pfert!G15</f>
      </c>
      <c r="H15" s="2">
        <f>Nfert!H15/Pfert!H15</f>
      </c>
      <c r="I15" s="4"/>
      <c r="J15" s="4"/>
      <c r="K15" s="4"/>
      <c r="L15" s="4"/>
      <c r="M15" s="7"/>
      <c r="N15" s="9"/>
      <c r="O15" s="9"/>
      <c r="P15" s="10"/>
    </row>
    <row x14ac:dyDescent="0.25" r="16" customHeight="1" ht="18.75">
      <c r="A16" s="7" t="s">
        <v>14</v>
      </c>
      <c r="B16" s="2">
        <f>Nfert!B16/Pfert!B16</f>
      </c>
      <c r="C16" s="2">
        <f>Nfert!C16/Pfert!C16</f>
      </c>
      <c r="D16" s="2">
        <f>Nfert!D16/Pfert!D16</f>
      </c>
      <c r="E16" s="2">
        <f>Nfert!E16/Pfert!E16</f>
      </c>
      <c r="F16" s="2">
        <f>Nfert!F16/Pfert!F16</f>
      </c>
      <c r="G16" s="2">
        <f>Nfert!G16/Pfert!G16</f>
      </c>
      <c r="H16" s="2">
        <f>Nfert!H16/Pfert!H16</f>
      </c>
      <c r="I16" s="4"/>
      <c r="J16" s="4"/>
      <c r="K16" s="4"/>
      <c r="L16" s="4"/>
      <c r="M16" s="7"/>
      <c r="N16" s="9"/>
      <c r="O16" s="9"/>
      <c r="P16" s="10"/>
    </row>
    <row x14ac:dyDescent="0.25" r="17" customHeight="1" ht="18.75">
      <c r="A17" s="7" t="s">
        <v>15</v>
      </c>
      <c r="B17" s="8">
        <f>Nfert!B17/Pfert!B17</f>
      </c>
      <c r="C17" s="8">
        <f>Nfert!C17/Pfert!C17</f>
      </c>
      <c r="D17" s="8">
        <f>Nfert!D17/Pfert!D17</f>
      </c>
      <c r="E17" s="8">
        <f>Nfert!E17/Pfert!E17</f>
      </c>
      <c r="F17" s="8">
        <f>Nfert!F17/Pfert!F17</f>
      </c>
      <c r="G17" s="8">
        <f>Nfert!G17/Pfert!G17</f>
      </c>
      <c r="H17" s="8">
        <f>Nfert!H17/Pfert!H17</f>
      </c>
      <c r="I17" s="4"/>
      <c r="J17" s="4"/>
      <c r="K17" s="4"/>
      <c r="L17" s="4"/>
      <c r="M17" s="7"/>
      <c r="N17" s="9"/>
      <c r="O17" s="9"/>
      <c r="P17" s="10"/>
    </row>
    <row x14ac:dyDescent="0.25" r="18" customHeight="1" ht="18.75">
      <c r="A18" s="7" t="s">
        <v>16</v>
      </c>
      <c r="B18" s="8">
        <f>Nfert!B18/Pfert!B18</f>
      </c>
      <c r="C18" s="8">
        <f>Nfert!C18/Pfert!C18</f>
      </c>
      <c r="D18" s="8">
        <f>Nfert!D18/Pfert!D18</f>
      </c>
      <c r="E18" s="8">
        <f>Nfert!E18/Pfert!E18</f>
      </c>
      <c r="F18" s="8">
        <f>Nfert!F18/Pfert!F18</f>
      </c>
      <c r="G18" s="8">
        <f>Nfert!G18/Pfert!G18</f>
      </c>
      <c r="H18" s="8">
        <f>Nfert!H18/Pfert!H18</f>
      </c>
      <c r="I18" s="4"/>
      <c r="J18" s="4"/>
      <c r="K18" s="4"/>
      <c r="L18" s="4"/>
      <c r="M18" s="7"/>
      <c r="N18" s="10"/>
      <c r="O18" s="10"/>
      <c r="P18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7" ma:contentTypeDescription="Create a new document." ma:contentTypeScope="" ma:versionID="6e52cc66c20fa7ce319e2c1b8b7df25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e745bdb623be6c17d8e673f4a49bef60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F9C2A9-5048-4B88-90FA-1B4D7BA1C545}"/>
</file>

<file path=customXml/itemProps2.xml><?xml version="1.0" encoding="utf-8"?>
<ds:datastoreItem xmlns:ds="http://schemas.openxmlformats.org/officeDocument/2006/customXml" ds:itemID="{472FE9D3-CFB9-47DD-AD64-B6677D441AB6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Nfert</vt:lpstr>
      <vt:lpstr>Pfert</vt:lpstr>
      <vt:lpstr>Nfert_old</vt:lpstr>
      <vt:lpstr>Pfert_P2O5</vt:lpstr>
      <vt:lpstr>N_P_ratio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2023-09-05T22:10:52.771Z</dcterms:created>
  <dcterms:modified xsi:type="dcterms:W3CDTF">2023-09-05T22:10:52.771Z</dcterms:modified>
</cp:coreProperties>
</file>