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ADAE56DB-471E-A74F-8EF4-84643E29BE01}" xr6:coauthVersionLast="45" xr6:coauthVersionMax="45" xr10:uidLastSave="{00000000-0000-0000-0000-000000000000}"/>
  <bookViews>
    <workbookView xWindow="6780" yWindow="11520" windowWidth="26840" windowHeight="15940" xr2:uid="{F5D0140A-459D-F140-9A11-6E2B34A93E57}"/>
  </bookViews>
  <sheets>
    <sheet name="meatdata_master" sheetId="2" r:id="rId1"/>
    <sheet name="meatdata" sheetId="3" r:id="rId2"/>
    <sheet name="meatdata_ke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E4" i="3"/>
  <c r="E5" i="3"/>
  <c r="E1" i="3"/>
  <c r="E6" i="3"/>
  <c r="E8" i="3"/>
  <c r="H18" i="2"/>
  <c r="H19" i="2"/>
  <c r="H20" i="2"/>
  <c r="H21" i="2"/>
  <c r="H22" i="2"/>
  <c r="H23" i="2"/>
  <c r="H24" i="2"/>
  <c r="B1" i="3"/>
  <c r="C1" i="3"/>
  <c r="D1" i="3"/>
  <c r="G1" i="3"/>
  <c r="H1" i="3"/>
  <c r="I1" i="3"/>
  <c r="B2" i="3"/>
  <c r="C2" i="3"/>
  <c r="D2" i="3"/>
  <c r="G2" i="3"/>
  <c r="H2" i="3"/>
  <c r="I2" i="3"/>
  <c r="B3" i="3"/>
  <c r="C3" i="3"/>
  <c r="D3" i="3"/>
  <c r="G3" i="3"/>
  <c r="H3" i="3"/>
  <c r="I3" i="3"/>
  <c r="B4" i="3"/>
  <c r="C4" i="3"/>
  <c r="D4" i="3"/>
  <c r="G4" i="3"/>
  <c r="H4" i="3"/>
  <c r="I4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8" i="3"/>
  <c r="C8" i="3"/>
  <c r="D8" i="3"/>
  <c r="G8" i="3"/>
  <c r="H8" i="3"/>
  <c r="I8" i="3"/>
  <c r="B9" i="3"/>
  <c r="C9" i="3"/>
  <c r="D9" i="3"/>
  <c r="G9" i="3"/>
  <c r="H9" i="3"/>
  <c r="I9" i="3"/>
  <c r="A2" i="3"/>
  <c r="A3" i="3"/>
  <c r="A4" i="3"/>
  <c r="A5" i="3"/>
  <c r="A6" i="3"/>
  <c r="A7" i="3"/>
  <c r="A8" i="3"/>
  <c r="A9" i="3"/>
  <c r="A1" i="3"/>
  <c r="E3" i="3" l="1"/>
  <c r="E2" i="3"/>
  <c r="E7" i="3"/>
  <c r="H6" i="2"/>
  <c r="F4" i="3" s="1"/>
  <c r="E17" i="2"/>
  <c r="E18" i="2"/>
  <c r="E19" i="2"/>
  <c r="E20" i="2"/>
  <c r="E21" i="2"/>
  <c r="H7" i="2" s="1"/>
  <c r="F5" i="3" s="1"/>
  <c r="E22" i="2"/>
  <c r="H8" i="2" s="1"/>
  <c r="F6" i="3" s="1"/>
  <c r="E23" i="2"/>
  <c r="E24" i="2"/>
  <c r="E25" i="2"/>
  <c r="H11" i="2" s="1"/>
  <c r="F9" i="3" s="1"/>
  <c r="G11" i="2" l="1"/>
  <c r="E9" i="3" s="1"/>
  <c r="H10" i="2"/>
  <c r="F8" i="3" s="1"/>
  <c r="H5" i="2"/>
  <c r="F3" i="3" s="1"/>
  <c r="H9" i="2"/>
  <c r="F7" i="3" s="1"/>
  <c r="H4" i="2"/>
  <c r="F2" i="3" s="1"/>
  <c r="H3" i="2"/>
  <c r="F1" i="3" s="1"/>
</calcChain>
</file>

<file path=xl/sharedStrings.xml><?xml version="1.0" encoding="utf-8"?>
<sst xmlns="http://schemas.openxmlformats.org/spreadsheetml/2006/main" count="73" uniqueCount="35">
  <si>
    <t>&lt;&lt;assumed</t>
  </si>
  <si>
    <t>goats</t>
  </si>
  <si>
    <t>turkey</t>
  </si>
  <si>
    <t>broilers</t>
  </si>
  <si>
    <t>layers</t>
  </si>
  <si>
    <t>horse</t>
  </si>
  <si>
    <t>sheep</t>
  </si>
  <si>
    <t>pigs/hogs</t>
  </si>
  <si>
    <t>dairy</t>
  </si>
  <si>
    <t>beef</t>
  </si>
  <si>
    <t>kg P/g protein</t>
  </si>
  <si>
    <t>Source: Kalantar-Zadeh 2010</t>
  </si>
  <si>
    <t>mg P/g protein</t>
  </si>
  <si>
    <t>Type</t>
  </si>
  <si>
    <t xml:space="preserve">&lt;adapted from de Vries 2010 or left the same, assumed Turkey was also 190 g/kg. </t>
  </si>
  <si>
    <t>g protein/kg edible portion</t>
  </si>
  <si>
    <t>kcal/kg edible portion</t>
  </si>
  <si>
    <t>P in Edible Portion de Vries (kg P/kg edible)</t>
  </si>
  <si>
    <t>P in Edible Portion (kg P/kg edible)</t>
  </si>
  <si>
    <t>N in Edible Portion (kg N/kg edible)</t>
  </si>
  <si>
    <t>Edible Portion (kg edible/kg animal)</t>
  </si>
  <si>
    <t>Product Weight (kg/animal)</t>
  </si>
  <si>
    <t>Proportion Loss in Human Consumption</t>
  </si>
  <si>
    <t>g protein/kg edible portion de Vries</t>
  </si>
  <si>
    <t>Livestock product</t>
  </si>
  <si>
    <t>P in edible portion (%)</t>
  </si>
  <si>
    <t>veal</t>
  </si>
  <si>
    <t>pork</t>
  </si>
  <si>
    <t>lamb</t>
  </si>
  <si>
    <t>chicken</t>
  </si>
  <si>
    <t>egg</t>
  </si>
  <si>
    <t>broiler</t>
  </si>
  <si>
    <t>milk</t>
  </si>
  <si>
    <t>Han et al</t>
  </si>
  <si>
    <t>P in Edible Portion NAPI (kg P/kg edible)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</si>
</sst>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3" fontId="0" fillId="0" borderId="0" xfId="0" applyNumberFormat="1"/>
    <xf numFmtId="0" fontId="3" fillId="0" borderId="0" xfId="2" applyFont="1"/>
    <xf numFmtId="2" fontId="0" fillId="0" borderId="0" xfId="0" applyNumberFormat="1"/>
    <xf numFmtId="2" fontId="3" fillId="0" borderId="0" xfId="2" applyNumberFormat="1" applyFon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2" fontId="4" fillId="0" borderId="0" xfId="2" applyNumberFormat="1" applyFont="1"/>
    <xf numFmtId="166" fontId="0" fillId="0" borderId="0" xfId="1" applyNumberFormat="1" applyFont="1"/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5" fontId="3" fillId="0" borderId="0" xfId="2" applyNumberFormat="1" applyFont="1"/>
  </cellXfs>
  <cellStyles count="3">
    <cellStyle name="Normal" xfId="0" builtinId="0"/>
    <cellStyle name="Normal 2" xfId="2" xr:uid="{C37051C5-1E4C-124A-97A7-D9AFA91DDB1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C30F-C3BB-A340-8062-213DFE6AF043}">
  <dimension ref="A1:M38"/>
  <sheetViews>
    <sheetView tabSelected="1" topLeftCell="D1" workbookViewId="0">
      <selection activeCell="G2" sqref="G2:G11"/>
    </sheetView>
  </sheetViews>
  <sheetFormatPr baseColWidth="10" defaultRowHeight="16" x14ac:dyDescent="0.2"/>
  <cols>
    <col min="3" max="4" width="29.5" customWidth="1"/>
    <col min="5" max="5" width="31" bestFit="1" customWidth="1"/>
    <col min="6" max="6" width="30.5" bestFit="1" customWidth="1"/>
    <col min="7" max="7" width="29.83203125" bestFit="1" customWidth="1"/>
    <col min="8" max="8" width="37.33203125" bestFit="1" customWidth="1"/>
    <col min="9" max="9" width="21.6640625" customWidth="1"/>
    <col min="10" max="10" width="24" customWidth="1"/>
    <col min="11" max="11" width="23" customWidth="1"/>
  </cols>
  <sheetData>
    <row r="1" spans="1:1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2">
      <c r="B2" t="s">
        <v>13</v>
      </c>
      <c r="C2" t="s">
        <v>22</v>
      </c>
      <c r="D2" t="s">
        <v>21</v>
      </c>
      <c r="E2" t="s">
        <v>20</v>
      </c>
      <c r="F2" t="s">
        <v>19</v>
      </c>
      <c r="G2" t="s">
        <v>34</v>
      </c>
      <c r="H2" t="s">
        <v>17</v>
      </c>
      <c r="I2" t="s">
        <v>16</v>
      </c>
      <c r="J2" t="s">
        <v>15</v>
      </c>
      <c r="K2" t="s">
        <v>15</v>
      </c>
      <c r="L2" t="s">
        <v>14</v>
      </c>
    </row>
    <row r="3" spans="1:13" x14ac:dyDescent="0.2">
      <c r="A3">
        <v>1</v>
      </c>
      <c r="B3" t="s">
        <v>9</v>
      </c>
      <c r="C3" s="4">
        <v>0.1</v>
      </c>
      <c r="D3">
        <v>463</v>
      </c>
      <c r="E3">
        <v>0.42200000000000004</v>
      </c>
      <c r="F3">
        <v>4.8000000000000001E-2</v>
      </c>
      <c r="G3">
        <v>1.98E-3</v>
      </c>
      <c r="H3">
        <f t="shared" ref="H3:H11" si="0">K3*$E17</f>
        <v>1.4250000000000001E-3</v>
      </c>
      <c r="I3" s="2">
        <v>2910</v>
      </c>
      <c r="J3">
        <v>173.2</v>
      </c>
      <c r="K3">
        <v>190</v>
      </c>
      <c r="L3" s="1"/>
      <c r="M3" s="1"/>
    </row>
    <row r="4" spans="1:13" x14ac:dyDescent="0.2">
      <c r="A4">
        <v>2</v>
      </c>
      <c r="B4" t="s">
        <v>8</v>
      </c>
      <c r="C4" s="4">
        <v>0.1</v>
      </c>
      <c r="D4">
        <v>9091</v>
      </c>
      <c r="E4">
        <v>1</v>
      </c>
      <c r="F4">
        <v>4.96E-3</v>
      </c>
      <c r="G4">
        <v>9.1E-4</v>
      </c>
      <c r="H4">
        <f t="shared" si="0"/>
        <v>8.9145000000000001E-4</v>
      </c>
      <c r="I4" s="2">
        <v>610</v>
      </c>
      <c r="J4">
        <v>31.5</v>
      </c>
      <c r="K4">
        <v>31.5</v>
      </c>
      <c r="L4" s="1"/>
      <c r="M4" s="1"/>
    </row>
    <row r="5" spans="1:13" x14ac:dyDescent="0.2">
      <c r="A5">
        <v>3</v>
      </c>
      <c r="B5" t="s">
        <v>7</v>
      </c>
      <c r="C5" s="4">
        <v>0.1</v>
      </c>
      <c r="D5">
        <v>112</v>
      </c>
      <c r="E5">
        <v>0.53600000000000003</v>
      </c>
      <c r="F5">
        <v>1.7920000000000002E-2</v>
      </c>
      <c r="G5">
        <v>2.0899999999999998E-3</v>
      </c>
      <c r="H5">
        <f t="shared" si="0"/>
        <v>1.7670000000000001E-3</v>
      </c>
      <c r="I5" s="2">
        <v>4720</v>
      </c>
      <c r="J5">
        <v>139.19999999999999</v>
      </c>
      <c r="K5">
        <v>190</v>
      </c>
      <c r="L5" s="1"/>
      <c r="M5" s="1"/>
    </row>
    <row r="6" spans="1:13" x14ac:dyDescent="0.2">
      <c r="A6">
        <v>4</v>
      </c>
      <c r="B6" t="s">
        <v>6</v>
      </c>
      <c r="C6" s="4">
        <v>0.1</v>
      </c>
      <c r="D6">
        <v>44.6</v>
      </c>
      <c r="E6">
        <v>0.498</v>
      </c>
      <c r="F6">
        <v>4.8000000000000001E-2</v>
      </c>
      <c r="G6">
        <v>1.89E-3</v>
      </c>
      <c r="H6">
        <f t="shared" si="0"/>
        <v>1.0634400000000001E-3</v>
      </c>
      <c r="I6" s="2">
        <v>2670</v>
      </c>
      <c r="J6">
        <v>168.79999999999998</v>
      </c>
      <c r="K6">
        <v>168.8</v>
      </c>
      <c r="L6" s="1"/>
      <c r="M6" s="1"/>
    </row>
    <row r="7" spans="1:13" x14ac:dyDescent="0.2">
      <c r="A7">
        <v>5</v>
      </c>
      <c r="B7" t="s">
        <v>5</v>
      </c>
      <c r="C7" s="4">
        <v>0.1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 s="2">
        <v>0</v>
      </c>
      <c r="J7">
        <v>0</v>
      </c>
      <c r="K7">
        <v>0</v>
      </c>
      <c r="L7" s="1"/>
    </row>
    <row r="8" spans="1:13" x14ac:dyDescent="0.2">
      <c r="A8">
        <v>6</v>
      </c>
      <c r="B8" t="s">
        <v>4</v>
      </c>
      <c r="C8" s="4">
        <v>0.1</v>
      </c>
      <c r="D8">
        <v>14.5</v>
      </c>
      <c r="E8">
        <v>0.89</v>
      </c>
      <c r="F8">
        <v>1.7600000000000001E-2</v>
      </c>
      <c r="G8">
        <v>1.4999999999999999E-4</v>
      </c>
      <c r="H8">
        <f t="shared" si="0"/>
        <v>1.68304E-3</v>
      </c>
      <c r="I8" s="2">
        <v>1430</v>
      </c>
      <c r="J8">
        <v>125.60000000000001</v>
      </c>
      <c r="K8">
        <v>125.6</v>
      </c>
      <c r="L8" s="1"/>
      <c r="M8" s="1"/>
    </row>
    <row r="9" spans="1:13" x14ac:dyDescent="0.2">
      <c r="A9">
        <v>7</v>
      </c>
      <c r="B9" t="s">
        <v>3</v>
      </c>
      <c r="C9" s="4">
        <v>0.1</v>
      </c>
      <c r="D9">
        <v>1.71</v>
      </c>
      <c r="E9">
        <v>0.69</v>
      </c>
      <c r="F9">
        <v>1.7100000000000001E-2</v>
      </c>
      <c r="G9">
        <v>1.49E-3</v>
      </c>
      <c r="H9">
        <f t="shared" si="0"/>
        <v>1.4250000000000001E-3</v>
      </c>
      <c r="I9" s="2">
        <v>2130</v>
      </c>
      <c r="J9">
        <v>183.3</v>
      </c>
      <c r="K9">
        <v>190</v>
      </c>
      <c r="L9" s="1"/>
      <c r="M9" s="1"/>
    </row>
    <row r="10" spans="1:13" x14ac:dyDescent="0.2">
      <c r="A10">
        <v>8</v>
      </c>
      <c r="B10" t="s">
        <v>2</v>
      </c>
      <c r="C10" s="4">
        <v>0.1</v>
      </c>
      <c r="D10">
        <v>8.51</v>
      </c>
      <c r="E10">
        <v>0.79</v>
      </c>
      <c r="F10">
        <v>2.9300000000000003E-2</v>
      </c>
      <c r="G10">
        <v>1.8E-3</v>
      </c>
      <c r="H10">
        <f t="shared" si="0"/>
        <v>1.4250000000000001E-3</v>
      </c>
      <c r="I10" s="2">
        <v>1570</v>
      </c>
      <c r="J10">
        <v>203.70000000000002</v>
      </c>
      <c r="K10">
        <v>190</v>
      </c>
      <c r="L10" s="1"/>
      <c r="M10" s="1"/>
    </row>
    <row r="11" spans="1:13" x14ac:dyDescent="0.2">
      <c r="A11">
        <v>9</v>
      </c>
      <c r="B11" t="s">
        <v>1</v>
      </c>
      <c r="C11" s="4">
        <v>0.1</v>
      </c>
      <c r="D11" s="3">
        <v>45.454545454545453</v>
      </c>
      <c r="E11">
        <v>0.498</v>
      </c>
      <c r="F11">
        <v>3.296052948641745E-2</v>
      </c>
      <c r="G11">
        <f t="shared" ref="G11" si="1">J11*$E25</f>
        <v>1.5449999999999999E-3</v>
      </c>
      <c r="H11">
        <f t="shared" si="0"/>
        <v>1.5449999999999999E-3</v>
      </c>
      <c r="I11" s="2">
        <v>1090</v>
      </c>
      <c r="J11">
        <v>206</v>
      </c>
      <c r="K11">
        <v>206</v>
      </c>
      <c r="L11" s="1"/>
      <c r="M11" s="1"/>
    </row>
    <row r="16" spans="1:13" x14ac:dyDescent="0.2">
      <c r="B16" t="s">
        <v>13</v>
      </c>
      <c r="C16" t="s">
        <v>12</v>
      </c>
      <c r="D16" t="s">
        <v>11</v>
      </c>
      <c r="E16" t="s">
        <v>10</v>
      </c>
    </row>
    <row r="17" spans="2:8" x14ac:dyDescent="0.2">
      <c r="B17" t="s">
        <v>9</v>
      </c>
      <c r="C17">
        <v>7.5</v>
      </c>
      <c r="E17">
        <f t="shared" ref="E17:E25" si="2">C17/10^6</f>
        <v>7.5000000000000002E-6</v>
      </c>
      <c r="F17" t="s">
        <v>9</v>
      </c>
      <c r="G17">
        <v>0.19800000000000001</v>
      </c>
      <c r="H17">
        <f>G17/100</f>
        <v>1.98E-3</v>
      </c>
    </row>
    <row r="18" spans="2:8" x14ac:dyDescent="0.2">
      <c r="B18" t="s">
        <v>8</v>
      </c>
      <c r="C18">
        <v>28.3</v>
      </c>
      <c r="E18">
        <f t="shared" si="2"/>
        <v>2.83E-5</v>
      </c>
      <c r="F18" t="s">
        <v>8</v>
      </c>
      <c r="G18">
        <v>9.0999999999999998E-2</v>
      </c>
      <c r="H18">
        <f t="shared" ref="H18:H24" si="3">G18/100</f>
        <v>9.1E-4</v>
      </c>
    </row>
    <row r="19" spans="2:8" x14ac:dyDescent="0.2">
      <c r="B19" t="s">
        <v>7</v>
      </c>
      <c r="C19">
        <v>9.3000000000000007</v>
      </c>
      <c r="E19">
        <f t="shared" si="2"/>
        <v>9.3000000000000007E-6</v>
      </c>
      <c r="F19" t="s">
        <v>7</v>
      </c>
      <c r="G19">
        <v>0.20899999999999999</v>
      </c>
      <c r="H19">
        <f t="shared" si="3"/>
        <v>2.0899999999999998E-3</v>
      </c>
    </row>
    <row r="20" spans="2:8" x14ac:dyDescent="0.2">
      <c r="B20" t="s">
        <v>6</v>
      </c>
      <c r="C20">
        <v>6.3</v>
      </c>
      <c r="E20">
        <f t="shared" si="2"/>
        <v>6.2999999999999998E-6</v>
      </c>
      <c r="F20" t="s">
        <v>6</v>
      </c>
      <c r="G20" s="11">
        <v>0.189</v>
      </c>
      <c r="H20">
        <f t="shared" si="3"/>
        <v>1.89E-3</v>
      </c>
    </row>
    <row r="21" spans="2:8" x14ac:dyDescent="0.2">
      <c r="B21" t="s">
        <v>5</v>
      </c>
      <c r="C21">
        <v>0</v>
      </c>
      <c r="E21">
        <f t="shared" si="2"/>
        <v>0</v>
      </c>
      <c r="F21" t="s">
        <v>5</v>
      </c>
      <c r="G21">
        <v>0</v>
      </c>
      <c r="H21">
        <f t="shared" si="3"/>
        <v>0</v>
      </c>
    </row>
    <row r="22" spans="2:8" x14ac:dyDescent="0.2">
      <c r="B22" t="s">
        <v>4</v>
      </c>
      <c r="C22">
        <v>13.4</v>
      </c>
      <c r="E22">
        <f t="shared" si="2"/>
        <v>1.34E-5</v>
      </c>
      <c r="F22" t="s">
        <v>4</v>
      </c>
      <c r="G22" s="11">
        <v>1.4999999999999999E-2</v>
      </c>
      <c r="H22">
        <f t="shared" si="3"/>
        <v>1.4999999999999999E-4</v>
      </c>
    </row>
    <row r="23" spans="2:8" x14ac:dyDescent="0.2">
      <c r="B23" t="s">
        <v>3</v>
      </c>
      <c r="C23">
        <v>7.5</v>
      </c>
      <c r="E23">
        <f t="shared" si="2"/>
        <v>7.5000000000000002E-6</v>
      </c>
      <c r="F23" t="s">
        <v>3</v>
      </c>
      <c r="G23" s="11">
        <v>0.14899999999999999</v>
      </c>
      <c r="H23">
        <f t="shared" si="3"/>
        <v>1.49E-3</v>
      </c>
    </row>
    <row r="24" spans="2:8" x14ac:dyDescent="0.2">
      <c r="B24" t="s">
        <v>2</v>
      </c>
      <c r="C24">
        <v>7.5</v>
      </c>
      <c r="E24">
        <f t="shared" si="2"/>
        <v>7.5000000000000002E-6</v>
      </c>
      <c r="F24" t="s">
        <v>2</v>
      </c>
      <c r="G24" s="11">
        <v>0.18</v>
      </c>
      <c r="H24">
        <f t="shared" si="3"/>
        <v>1.8E-3</v>
      </c>
    </row>
    <row r="25" spans="2:8" x14ac:dyDescent="0.2">
      <c r="B25" t="s">
        <v>1</v>
      </c>
      <c r="C25">
        <v>7.5</v>
      </c>
      <c r="D25" t="s">
        <v>0</v>
      </c>
      <c r="E25">
        <f t="shared" si="2"/>
        <v>7.5000000000000002E-6</v>
      </c>
      <c r="F25" t="s">
        <v>1</v>
      </c>
    </row>
    <row r="28" spans="2:8" ht="17" thickBot="1" x14ac:dyDescent="0.25">
      <c r="B28" t="s">
        <v>33</v>
      </c>
    </row>
    <row r="29" spans="2:8" ht="35" thickBot="1" x14ac:dyDescent="0.25">
      <c r="B29" s="10" t="s">
        <v>24</v>
      </c>
      <c r="C29" s="10" t="s">
        <v>25</v>
      </c>
    </row>
    <row r="30" spans="2:8" ht="17" x14ac:dyDescent="0.2">
      <c r="B30" s="11" t="s">
        <v>9</v>
      </c>
      <c r="C30" s="11">
        <v>0.19800000000000001</v>
      </c>
    </row>
    <row r="31" spans="2:8" ht="17" x14ac:dyDescent="0.2">
      <c r="B31" s="11" t="s">
        <v>26</v>
      </c>
      <c r="C31" s="11">
        <v>0.21099999999999999</v>
      </c>
    </row>
    <row r="32" spans="2:8" ht="17" x14ac:dyDescent="0.2">
      <c r="B32" s="11" t="s">
        <v>27</v>
      </c>
      <c r="C32" s="11">
        <v>0.20899999999999999</v>
      </c>
    </row>
    <row r="33" spans="2:3" ht="17" x14ac:dyDescent="0.2">
      <c r="B33" s="11" t="s">
        <v>28</v>
      </c>
      <c r="C33" s="11">
        <v>0.189</v>
      </c>
    </row>
    <row r="34" spans="2:3" ht="17" x14ac:dyDescent="0.2">
      <c r="B34" s="11" t="s">
        <v>29</v>
      </c>
      <c r="C34" s="11">
        <v>0.18099999999999999</v>
      </c>
    </row>
    <row r="35" spans="2:3" ht="17" x14ac:dyDescent="0.2">
      <c r="B35" s="11" t="s">
        <v>30</v>
      </c>
      <c r="C35" s="11">
        <v>1.4999999999999999E-2</v>
      </c>
    </row>
    <row r="36" spans="2:3" ht="17" x14ac:dyDescent="0.2">
      <c r="B36" s="11" t="s">
        <v>31</v>
      </c>
      <c r="C36" s="11">
        <v>0.14899999999999999</v>
      </c>
    </row>
    <row r="37" spans="2:3" ht="17" x14ac:dyDescent="0.2">
      <c r="B37" s="11" t="s">
        <v>2</v>
      </c>
      <c r="C37" s="11">
        <v>0.18</v>
      </c>
    </row>
    <row r="38" spans="2:3" ht="18" thickBot="1" x14ac:dyDescent="0.25">
      <c r="B38" s="12" t="s">
        <v>32</v>
      </c>
      <c r="C38" s="12">
        <v>9.0999999999999998E-2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7424-A510-1440-BCBF-AA6AC588A841}">
  <dimension ref="A1:I9"/>
  <sheetViews>
    <sheetView workbookViewId="0">
      <selection activeCell="K10" sqref="K10"/>
    </sheetView>
  </sheetViews>
  <sheetFormatPr baseColWidth="10" defaultRowHeight="16" x14ac:dyDescent="0.2"/>
  <sheetData>
    <row r="1" spans="1:9" x14ac:dyDescent="0.2">
      <c r="A1" s="13">
        <f>meatdata_master!C3</f>
        <v>0.1</v>
      </c>
      <c r="B1" s="13">
        <f>meatdata_master!D3</f>
        <v>463</v>
      </c>
      <c r="C1" s="13">
        <f>meatdata_master!E3</f>
        <v>0.42200000000000004</v>
      </c>
      <c r="D1" s="13">
        <f>meatdata_master!F3</f>
        <v>4.8000000000000001E-2</v>
      </c>
      <c r="E1" s="13">
        <f>meatdata_master!G3</f>
        <v>1.98E-3</v>
      </c>
      <c r="F1" s="13">
        <f>meatdata_master!H3</f>
        <v>1.4250000000000001E-3</v>
      </c>
      <c r="G1" s="13">
        <f>meatdata_master!I3</f>
        <v>2910</v>
      </c>
      <c r="H1" s="13">
        <f>meatdata_master!J3</f>
        <v>173.2</v>
      </c>
      <c r="I1" s="13">
        <f>meatdata_master!K3</f>
        <v>190</v>
      </c>
    </row>
    <row r="2" spans="1:9" x14ac:dyDescent="0.2">
      <c r="A2" s="13">
        <f>meatdata_master!C4</f>
        <v>0.1</v>
      </c>
      <c r="B2" s="13">
        <f>meatdata_master!D4</f>
        <v>9091</v>
      </c>
      <c r="C2" s="13">
        <f>meatdata_master!E4</f>
        <v>1</v>
      </c>
      <c r="D2" s="13">
        <f>meatdata_master!F4</f>
        <v>4.96E-3</v>
      </c>
      <c r="E2" s="13">
        <f>meatdata_master!G4</f>
        <v>9.1E-4</v>
      </c>
      <c r="F2" s="13">
        <f>meatdata_master!H4</f>
        <v>8.9145000000000001E-4</v>
      </c>
      <c r="G2" s="13">
        <f>meatdata_master!I4</f>
        <v>610</v>
      </c>
      <c r="H2" s="13">
        <f>meatdata_master!J4</f>
        <v>31.5</v>
      </c>
      <c r="I2" s="13">
        <f>meatdata_master!K4</f>
        <v>31.5</v>
      </c>
    </row>
    <row r="3" spans="1:9" x14ac:dyDescent="0.2">
      <c r="A3" s="13">
        <f>meatdata_master!C5</f>
        <v>0.1</v>
      </c>
      <c r="B3" s="13">
        <f>meatdata_master!D5</f>
        <v>112</v>
      </c>
      <c r="C3" s="13">
        <f>meatdata_master!E5</f>
        <v>0.53600000000000003</v>
      </c>
      <c r="D3" s="13">
        <f>meatdata_master!F5</f>
        <v>1.7920000000000002E-2</v>
      </c>
      <c r="E3" s="13">
        <f>meatdata_master!G5</f>
        <v>2.0899999999999998E-3</v>
      </c>
      <c r="F3" s="13">
        <f>meatdata_master!H5</f>
        <v>1.7670000000000001E-3</v>
      </c>
      <c r="G3" s="13">
        <f>meatdata_master!I5</f>
        <v>4720</v>
      </c>
      <c r="H3" s="13">
        <f>meatdata_master!J5</f>
        <v>139.19999999999999</v>
      </c>
      <c r="I3" s="13">
        <f>meatdata_master!K5</f>
        <v>190</v>
      </c>
    </row>
    <row r="4" spans="1:9" x14ac:dyDescent="0.2">
      <c r="A4" s="13">
        <f>meatdata_master!C6</f>
        <v>0.1</v>
      </c>
      <c r="B4" s="13">
        <f>meatdata_master!D6</f>
        <v>44.6</v>
      </c>
      <c r="C4" s="13">
        <f>meatdata_master!E6</f>
        <v>0.498</v>
      </c>
      <c r="D4" s="13">
        <f>meatdata_master!F6</f>
        <v>4.8000000000000001E-2</v>
      </c>
      <c r="E4" s="13">
        <f>meatdata_master!G6</f>
        <v>1.89E-3</v>
      </c>
      <c r="F4" s="13">
        <f>meatdata_master!H6</f>
        <v>1.0634400000000001E-3</v>
      </c>
      <c r="G4" s="13">
        <f>meatdata_master!I6</f>
        <v>2670</v>
      </c>
      <c r="H4" s="13">
        <f>meatdata_master!J6</f>
        <v>168.79999999999998</v>
      </c>
      <c r="I4" s="13">
        <f>meatdata_master!K6</f>
        <v>168.8</v>
      </c>
    </row>
    <row r="5" spans="1:9" x14ac:dyDescent="0.2">
      <c r="A5" s="13">
        <f>meatdata_master!C7</f>
        <v>0.1</v>
      </c>
      <c r="B5" s="13">
        <f>meatdata_master!D7</f>
        <v>0</v>
      </c>
      <c r="C5" s="13">
        <f>meatdata_master!E7</f>
        <v>0</v>
      </c>
      <c r="D5" s="13">
        <f>meatdata_master!F7</f>
        <v>0</v>
      </c>
      <c r="E5" s="13">
        <f>meatdata_master!G7</f>
        <v>0</v>
      </c>
      <c r="F5" s="13">
        <f>meatdata_master!H7</f>
        <v>0</v>
      </c>
      <c r="G5" s="13">
        <f>meatdata_master!I7</f>
        <v>0</v>
      </c>
      <c r="H5" s="13">
        <f>meatdata_master!J7</f>
        <v>0</v>
      </c>
      <c r="I5" s="13">
        <f>meatdata_master!K7</f>
        <v>0</v>
      </c>
    </row>
    <row r="6" spans="1:9" x14ac:dyDescent="0.2">
      <c r="A6" s="13">
        <f>meatdata_master!C8</f>
        <v>0.1</v>
      </c>
      <c r="B6" s="13">
        <f>meatdata_master!D8</f>
        <v>14.5</v>
      </c>
      <c r="C6" s="13">
        <f>meatdata_master!E8</f>
        <v>0.89</v>
      </c>
      <c r="D6" s="13">
        <f>meatdata_master!F8</f>
        <v>1.7600000000000001E-2</v>
      </c>
      <c r="E6" s="13">
        <f>meatdata_master!G8</f>
        <v>1.4999999999999999E-4</v>
      </c>
      <c r="F6" s="13">
        <f>meatdata_master!H8</f>
        <v>1.68304E-3</v>
      </c>
      <c r="G6" s="13">
        <f>meatdata_master!I8</f>
        <v>1430</v>
      </c>
      <c r="H6" s="13">
        <f>meatdata_master!J8</f>
        <v>125.60000000000001</v>
      </c>
      <c r="I6" s="13">
        <f>meatdata_master!K8</f>
        <v>125.6</v>
      </c>
    </row>
    <row r="7" spans="1:9" x14ac:dyDescent="0.2">
      <c r="A7" s="13">
        <f>meatdata_master!C9</f>
        <v>0.1</v>
      </c>
      <c r="B7" s="13">
        <f>meatdata_master!D9</f>
        <v>1.71</v>
      </c>
      <c r="C7" s="13">
        <f>meatdata_master!E9</f>
        <v>0.69</v>
      </c>
      <c r="D7" s="13">
        <f>meatdata_master!F9</f>
        <v>1.7100000000000001E-2</v>
      </c>
      <c r="E7" s="13">
        <f>meatdata_master!G9</f>
        <v>1.49E-3</v>
      </c>
      <c r="F7" s="13">
        <f>meatdata_master!H9</f>
        <v>1.4250000000000001E-3</v>
      </c>
      <c r="G7" s="13">
        <f>meatdata_master!I9</f>
        <v>2130</v>
      </c>
      <c r="H7" s="13">
        <f>meatdata_master!J9</f>
        <v>183.3</v>
      </c>
      <c r="I7" s="13">
        <f>meatdata_master!K9</f>
        <v>190</v>
      </c>
    </row>
    <row r="8" spans="1:9" x14ac:dyDescent="0.2">
      <c r="A8" s="13">
        <f>meatdata_master!C10</f>
        <v>0.1</v>
      </c>
      <c r="B8" s="13">
        <f>meatdata_master!D10</f>
        <v>8.51</v>
      </c>
      <c r="C8" s="13">
        <f>meatdata_master!E10</f>
        <v>0.79</v>
      </c>
      <c r="D8" s="13">
        <f>meatdata_master!F10</f>
        <v>2.9300000000000003E-2</v>
      </c>
      <c r="E8" s="13">
        <f>meatdata_master!G10</f>
        <v>1.8E-3</v>
      </c>
      <c r="F8" s="13">
        <f>meatdata_master!H10</f>
        <v>1.4250000000000001E-3</v>
      </c>
      <c r="G8" s="13">
        <f>meatdata_master!I10</f>
        <v>1570</v>
      </c>
      <c r="H8" s="13">
        <f>meatdata_master!J10</f>
        <v>203.70000000000002</v>
      </c>
      <c r="I8" s="13">
        <f>meatdata_master!K10</f>
        <v>190</v>
      </c>
    </row>
    <row r="9" spans="1:9" x14ac:dyDescent="0.2">
      <c r="A9" s="13">
        <f>meatdata_master!C11</f>
        <v>0.1</v>
      </c>
      <c r="B9" s="13">
        <f>meatdata_master!D11</f>
        <v>45.454545454545453</v>
      </c>
      <c r="C9" s="13">
        <f>meatdata_master!E11</f>
        <v>0.498</v>
      </c>
      <c r="D9" s="13">
        <f>meatdata_master!F11</f>
        <v>3.296052948641745E-2</v>
      </c>
      <c r="E9" s="13">
        <f>meatdata_master!G11</f>
        <v>1.5449999999999999E-3</v>
      </c>
      <c r="F9" s="13">
        <f>meatdata_master!H11</f>
        <v>1.5449999999999999E-3</v>
      </c>
      <c r="G9" s="13">
        <f>meatdata_master!I11</f>
        <v>1090</v>
      </c>
      <c r="H9" s="13">
        <f>meatdata_master!J11</f>
        <v>206</v>
      </c>
      <c r="I9" s="13">
        <f>meatdata_master!K11</f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CFCB-5005-4C4A-BF84-B710BD977961}">
  <dimension ref="A1:R21"/>
  <sheetViews>
    <sheetView workbookViewId="0">
      <selection activeCell="H8" sqref="H8"/>
    </sheetView>
  </sheetViews>
  <sheetFormatPr baseColWidth="10" defaultRowHeight="16" x14ac:dyDescent="0.2"/>
  <cols>
    <col min="2" max="2" width="29.33203125" bestFit="1" customWidth="1"/>
    <col min="3" max="3" width="34" bestFit="1" customWidth="1"/>
    <col min="4" max="4" width="32.1640625" bestFit="1" customWidth="1"/>
    <col min="5" max="5" width="26.6640625" bestFit="1" customWidth="1"/>
    <col min="6" max="6" width="24.33203125" bestFit="1" customWidth="1"/>
    <col min="7" max="7" width="37.33203125" bestFit="1" customWidth="1"/>
    <col min="8" max="8" width="19.83203125" bestFit="1" customWidth="1"/>
    <col min="9" max="9" width="19" bestFit="1" customWidth="1"/>
    <col min="10" max="10" width="23.33203125" bestFit="1" customWidth="1"/>
    <col min="11" max="11" width="23.83203125" bestFit="1" customWidth="1"/>
    <col min="12" max="12" width="12.6640625" bestFit="1" customWidth="1"/>
    <col min="13" max="13" width="19.1640625" bestFit="1" customWidth="1"/>
    <col min="14" max="14" width="24.6640625" bestFit="1" customWidth="1"/>
  </cols>
  <sheetData>
    <row r="1" spans="1:18" x14ac:dyDescent="0.2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23</v>
      </c>
    </row>
    <row r="2" spans="1:18" x14ac:dyDescent="0.2">
      <c r="A2" t="s">
        <v>9</v>
      </c>
      <c r="B2" s="8"/>
      <c r="C2" s="4"/>
      <c r="D2" s="4"/>
      <c r="E2" s="4"/>
      <c r="I2" s="2"/>
      <c r="L2" s="1"/>
      <c r="M2" s="1"/>
    </row>
    <row r="3" spans="1:18" x14ac:dyDescent="0.2">
      <c r="A3" t="s">
        <v>8</v>
      </c>
      <c r="B3" s="8"/>
      <c r="C3" s="4"/>
      <c r="D3" s="4"/>
      <c r="E3" s="4"/>
      <c r="I3" s="2"/>
      <c r="L3" s="1"/>
      <c r="M3" s="1"/>
    </row>
    <row r="4" spans="1:18" x14ac:dyDescent="0.2">
      <c r="A4" t="s">
        <v>7</v>
      </c>
      <c r="B4" s="8"/>
      <c r="C4" s="4"/>
      <c r="D4" s="4"/>
      <c r="E4" s="4"/>
      <c r="I4" s="2"/>
      <c r="L4" s="1"/>
      <c r="M4" s="1"/>
    </row>
    <row r="5" spans="1:18" x14ac:dyDescent="0.2">
      <c r="A5" t="s">
        <v>6</v>
      </c>
      <c r="B5" s="8"/>
      <c r="C5" s="4"/>
      <c r="D5" s="4"/>
      <c r="E5" s="4"/>
      <c r="I5" s="2"/>
      <c r="L5" s="1"/>
      <c r="M5" s="1"/>
    </row>
    <row r="6" spans="1:18" x14ac:dyDescent="0.2">
      <c r="A6" t="s">
        <v>5</v>
      </c>
      <c r="B6" s="8"/>
      <c r="C6" s="4"/>
      <c r="D6" s="4"/>
      <c r="E6" s="4"/>
      <c r="I6" s="2"/>
      <c r="L6" s="1"/>
    </row>
    <row r="7" spans="1:18" x14ac:dyDescent="0.2">
      <c r="A7" t="s">
        <v>4</v>
      </c>
      <c r="B7" s="8"/>
      <c r="C7" s="4"/>
      <c r="D7" s="4"/>
      <c r="E7" s="4"/>
      <c r="I7" s="2"/>
      <c r="L7" s="1"/>
      <c r="M7" s="1"/>
    </row>
    <row r="8" spans="1:18" x14ac:dyDescent="0.2">
      <c r="A8" t="s">
        <v>3</v>
      </c>
      <c r="B8" s="8"/>
      <c r="C8" s="4"/>
      <c r="D8" s="4"/>
      <c r="E8" s="4"/>
      <c r="I8" s="2"/>
      <c r="L8" s="1"/>
      <c r="M8" s="1"/>
    </row>
    <row r="9" spans="1:18" x14ac:dyDescent="0.2">
      <c r="A9" t="s">
        <v>2</v>
      </c>
      <c r="B9" s="8"/>
      <c r="C9" s="4"/>
      <c r="D9" s="4"/>
      <c r="E9" s="4"/>
      <c r="I9" s="2"/>
      <c r="L9" s="1"/>
      <c r="M9" s="1"/>
    </row>
    <row r="10" spans="1:18" x14ac:dyDescent="0.2">
      <c r="A10" t="s">
        <v>1</v>
      </c>
      <c r="B10" s="8"/>
      <c r="C10" s="4"/>
      <c r="D10" s="4"/>
      <c r="E10" s="4"/>
      <c r="F10" s="3"/>
      <c r="I10" s="2"/>
      <c r="L10" s="1"/>
      <c r="M10" s="1"/>
    </row>
    <row r="13" spans="1:18" x14ac:dyDescent="0.2">
      <c r="B13" s="8"/>
      <c r="C13" s="4"/>
      <c r="D13" s="4"/>
      <c r="E13" s="4"/>
      <c r="I13" s="2"/>
      <c r="K13" s="2"/>
      <c r="L13" s="3"/>
      <c r="M13" s="7"/>
      <c r="O13" s="6"/>
      <c r="P13" s="5"/>
      <c r="Q13" s="5"/>
      <c r="R13" s="9"/>
    </row>
    <row r="14" spans="1:18" x14ac:dyDescent="0.2">
      <c r="B14" s="8"/>
      <c r="C14" s="4"/>
      <c r="D14" s="4"/>
      <c r="E14" s="4"/>
      <c r="I14" s="2"/>
      <c r="K14" s="2"/>
      <c r="L14" s="3"/>
      <c r="M14" s="7"/>
      <c r="O14" s="6"/>
      <c r="P14" s="5"/>
      <c r="Q14" s="5"/>
      <c r="R14" s="9"/>
    </row>
    <row r="15" spans="1:18" x14ac:dyDescent="0.2">
      <c r="B15" s="8"/>
      <c r="C15" s="4"/>
      <c r="D15" s="4"/>
      <c r="E15" s="4"/>
      <c r="I15" s="2"/>
      <c r="K15" s="2"/>
      <c r="L15" s="3"/>
      <c r="M15" s="7"/>
      <c r="O15" s="6"/>
      <c r="P15" s="5"/>
      <c r="Q15" s="5"/>
      <c r="R15" s="9"/>
    </row>
    <row r="16" spans="1:18" x14ac:dyDescent="0.2">
      <c r="B16" s="8"/>
      <c r="C16" s="4"/>
      <c r="D16" s="4"/>
      <c r="E16" s="4"/>
      <c r="I16" s="2"/>
      <c r="K16" s="2"/>
      <c r="L16" s="3"/>
      <c r="M16" s="7"/>
      <c r="O16" s="6"/>
      <c r="P16" s="5"/>
      <c r="Q16" s="5"/>
      <c r="R16" s="9"/>
    </row>
    <row r="17" spans="2:18" x14ac:dyDescent="0.2">
      <c r="B17" s="8"/>
      <c r="C17" s="4"/>
      <c r="D17" s="4"/>
      <c r="E17" s="4"/>
      <c r="I17" s="2"/>
      <c r="K17" s="2"/>
      <c r="L17" s="3"/>
      <c r="M17" s="7"/>
      <c r="O17" s="6"/>
      <c r="P17" s="5"/>
      <c r="R17" s="9"/>
    </row>
    <row r="18" spans="2:18" x14ac:dyDescent="0.2">
      <c r="B18" s="8"/>
      <c r="C18" s="4"/>
      <c r="D18" s="4"/>
      <c r="E18" s="4"/>
      <c r="I18" s="2"/>
      <c r="K18" s="2"/>
      <c r="L18" s="3"/>
      <c r="M18" s="7"/>
      <c r="O18" s="6"/>
      <c r="P18" s="5"/>
      <c r="Q18" s="5"/>
      <c r="R18" s="9"/>
    </row>
    <row r="19" spans="2:18" x14ac:dyDescent="0.2">
      <c r="B19" s="8"/>
      <c r="C19" s="4"/>
      <c r="D19" s="4"/>
      <c r="E19" s="4"/>
      <c r="I19" s="2"/>
      <c r="K19" s="2"/>
      <c r="L19" s="3"/>
      <c r="M19" s="7"/>
      <c r="O19" s="6"/>
      <c r="P19" s="5"/>
      <c r="Q19" s="5"/>
      <c r="R19" s="9"/>
    </row>
    <row r="20" spans="2:18" x14ac:dyDescent="0.2">
      <c r="B20" s="8"/>
      <c r="C20" s="4"/>
      <c r="D20" s="4"/>
      <c r="E20" s="4"/>
      <c r="I20" s="2"/>
      <c r="K20" s="2"/>
      <c r="L20" s="3"/>
      <c r="M20" s="7"/>
      <c r="O20" s="6"/>
      <c r="P20" s="5"/>
      <c r="Q20" s="5"/>
      <c r="R20" s="9"/>
    </row>
    <row r="21" spans="2:18" x14ac:dyDescent="0.2">
      <c r="B21" s="8"/>
      <c r="C21" s="4"/>
      <c r="D21" s="4"/>
      <c r="E21" s="4"/>
      <c r="F21" s="3"/>
      <c r="I21" s="2"/>
      <c r="K21" s="2"/>
      <c r="L21" s="3"/>
      <c r="M21" s="7"/>
      <c r="O21" s="6"/>
      <c r="P21" s="5"/>
      <c r="Q21" s="5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7AA56253-B8C3-46D8-8204-4CDFC2D58ABC}"/>
</file>

<file path=customXml/itemProps2.xml><?xml version="1.0" encoding="utf-8"?>
<ds:datastoreItem xmlns:ds="http://schemas.openxmlformats.org/officeDocument/2006/customXml" ds:itemID="{5BA0B909-EB9F-48FC-A2D2-7F413B27FA20}"/>
</file>

<file path=customXml/itemProps3.xml><?xml version="1.0" encoding="utf-8"?>
<ds:datastoreItem xmlns:ds="http://schemas.openxmlformats.org/officeDocument/2006/customXml" ds:itemID="{5063BFB2-CBF9-4031-B9AA-972E77DBDA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meatdata_master</vt:lpstr>
      <vt:lpstr>meatdata</vt:lpstr>
      <vt:lpstr>meatdata_key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2019-08-08T19:07:27Z</dcterms:created>
  <dcterms:modified xsi:type="dcterms:W3CDTF">2020-07-25T17:07:27Z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