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"/>
    </mc:Choice>
  </mc:AlternateContent>
  <xr:revisionPtr revIDLastSave="0" documentId="13_ncr:1_{93B80CCE-116C-844D-BE10-4FAC3F887167}" xr6:coauthVersionLast="47" xr6:coauthVersionMax="47" xr10:uidLastSave="{00000000-0000-0000-0000-000000000000}"/>
  <bookViews>
    <workbookView xWindow="0" yWindow="8820" windowWidth="33600" windowHeight="19660" xr2:uid="{00000000-000D-0000-FFFF-FFFF00000000}"/>
  </bookViews>
  <sheets>
    <sheet name="animdatadyn_master" sheetId="4" r:id="rId1"/>
    <sheet name="animdatadyn" sheetId="5" r:id="rId2"/>
    <sheet name="animdatadyn_key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5" l="1"/>
  <c r="G16" i="5" s="1"/>
  <c r="F15" i="5"/>
  <c r="G15" i="5" s="1"/>
  <c r="F14" i="5"/>
  <c r="G14" i="5" s="1"/>
  <c r="F13" i="5"/>
  <c r="G13" i="5" s="1"/>
  <c r="F12" i="5"/>
  <c r="G12" i="5" s="1"/>
  <c r="F11" i="5"/>
  <c r="G11" i="5" s="1"/>
  <c r="C9" i="5"/>
  <c r="B9" i="5"/>
  <c r="C8" i="5"/>
  <c r="B8" i="5"/>
  <c r="D8" i="5" s="1"/>
  <c r="C7" i="5"/>
  <c r="B7" i="5"/>
  <c r="C4" i="5"/>
  <c r="B4" i="5"/>
  <c r="D4" i="5" s="1"/>
  <c r="C1" i="5"/>
  <c r="B1" i="5"/>
  <c r="D1" i="5" s="1"/>
  <c r="D9" i="5" l="1"/>
  <c r="D7" i="5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E11" i="4"/>
  <c r="D11" i="4"/>
  <c r="E10" i="4"/>
  <c r="D10" i="4"/>
  <c r="F10" i="4" s="1"/>
  <c r="E9" i="4"/>
  <c r="D9" i="4"/>
  <c r="E6" i="4"/>
  <c r="D6" i="4"/>
  <c r="F6" i="4" s="1"/>
  <c r="E3" i="4"/>
  <c r="D3" i="4"/>
  <c r="F9" i="4" l="1"/>
  <c r="F3" i="4"/>
  <c r="F11" i="4"/>
</calcChain>
</file>

<file path=xl/sharedStrings.xml><?xml version="1.0" encoding="utf-8"?>
<sst xmlns="http://schemas.openxmlformats.org/spreadsheetml/2006/main" count="89" uniqueCount="50">
  <si>
    <t>Type</t>
  </si>
  <si>
    <t>Animal N Intake (kg-N/animal/yr)</t>
  </si>
  <si>
    <t>N in Animal Excretion (kg-N/animal/yr)</t>
  </si>
  <si>
    <t>Ammonia Emission (kg-N/animal/yr)</t>
  </si>
  <si>
    <t>% Loss in Human Consumption</t>
  </si>
  <si>
    <t>Product Weight (kg/animal)</t>
  </si>
  <si>
    <t>Edible Portion (%)</t>
  </si>
  <si>
    <t>N in Edible Portion (%)</t>
  </si>
  <si>
    <t>kcal/kg edible portion</t>
  </si>
  <si>
    <t>g protein/kg edible portion</t>
  </si>
  <si>
    <t>sheep</t>
  </si>
  <si>
    <t>goats</t>
  </si>
  <si>
    <t>Cycles per Year</t>
  </si>
  <si>
    <t>Cycles per year^-1</t>
  </si>
  <si>
    <t>(cycles -1)/cycles</t>
  </si>
  <si>
    <t>(cycles per year^-1) * ((cycles-1)/cycles)</t>
  </si>
  <si>
    <t>Days on the Farm</t>
  </si>
  <si>
    <t>days on farm/365</t>
  </si>
  <si>
    <t>(days on farm/365) * 0.5</t>
  </si>
  <si>
    <t>"grain" feed only? 1 = yes, 0 = no</t>
  </si>
  <si>
    <t>LOW N in Animal Excretion (kg-N/animal/yr)</t>
  </si>
  <si>
    <t>HIGH N in Animal Excretion (kg-N/animal/yr)</t>
  </si>
  <si>
    <t>LOW Ammonia Emission (kg-N/animal/yr)</t>
  </si>
  <si>
    <t>HIGH Ammonia Emission (kg-N/animal/yr)</t>
  </si>
  <si>
    <t>tot anim reqs for 02, matlab</t>
  </si>
  <si>
    <t>bongghi's anim N reqs</t>
  </si>
  <si>
    <t>tot anim reqs 9.28.12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</si>
  <si>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</si>
  <si>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</si>
  <si>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</si>
  <si>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</si>
  <si>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</si>
  <si>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</si>
  <si>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</si>
  <si>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</si>
  <si>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</si>
  <si>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</si>
  <si>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</si>
  <si>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</si>
  <si>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</si>
  <si>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</si>
  <si>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</si>
  <si>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</si>
  <si>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horses</t>
  </si>
  <si>
    <t>Animal P Intake (kg-P/animal/yr)</t>
  </si>
  <si>
    <t>P in Animal Excretion (kg-P/animal/yr)</t>
  </si>
  <si>
    <t>Edible Proportion</t>
  </si>
  <si>
    <t>N in Edible Proportion</t>
  </si>
  <si>
    <t xml:space="preserve">kcal/kg edible </t>
  </si>
  <si>
    <t xml:space="preserve">g protein/kg edible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</si>
</sst>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20" fillId="0" borderId="0" xfId="42" applyFont="1" applyAlignment="1">
      <alignment wrapText="1"/>
    </xf>
    <xf numFmtId="0" fontId="21" fillId="0" borderId="0" xfId="42" applyFont="1" applyAlignment="1">
      <alignment wrapText="1"/>
    </xf>
    <xf numFmtId="0" fontId="20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33" borderId="0" xfId="42" applyFont="1" applyFill="1"/>
    <xf numFmtId="11" fontId="18" fillId="33" borderId="0" xfId="0" applyNumberFormat="1" applyFont="1" applyFill="1"/>
    <xf numFmtId="11" fontId="18" fillId="34" borderId="0" xfId="0" applyNumberFormat="1" applyFont="1" applyFill="1"/>
    <xf numFmtId="0" fontId="20" fillId="35" borderId="0" xfId="42" applyFont="1" applyFill="1"/>
    <xf numFmtId="11" fontId="18" fillId="35" borderId="0" xfId="0" applyNumberFormat="1" applyFont="1" applyFill="1"/>
    <xf numFmtId="0" fontId="20" fillId="0" borderId="0" xfId="42" applyFont="1"/>
    <xf numFmtId="0" fontId="20" fillId="36" borderId="0" xfId="42" applyFont="1" applyFill="1"/>
    <xf numFmtId="0" fontId="18" fillId="36" borderId="0" xfId="0" applyFont="1" applyFill="1"/>
    <xf numFmtId="11" fontId="18" fillId="36" borderId="0" xfId="0" applyNumberFormat="1" applyFont="1" applyFill="1"/>
    <xf numFmtId="0" fontId="20" fillId="0" borderId="0" xfId="42" applyFont="1" applyAlignment="1">
      <alignment horizontal="right" wrapText="1"/>
    </xf>
    <xf numFmtId="9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tabSelected="1" zoomScale="81" workbookViewId="0">
      <selection activeCell="L2" sqref="L2:M21"/>
    </sheetView>
  </sheetViews>
  <sheetFormatPr baseColWidth="10" defaultRowHeight="16" x14ac:dyDescent="0.2"/>
  <cols>
    <col min="1" max="1" width="11" bestFit="1" customWidth="1"/>
    <col min="2" max="2" width="15.1640625" bestFit="1" customWidth="1"/>
    <col min="3" max="10" width="11" bestFit="1" customWidth="1"/>
    <col min="11" max="11" width="12.1640625" bestFit="1" customWidth="1"/>
    <col min="12" max="23" width="11" bestFit="1" customWidth="1"/>
  </cols>
  <sheetData>
    <row r="1" spans="1:28" x14ac:dyDescent="0.2">
      <c r="A1" s="1"/>
      <c r="B1" s="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/>
      <c r="AA1" s="1"/>
      <c r="AB1" s="1"/>
    </row>
    <row r="2" spans="1:28" ht="64" x14ac:dyDescent="0.2">
      <c r="A2" s="1"/>
      <c r="B2" s="2" t="s">
        <v>0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</v>
      </c>
      <c r="K2" s="2" t="s">
        <v>44</v>
      </c>
      <c r="L2" s="2" t="s">
        <v>2</v>
      </c>
      <c r="M2" s="2" t="s">
        <v>45</v>
      </c>
      <c r="N2" s="2" t="s">
        <v>3</v>
      </c>
      <c r="O2" s="2" t="s">
        <v>4</v>
      </c>
      <c r="P2" s="3" t="s">
        <v>5</v>
      </c>
      <c r="Q2" s="3" t="s">
        <v>46</v>
      </c>
      <c r="R2" s="3" t="s">
        <v>47</v>
      </c>
      <c r="S2" s="3" t="s">
        <v>48</v>
      </c>
      <c r="T2" s="3" t="s">
        <v>49</v>
      </c>
      <c r="U2" s="3" t="s">
        <v>19</v>
      </c>
      <c r="V2" s="2" t="s">
        <v>20</v>
      </c>
      <c r="W2" s="4" t="s">
        <v>21</v>
      </c>
      <c r="X2" s="2" t="s">
        <v>22</v>
      </c>
      <c r="Y2" s="2" t="s">
        <v>23</v>
      </c>
      <c r="Z2" s="5" t="s">
        <v>24</v>
      </c>
      <c r="AA2" s="5" t="s">
        <v>25</v>
      </c>
      <c r="AB2" s="5" t="s">
        <v>26</v>
      </c>
    </row>
    <row r="3" spans="1:28" x14ac:dyDescent="0.2">
      <c r="A3" s="6">
        <v>1</v>
      </c>
      <c r="B3" s="6" t="s">
        <v>27</v>
      </c>
      <c r="C3" s="11">
        <v>2.5</v>
      </c>
      <c r="D3" s="11">
        <f>1/C3</f>
        <v>0.4</v>
      </c>
      <c r="E3" s="11">
        <f>(C3-1)/C3</f>
        <v>0.6</v>
      </c>
      <c r="F3" s="11">
        <f>D3*E3</f>
        <v>0.24</v>
      </c>
      <c r="G3" s="11">
        <v>0</v>
      </c>
      <c r="H3" s="11">
        <v>0</v>
      </c>
      <c r="I3" s="11">
        <v>0</v>
      </c>
      <c r="J3" s="11">
        <v>50.3</v>
      </c>
      <c r="K3" s="15">
        <v>23.01</v>
      </c>
      <c r="L3" s="11">
        <v>48</v>
      </c>
      <c r="M3" s="11">
        <v>14.38</v>
      </c>
      <c r="N3" s="11">
        <v>19.2</v>
      </c>
      <c r="O3" s="11">
        <v>10</v>
      </c>
      <c r="P3" s="1">
        <v>463</v>
      </c>
      <c r="Q3" s="1">
        <v>0.42200000000000004</v>
      </c>
      <c r="R3" s="1">
        <v>4.8000000000000001E-2</v>
      </c>
      <c r="S3" s="1">
        <v>2910</v>
      </c>
      <c r="T3" s="1">
        <v>173.2</v>
      </c>
      <c r="U3" s="1">
        <v>0</v>
      </c>
      <c r="V3">
        <v>40.700000000000003</v>
      </c>
      <c r="W3">
        <v>66.599999999999994</v>
      </c>
      <c r="X3">
        <v>7.8</v>
      </c>
      <c r="Y3">
        <v>22.1</v>
      </c>
      <c r="Z3" s="7">
        <v>906093480.28841603</v>
      </c>
      <c r="AA3" s="8">
        <v>566000000</v>
      </c>
      <c r="AB3" s="7">
        <v>566308425.18025994</v>
      </c>
    </row>
    <row r="4" spans="1:28" x14ac:dyDescent="0.2">
      <c r="A4" s="9">
        <v>2</v>
      </c>
      <c r="B4" s="9" t="s">
        <v>28</v>
      </c>
      <c r="C4" s="11">
        <v>0</v>
      </c>
      <c r="D4" s="11">
        <v>0</v>
      </c>
      <c r="E4" s="11">
        <v>0</v>
      </c>
      <c r="F4" s="11">
        <v>0</v>
      </c>
      <c r="G4" s="11">
        <v>365</v>
      </c>
      <c r="H4" s="11">
        <v>0</v>
      </c>
      <c r="I4" s="11">
        <v>0</v>
      </c>
      <c r="J4" s="11">
        <v>130.80000000000001</v>
      </c>
      <c r="K4" s="15">
        <v>25.11</v>
      </c>
      <c r="L4" s="11">
        <v>104</v>
      </c>
      <c r="M4" s="11">
        <v>19.02</v>
      </c>
      <c r="N4" s="11">
        <v>26</v>
      </c>
      <c r="O4" s="11">
        <v>10</v>
      </c>
      <c r="P4" s="1">
        <v>9091</v>
      </c>
      <c r="Q4" s="1">
        <v>1</v>
      </c>
      <c r="R4" s="1">
        <v>4.96E-3</v>
      </c>
      <c r="S4" s="1">
        <v>610</v>
      </c>
      <c r="T4" s="1">
        <v>31.5</v>
      </c>
      <c r="U4" s="1">
        <v>0</v>
      </c>
      <c r="V4">
        <v>79.47</v>
      </c>
      <c r="W4">
        <v>166.8</v>
      </c>
      <c r="X4">
        <v>14.8</v>
      </c>
      <c r="Y4">
        <v>27</v>
      </c>
      <c r="Z4" s="7">
        <v>1186638604.50807</v>
      </c>
      <c r="AA4" s="10">
        <v>1190000000</v>
      </c>
      <c r="AB4" s="7">
        <v>1186638604.50807</v>
      </c>
    </row>
    <row r="5" spans="1:28" x14ac:dyDescent="0.2">
      <c r="A5" s="9">
        <v>3</v>
      </c>
      <c r="B5" s="9" t="s">
        <v>29</v>
      </c>
      <c r="C5" s="11">
        <v>0</v>
      </c>
      <c r="D5" s="11">
        <v>0</v>
      </c>
      <c r="E5" s="11">
        <v>0</v>
      </c>
      <c r="F5" s="11">
        <v>0</v>
      </c>
      <c r="G5" s="11">
        <v>365</v>
      </c>
      <c r="H5" s="11">
        <v>0</v>
      </c>
      <c r="I5" s="11">
        <v>0</v>
      </c>
      <c r="J5" s="11">
        <v>13.8</v>
      </c>
      <c r="K5" s="15">
        <v>6.72</v>
      </c>
      <c r="L5" s="11">
        <v>9.1</v>
      </c>
      <c r="M5" s="11">
        <v>2.98</v>
      </c>
      <c r="N5" s="11">
        <v>4.7</v>
      </c>
      <c r="O5" s="11">
        <v>10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>
        <v>9.1</v>
      </c>
      <c r="W5">
        <v>9.1</v>
      </c>
      <c r="X5" s="11">
        <v>4.7</v>
      </c>
      <c r="Y5" s="11">
        <v>4.7</v>
      </c>
      <c r="Z5" s="7">
        <v>85090930.645422593</v>
      </c>
      <c r="AA5" s="10">
        <v>85100000</v>
      </c>
      <c r="AB5" s="7">
        <v>85090930.645422593</v>
      </c>
    </row>
    <row r="6" spans="1:28" x14ac:dyDescent="0.2">
      <c r="A6" s="6">
        <v>4</v>
      </c>
      <c r="B6" s="6" t="s">
        <v>30</v>
      </c>
      <c r="C6" s="11">
        <v>2</v>
      </c>
      <c r="D6" s="11">
        <f>1/C6</f>
        <v>0.5</v>
      </c>
      <c r="E6" s="11">
        <f>(C6-1)/C6</f>
        <v>0.5</v>
      </c>
      <c r="F6" s="11">
        <f>D6*E6</f>
        <v>0.25</v>
      </c>
      <c r="G6" s="11">
        <v>0</v>
      </c>
      <c r="H6" s="11">
        <v>0</v>
      </c>
      <c r="I6" s="11">
        <v>0</v>
      </c>
      <c r="J6" s="11">
        <v>24</v>
      </c>
      <c r="K6" s="15">
        <v>3.39</v>
      </c>
      <c r="L6" s="11">
        <v>5.8</v>
      </c>
      <c r="M6" s="11">
        <v>1.64</v>
      </c>
      <c r="N6" s="11">
        <v>3</v>
      </c>
      <c r="O6" s="11">
        <v>10</v>
      </c>
      <c r="P6" s="1">
        <v>112</v>
      </c>
      <c r="Q6" s="1">
        <v>0.53600000000000003</v>
      </c>
      <c r="R6" s="1">
        <v>5.1999999999999998E-3</v>
      </c>
      <c r="S6" s="1">
        <v>4720</v>
      </c>
      <c r="T6" s="1">
        <v>139.19999999999999</v>
      </c>
      <c r="U6" s="1">
        <v>1</v>
      </c>
      <c r="V6">
        <v>4.34</v>
      </c>
      <c r="W6">
        <v>19.7</v>
      </c>
      <c r="X6">
        <v>1.6</v>
      </c>
      <c r="Y6">
        <v>5.2</v>
      </c>
      <c r="Z6" s="7">
        <v>1482435927.3092999</v>
      </c>
      <c r="AA6" s="7">
        <v>1480000000</v>
      </c>
      <c r="AB6" s="7">
        <v>1482435927.3092999</v>
      </c>
    </row>
    <row r="7" spans="1:28" x14ac:dyDescent="0.2">
      <c r="A7" s="9">
        <v>5</v>
      </c>
      <c r="B7" s="9" t="s">
        <v>31</v>
      </c>
      <c r="C7" s="11">
        <v>0</v>
      </c>
      <c r="D7" s="11">
        <v>0</v>
      </c>
      <c r="E7" s="11">
        <v>0</v>
      </c>
      <c r="F7" s="11">
        <v>0</v>
      </c>
      <c r="G7" s="11">
        <v>365</v>
      </c>
      <c r="H7" s="11">
        <v>0</v>
      </c>
      <c r="I7" s="11">
        <v>0</v>
      </c>
      <c r="J7" s="11">
        <v>0.8</v>
      </c>
      <c r="K7" s="15">
        <v>0.56999999999999995</v>
      </c>
      <c r="L7" s="11">
        <v>0.7</v>
      </c>
      <c r="M7" s="11">
        <v>0.25</v>
      </c>
      <c r="N7" s="11">
        <v>0.3</v>
      </c>
      <c r="O7" s="11">
        <v>10</v>
      </c>
      <c r="P7" s="1">
        <v>14.5</v>
      </c>
      <c r="Q7" s="1">
        <v>0.89</v>
      </c>
      <c r="R7" s="1">
        <v>1.7600000000000001E-2</v>
      </c>
      <c r="S7" s="1">
        <v>1430</v>
      </c>
      <c r="T7" s="1">
        <v>125.60000000000001</v>
      </c>
      <c r="U7" s="1">
        <v>1</v>
      </c>
      <c r="V7">
        <v>0.21</v>
      </c>
      <c r="W7">
        <v>1.24</v>
      </c>
      <c r="X7">
        <v>0.12</v>
      </c>
      <c r="Y7">
        <v>0.3</v>
      </c>
      <c r="Z7" s="7">
        <v>266771866.50216401</v>
      </c>
      <c r="AA7" s="10">
        <v>267000000</v>
      </c>
      <c r="AB7" s="7">
        <v>266771866.50216401</v>
      </c>
    </row>
    <row r="8" spans="1:28" x14ac:dyDescent="0.2">
      <c r="A8" s="9">
        <v>6</v>
      </c>
      <c r="B8" s="9" t="s">
        <v>32</v>
      </c>
      <c r="C8" s="11">
        <v>0</v>
      </c>
      <c r="D8" s="11">
        <v>0</v>
      </c>
      <c r="E8" s="11">
        <v>0</v>
      </c>
      <c r="F8" s="11">
        <v>0</v>
      </c>
      <c r="G8" s="11">
        <v>365</v>
      </c>
      <c r="H8" s="11">
        <v>0</v>
      </c>
      <c r="I8" s="11">
        <v>0</v>
      </c>
      <c r="J8" s="11">
        <v>2.1</v>
      </c>
      <c r="K8" s="15">
        <v>1.44</v>
      </c>
      <c r="L8" s="11">
        <v>1.7</v>
      </c>
      <c r="M8" s="11">
        <v>1.02</v>
      </c>
      <c r="N8" s="11">
        <v>0.8</v>
      </c>
      <c r="O8" s="11">
        <v>10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>
        <v>1.7</v>
      </c>
      <c r="W8">
        <v>1.7</v>
      </c>
      <c r="X8" s="11">
        <v>0.8</v>
      </c>
      <c r="Y8" s="11">
        <v>0.8</v>
      </c>
      <c r="Z8" s="7">
        <v>9762908.2682210598</v>
      </c>
      <c r="AA8" s="10">
        <v>9770000</v>
      </c>
      <c r="AB8" s="7">
        <v>9762908.2682210598</v>
      </c>
    </row>
    <row r="9" spans="1:28" x14ac:dyDescent="0.2">
      <c r="A9" s="6">
        <v>7</v>
      </c>
      <c r="B9" s="6" t="s">
        <v>33</v>
      </c>
      <c r="C9" s="11">
        <v>2.25</v>
      </c>
      <c r="D9" s="11">
        <f>1/C9</f>
        <v>0.44444444444444442</v>
      </c>
      <c r="E9" s="11">
        <f>(C9-1)/C9</f>
        <v>0.55555555555555558</v>
      </c>
      <c r="F9" s="11">
        <f>D9*E9</f>
        <v>0.24691358024691357</v>
      </c>
      <c r="G9" s="11">
        <v>0</v>
      </c>
      <c r="H9" s="11">
        <v>0</v>
      </c>
      <c r="I9" s="11">
        <v>0</v>
      </c>
      <c r="J9" s="11">
        <v>0.4</v>
      </c>
      <c r="K9" s="15">
        <v>0.15</v>
      </c>
      <c r="L9" s="11">
        <v>0.4</v>
      </c>
      <c r="M9" s="11">
        <v>0.13</v>
      </c>
      <c r="N9" s="11">
        <v>0.2</v>
      </c>
      <c r="O9" s="11">
        <v>10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>
        <v>0.4</v>
      </c>
      <c r="W9">
        <v>0.4</v>
      </c>
      <c r="X9" s="11">
        <v>0.2</v>
      </c>
      <c r="Y9" s="11">
        <v>0.2</v>
      </c>
      <c r="Z9" s="7">
        <v>34083871.797779299</v>
      </c>
      <c r="AA9" s="7">
        <v>34100000</v>
      </c>
      <c r="AB9" s="7">
        <v>34083871.797779299</v>
      </c>
    </row>
    <row r="10" spans="1:28" x14ac:dyDescent="0.2">
      <c r="A10" s="6">
        <v>8</v>
      </c>
      <c r="B10" s="6" t="s">
        <v>34</v>
      </c>
      <c r="C10" s="11">
        <v>6</v>
      </c>
      <c r="D10" s="11">
        <f>1/C10</f>
        <v>0.16666666666666666</v>
      </c>
      <c r="E10" s="11">
        <f>(C10-1)/C10</f>
        <v>0.83333333333333337</v>
      </c>
      <c r="F10" s="11">
        <f>D10*E10</f>
        <v>0.1388888888888889</v>
      </c>
      <c r="G10" s="11">
        <v>0</v>
      </c>
      <c r="H10" s="11">
        <v>0</v>
      </c>
      <c r="I10" s="11">
        <v>0</v>
      </c>
      <c r="J10" s="11">
        <v>0.8</v>
      </c>
      <c r="K10" s="15">
        <v>0.33</v>
      </c>
      <c r="L10" s="11">
        <v>0.7</v>
      </c>
      <c r="M10" s="11">
        <v>0.2</v>
      </c>
      <c r="N10" s="11">
        <v>0.3</v>
      </c>
      <c r="O10" s="11">
        <v>10</v>
      </c>
      <c r="P10" s="1">
        <v>1.71</v>
      </c>
      <c r="Q10" s="1">
        <v>0.69</v>
      </c>
      <c r="R10" s="1">
        <v>1.7100000000000001E-2</v>
      </c>
      <c r="S10" s="1">
        <v>2130</v>
      </c>
      <c r="T10" s="1">
        <v>183.29999999999998</v>
      </c>
      <c r="U10" s="1">
        <v>1</v>
      </c>
      <c r="V10">
        <v>0.03</v>
      </c>
      <c r="W10">
        <v>0.7</v>
      </c>
      <c r="X10">
        <v>0.12</v>
      </c>
      <c r="Y10">
        <v>0.3</v>
      </c>
      <c r="Z10" s="7">
        <v>1127451194.8545101</v>
      </c>
      <c r="AA10" s="7">
        <v>1130000000</v>
      </c>
      <c r="AB10" s="7">
        <v>1127451194.8545101</v>
      </c>
    </row>
    <row r="11" spans="1:28" x14ac:dyDescent="0.2">
      <c r="A11" s="6">
        <v>9</v>
      </c>
      <c r="B11" s="6" t="s">
        <v>35</v>
      </c>
      <c r="C11" s="11">
        <v>2</v>
      </c>
      <c r="D11" s="11">
        <f>1/C11</f>
        <v>0.5</v>
      </c>
      <c r="E11" s="11">
        <f>(C11-1)/C11</f>
        <v>0.5</v>
      </c>
      <c r="F11" s="11">
        <f>D11*E11</f>
        <v>0.25</v>
      </c>
      <c r="G11" s="11">
        <v>0</v>
      </c>
      <c r="H11" s="11">
        <v>0</v>
      </c>
      <c r="I11" s="11">
        <v>0</v>
      </c>
      <c r="J11" s="11">
        <v>2.1</v>
      </c>
      <c r="K11" s="15">
        <v>0.67</v>
      </c>
      <c r="L11" s="11">
        <v>1.6</v>
      </c>
      <c r="M11" s="11">
        <v>0.62</v>
      </c>
      <c r="N11" s="11">
        <v>0.7</v>
      </c>
      <c r="O11" s="11">
        <v>10</v>
      </c>
      <c r="P11" s="1">
        <v>8.51</v>
      </c>
      <c r="Q11" s="1">
        <v>0.79</v>
      </c>
      <c r="R11" s="1">
        <v>2.9300000000000003E-2</v>
      </c>
      <c r="S11" s="1">
        <v>1570</v>
      </c>
      <c r="T11" s="1">
        <v>203.70000000000002</v>
      </c>
      <c r="U11" s="1">
        <v>1</v>
      </c>
      <c r="V11">
        <v>0.3</v>
      </c>
      <c r="W11">
        <v>1.6060000000000001</v>
      </c>
      <c r="X11">
        <v>0.1</v>
      </c>
      <c r="Y11">
        <v>0.76</v>
      </c>
      <c r="Z11" s="7">
        <v>236818204.62098801</v>
      </c>
      <c r="AA11" s="7">
        <v>237000000</v>
      </c>
      <c r="AB11" s="7">
        <v>236818204.62098801</v>
      </c>
    </row>
    <row r="12" spans="1:28" x14ac:dyDescent="0.2">
      <c r="A12" s="9">
        <v>10</v>
      </c>
      <c r="B12" s="9" t="s">
        <v>36</v>
      </c>
      <c r="C12" s="11">
        <v>0</v>
      </c>
      <c r="D12" s="11">
        <v>0</v>
      </c>
      <c r="E12" s="11">
        <v>0</v>
      </c>
      <c r="F12" s="11">
        <v>0</v>
      </c>
      <c r="G12" s="11">
        <v>365</v>
      </c>
      <c r="H12" s="11">
        <v>0</v>
      </c>
      <c r="I12" s="11">
        <v>0</v>
      </c>
      <c r="J12" s="11">
        <v>60.9</v>
      </c>
      <c r="K12" s="15">
        <v>32.08</v>
      </c>
      <c r="L12" s="11">
        <v>59.8</v>
      </c>
      <c r="M12" s="11">
        <v>20.05</v>
      </c>
      <c r="N12" s="11">
        <v>4.8</v>
      </c>
      <c r="O12" s="11">
        <v>10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>
        <v>59.8</v>
      </c>
      <c r="W12">
        <v>59.8</v>
      </c>
      <c r="X12" s="11">
        <v>4.8</v>
      </c>
      <c r="Y12" s="11">
        <v>4.8</v>
      </c>
      <c r="Z12" s="7">
        <v>2126503885.3385799</v>
      </c>
      <c r="AA12" s="10">
        <v>2130000000</v>
      </c>
      <c r="AB12" s="7">
        <v>2126503885.3385799</v>
      </c>
    </row>
    <row r="13" spans="1:28" x14ac:dyDescent="0.2">
      <c r="A13" s="12">
        <v>11</v>
      </c>
      <c r="B13" s="12" t="s">
        <v>37</v>
      </c>
      <c r="C13" s="11">
        <v>0</v>
      </c>
      <c r="D13" s="11">
        <v>0</v>
      </c>
      <c r="E13" s="11">
        <v>0</v>
      </c>
      <c r="F13" s="11">
        <v>0</v>
      </c>
      <c r="G13" s="11">
        <v>150</v>
      </c>
      <c r="H13" s="11">
        <f t="shared" ref="H13:H18" si="0">G13/365</f>
        <v>0.41095890410958902</v>
      </c>
      <c r="I13" s="11">
        <f t="shared" ref="I13:I18" si="1">H13*0.5</f>
        <v>0.20547945205479451</v>
      </c>
      <c r="J13" s="11">
        <v>19.899999999999999</v>
      </c>
      <c r="K13" s="15">
        <v>4.0199999999999996</v>
      </c>
      <c r="L13" s="11">
        <v>9.8000000000000007</v>
      </c>
      <c r="M13" s="11">
        <v>2.58</v>
      </c>
      <c r="N13" s="11">
        <v>0.8</v>
      </c>
      <c r="O13" s="11">
        <v>10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1">
        <v>9.8000000000000007</v>
      </c>
      <c r="W13" s="11">
        <v>9.8000000000000007</v>
      </c>
      <c r="X13" s="11">
        <v>0.8</v>
      </c>
      <c r="Y13" s="11">
        <v>0.8</v>
      </c>
      <c r="Z13" s="7">
        <v>225406283.72866601</v>
      </c>
      <c r="AA13" s="14">
        <v>226000000</v>
      </c>
      <c r="AB13" s="7">
        <v>225406283.72866601</v>
      </c>
    </row>
    <row r="14" spans="1:28" x14ac:dyDescent="0.2">
      <c r="A14" s="12">
        <v>12</v>
      </c>
      <c r="B14" s="12" t="s">
        <v>38</v>
      </c>
      <c r="C14" s="11">
        <v>0</v>
      </c>
      <c r="D14" s="11">
        <v>0</v>
      </c>
      <c r="E14" s="11">
        <v>0</v>
      </c>
      <c r="F14" s="11">
        <v>0</v>
      </c>
      <c r="G14" s="11">
        <v>150</v>
      </c>
      <c r="H14" s="11">
        <f t="shared" si="0"/>
        <v>0.41095890410958902</v>
      </c>
      <c r="I14" s="11">
        <f t="shared" si="1"/>
        <v>0.20547945205479451</v>
      </c>
      <c r="J14" s="11">
        <v>10.6</v>
      </c>
      <c r="K14" s="15">
        <v>3.65</v>
      </c>
      <c r="L14" s="11">
        <v>6.7</v>
      </c>
      <c r="M14" s="11">
        <v>1.54</v>
      </c>
      <c r="N14" s="11">
        <v>0.5</v>
      </c>
      <c r="O14" s="11">
        <v>10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1">
        <v>6.7</v>
      </c>
      <c r="W14" s="11">
        <v>6.7</v>
      </c>
      <c r="X14" s="11">
        <v>0.5</v>
      </c>
      <c r="Y14" s="11">
        <v>0.5</v>
      </c>
      <c r="Z14" s="7">
        <v>38531827.241149798</v>
      </c>
      <c r="AA14" s="8">
        <v>25800000</v>
      </c>
      <c r="AB14" s="7">
        <v>25687884.827433199</v>
      </c>
    </row>
    <row r="15" spans="1:28" x14ac:dyDescent="0.2">
      <c r="A15" s="12">
        <v>13</v>
      </c>
      <c r="B15" s="12" t="s">
        <v>39</v>
      </c>
      <c r="C15" s="11">
        <v>0</v>
      </c>
      <c r="D15" s="11">
        <v>0</v>
      </c>
      <c r="E15" s="11">
        <v>0</v>
      </c>
      <c r="F15" s="11">
        <v>0</v>
      </c>
      <c r="G15" s="11">
        <v>150</v>
      </c>
      <c r="H15" s="11">
        <f t="shared" si="0"/>
        <v>0.41095890410958902</v>
      </c>
      <c r="I15" s="11">
        <f t="shared" si="1"/>
        <v>0.20547945205479451</v>
      </c>
      <c r="J15" s="11">
        <v>40.5</v>
      </c>
      <c r="K15" s="15">
        <v>8.0299999999999994</v>
      </c>
      <c r="L15" s="11">
        <v>28.2</v>
      </c>
      <c r="M15" s="11">
        <v>6.31</v>
      </c>
      <c r="N15" s="11">
        <v>2.2999999999999998</v>
      </c>
      <c r="O15" s="11">
        <v>10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1">
        <v>28.2</v>
      </c>
      <c r="W15" s="11">
        <v>28.2</v>
      </c>
      <c r="X15" s="11">
        <v>2.2999999999999998</v>
      </c>
      <c r="Y15" s="11">
        <v>2.2999999999999998</v>
      </c>
      <c r="Z15" s="7">
        <v>123265930.443488</v>
      </c>
      <c r="AA15" s="8">
        <v>82300000</v>
      </c>
      <c r="AB15" s="7">
        <v>82177286.962325305</v>
      </c>
    </row>
    <row r="16" spans="1:28" x14ac:dyDescent="0.2">
      <c r="A16" s="12">
        <v>14</v>
      </c>
      <c r="B16" s="12" t="s">
        <v>40</v>
      </c>
      <c r="C16" s="11">
        <v>0</v>
      </c>
      <c r="D16" s="11">
        <v>0</v>
      </c>
      <c r="E16" s="11">
        <v>0</v>
      </c>
      <c r="F16" s="11">
        <v>0</v>
      </c>
      <c r="G16" s="11">
        <v>150</v>
      </c>
      <c r="H16" s="11">
        <f t="shared" si="0"/>
        <v>0.41095890410958902</v>
      </c>
      <c r="I16" s="11">
        <f t="shared" si="1"/>
        <v>0.20547945205479451</v>
      </c>
      <c r="J16" s="11">
        <v>43.5</v>
      </c>
      <c r="K16" s="15">
        <v>9.27</v>
      </c>
      <c r="L16" s="11">
        <v>34.200000000000003</v>
      </c>
      <c r="M16" s="11">
        <v>7.66</v>
      </c>
      <c r="N16" s="11">
        <v>2.7</v>
      </c>
      <c r="O16" s="11">
        <v>10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1">
        <v>34.200000000000003</v>
      </c>
      <c r="W16" s="11">
        <v>34.200000000000003</v>
      </c>
      <c r="X16" s="11">
        <v>2.7</v>
      </c>
      <c r="Y16" s="11">
        <v>2.7</v>
      </c>
      <c r="Z16" s="7">
        <v>48654121.480118297</v>
      </c>
      <c r="AA16" s="8">
        <v>32500000</v>
      </c>
      <c r="AB16" s="7">
        <v>32436080.986745499</v>
      </c>
    </row>
    <row r="17" spans="1:28" x14ac:dyDescent="0.2">
      <c r="A17" s="12">
        <v>15</v>
      </c>
      <c r="B17" s="12" t="s">
        <v>41</v>
      </c>
      <c r="C17" s="11">
        <v>0</v>
      </c>
      <c r="D17" s="11">
        <v>0</v>
      </c>
      <c r="E17" s="11">
        <v>0</v>
      </c>
      <c r="F17" s="11">
        <v>0</v>
      </c>
      <c r="G17" s="11">
        <v>200</v>
      </c>
      <c r="H17" s="11">
        <f t="shared" si="0"/>
        <v>0.54794520547945202</v>
      </c>
      <c r="I17" s="11">
        <f t="shared" si="1"/>
        <v>0.27397260273972601</v>
      </c>
      <c r="J17" s="11">
        <v>37.6</v>
      </c>
      <c r="K17" s="15">
        <v>8.0299999999999994</v>
      </c>
      <c r="L17" s="11">
        <v>26.6</v>
      </c>
      <c r="M17" s="11">
        <v>7.02</v>
      </c>
      <c r="N17" s="11">
        <v>10.6</v>
      </c>
      <c r="O17" s="11">
        <v>10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1">
        <v>26.6</v>
      </c>
      <c r="W17" s="11">
        <v>26.6</v>
      </c>
      <c r="X17" s="11">
        <v>10.6</v>
      </c>
      <c r="Y17" s="11">
        <v>10.6</v>
      </c>
      <c r="Z17" s="7">
        <v>741049490.15603101</v>
      </c>
      <c r="AA17" s="8">
        <v>989000000</v>
      </c>
      <c r="AB17" s="7">
        <v>988065987.12227499</v>
      </c>
    </row>
    <row r="18" spans="1:28" x14ac:dyDescent="0.2">
      <c r="A18" s="12">
        <v>16</v>
      </c>
      <c r="B18" s="12" t="s">
        <v>42</v>
      </c>
      <c r="C18" s="11">
        <v>0</v>
      </c>
      <c r="D18" s="11">
        <v>0</v>
      </c>
      <c r="E18" s="11">
        <v>0</v>
      </c>
      <c r="F18" s="11">
        <v>0</v>
      </c>
      <c r="G18" s="11">
        <v>200</v>
      </c>
      <c r="H18" s="11">
        <f t="shared" si="0"/>
        <v>0.54794520547945202</v>
      </c>
      <c r="I18" s="11">
        <f t="shared" si="1"/>
        <v>0.27397260273972601</v>
      </c>
      <c r="J18" s="11">
        <v>37.6</v>
      </c>
      <c r="K18" s="15">
        <v>8.0299999999999994</v>
      </c>
      <c r="L18" s="11">
        <v>18.600000000000001</v>
      </c>
      <c r="M18" s="11">
        <v>4.17</v>
      </c>
      <c r="N18" s="11">
        <v>7.4</v>
      </c>
      <c r="O18" s="11">
        <v>10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1">
        <v>18.600000000000001</v>
      </c>
      <c r="W18" s="11">
        <v>18.600000000000001</v>
      </c>
      <c r="X18" s="11">
        <v>7.4</v>
      </c>
      <c r="Y18" s="11">
        <v>7.4</v>
      </c>
      <c r="Z18" s="7">
        <v>0</v>
      </c>
      <c r="AA18" s="13">
        <v>0</v>
      </c>
      <c r="AB18" s="7">
        <v>0</v>
      </c>
    </row>
    <row r="19" spans="1:28" x14ac:dyDescent="0.2">
      <c r="A19" s="9">
        <v>17</v>
      </c>
      <c r="B19" s="9" t="s">
        <v>10</v>
      </c>
      <c r="C19" s="11">
        <v>0</v>
      </c>
      <c r="D19" s="11">
        <v>0</v>
      </c>
      <c r="E19" s="11">
        <v>0</v>
      </c>
      <c r="F19" s="11">
        <v>0</v>
      </c>
      <c r="G19" s="11">
        <v>365</v>
      </c>
      <c r="H19" s="11">
        <v>0</v>
      </c>
      <c r="I19" s="11">
        <v>0</v>
      </c>
      <c r="J19" s="11">
        <v>14.5</v>
      </c>
      <c r="K19" s="15">
        <v>2.2000000000000002</v>
      </c>
      <c r="L19" s="11">
        <v>8.4</v>
      </c>
      <c r="M19" s="11">
        <v>1.45</v>
      </c>
      <c r="N19" s="11">
        <v>5.6</v>
      </c>
      <c r="O19" s="11">
        <v>10</v>
      </c>
      <c r="P19" s="1">
        <v>44.6</v>
      </c>
      <c r="Q19" s="1">
        <v>0.498</v>
      </c>
      <c r="R19" s="1">
        <v>4.8000000000000001E-2</v>
      </c>
      <c r="S19" s="1">
        <v>2670</v>
      </c>
      <c r="T19" s="1">
        <v>168.79999999999998</v>
      </c>
      <c r="U19" s="1">
        <v>0</v>
      </c>
      <c r="V19">
        <v>5</v>
      </c>
      <c r="W19">
        <v>25</v>
      </c>
      <c r="X19">
        <v>0.64</v>
      </c>
      <c r="Y19">
        <v>5.6</v>
      </c>
      <c r="Z19" s="7">
        <v>91588090.252486393</v>
      </c>
      <c r="AA19" s="10">
        <v>91700000</v>
      </c>
      <c r="AB19" s="7">
        <v>91588090.252486393</v>
      </c>
    </row>
    <row r="20" spans="1:28" x14ac:dyDescent="0.2">
      <c r="A20" s="9">
        <v>18</v>
      </c>
      <c r="B20" s="9" t="s">
        <v>43</v>
      </c>
      <c r="C20" s="11">
        <v>0</v>
      </c>
      <c r="D20" s="11">
        <v>0</v>
      </c>
      <c r="E20" s="11">
        <v>0</v>
      </c>
      <c r="F20" s="11">
        <v>0</v>
      </c>
      <c r="G20" s="11">
        <v>365</v>
      </c>
      <c r="H20" s="11">
        <v>0</v>
      </c>
      <c r="I20" s="11">
        <v>0</v>
      </c>
      <c r="J20" s="11">
        <v>44.8</v>
      </c>
      <c r="K20" s="15">
        <v>11.43</v>
      </c>
      <c r="L20" s="11">
        <v>40</v>
      </c>
      <c r="M20" s="11">
        <v>6.86</v>
      </c>
      <c r="N20" s="11">
        <v>9.3000000000000007</v>
      </c>
      <c r="O20" s="11">
        <v>10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>
        <v>27.81</v>
      </c>
      <c r="W20">
        <v>50</v>
      </c>
      <c r="X20">
        <v>6.58</v>
      </c>
      <c r="Y20">
        <v>31.6</v>
      </c>
      <c r="Z20" s="7">
        <v>162643434.57635301</v>
      </c>
      <c r="AA20" s="10">
        <v>163000000</v>
      </c>
      <c r="AB20" s="7">
        <v>162643434.57635301</v>
      </c>
    </row>
    <row r="21" spans="1:28" x14ac:dyDescent="0.2">
      <c r="A21" s="9">
        <v>19</v>
      </c>
      <c r="B21" s="9" t="s">
        <v>11</v>
      </c>
      <c r="C21" s="11">
        <v>0</v>
      </c>
      <c r="D21" s="11">
        <v>0</v>
      </c>
      <c r="E21" s="11">
        <v>0</v>
      </c>
      <c r="F21" s="11">
        <v>0</v>
      </c>
      <c r="G21" s="11">
        <v>365</v>
      </c>
      <c r="H21" s="11">
        <v>0</v>
      </c>
      <c r="I21" s="11">
        <v>0</v>
      </c>
      <c r="J21" s="11">
        <v>5.97</v>
      </c>
      <c r="K21" s="15">
        <v>0.9057931034482759</v>
      </c>
      <c r="L21" s="11">
        <v>5</v>
      </c>
      <c r="M21" s="11">
        <v>0.86309523809523803</v>
      </c>
      <c r="N21" s="11">
        <v>5.26</v>
      </c>
      <c r="O21" s="11">
        <v>10</v>
      </c>
      <c r="P21" s="1">
        <v>45.454545454545453</v>
      </c>
      <c r="Q21" s="1">
        <v>0.498</v>
      </c>
      <c r="R21" s="1">
        <v>3.296052948641745E-2</v>
      </c>
      <c r="S21" s="1">
        <v>1090</v>
      </c>
      <c r="T21" s="1">
        <v>206</v>
      </c>
      <c r="U21" s="1">
        <v>0</v>
      </c>
      <c r="V21">
        <v>5</v>
      </c>
      <c r="W21">
        <v>19.899999999999999</v>
      </c>
      <c r="X21">
        <v>0.57999999999999996</v>
      </c>
      <c r="Y21">
        <v>5.26</v>
      </c>
      <c r="Z21" s="7">
        <v>3523608.7490194999</v>
      </c>
      <c r="AA21" s="10">
        <v>3530000000</v>
      </c>
      <c r="AB21" s="7">
        <v>3523608.7490194999</v>
      </c>
    </row>
    <row r="24" spans="1:28" x14ac:dyDescent="0.2">
      <c r="J24" s="16"/>
    </row>
    <row r="25" spans="1:28" x14ac:dyDescent="0.2">
      <c r="B25" s="6"/>
      <c r="J25" s="16"/>
    </row>
    <row r="26" spans="1:28" x14ac:dyDescent="0.2">
      <c r="B26" s="9"/>
      <c r="J26" s="16"/>
    </row>
    <row r="27" spans="1:28" x14ac:dyDescent="0.2">
      <c r="B27" s="9"/>
      <c r="J27" s="16"/>
    </row>
    <row r="28" spans="1:28" x14ac:dyDescent="0.2">
      <c r="B28" s="6"/>
      <c r="J28" s="16"/>
    </row>
    <row r="29" spans="1:28" x14ac:dyDescent="0.2">
      <c r="B29" s="9"/>
      <c r="J29" s="16"/>
    </row>
    <row r="30" spans="1:28" x14ac:dyDescent="0.2">
      <c r="B30" s="9"/>
      <c r="J30" s="16"/>
    </row>
    <row r="31" spans="1:28" x14ac:dyDescent="0.2">
      <c r="B31" s="6"/>
      <c r="J31" s="16"/>
    </row>
    <row r="32" spans="1:28" x14ac:dyDescent="0.2">
      <c r="B32" s="6"/>
      <c r="J32" s="16"/>
    </row>
    <row r="33" spans="2:10" x14ac:dyDescent="0.2">
      <c r="B33" s="6"/>
      <c r="J33" s="16"/>
    </row>
    <row r="34" spans="2:10" x14ac:dyDescent="0.2">
      <c r="B34" s="9"/>
      <c r="J34" s="16"/>
    </row>
    <row r="35" spans="2:10" x14ac:dyDescent="0.2">
      <c r="B35" s="12"/>
      <c r="J35" s="16"/>
    </row>
    <row r="36" spans="2:10" x14ac:dyDescent="0.2">
      <c r="B36" s="12"/>
      <c r="J36" s="16"/>
    </row>
    <row r="37" spans="2:10" x14ac:dyDescent="0.2">
      <c r="B37" s="12"/>
      <c r="J37" s="16"/>
    </row>
    <row r="38" spans="2:10" x14ac:dyDescent="0.2">
      <c r="B38" s="12"/>
      <c r="J38" s="16"/>
    </row>
    <row r="39" spans="2:10" x14ac:dyDescent="0.2">
      <c r="B39" s="12"/>
      <c r="J39" s="16"/>
    </row>
    <row r="40" spans="2:10" x14ac:dyDescent="0.2">
      <c r="B40" s="12"/>
      <c r="J40" s="16"/>
    </row>
    <row r="41" spans="2:10" x14ac:dyDescent="0.2">
      <c r="B41" s="9"/>
      <c r="J41" s="16"/>
    </row>
    <row r="42" spans="2:10" x14ac:dyDescent="0.2">
      <c r="B42" s="9"/>
      <c r="J42" s="16"/>
    </row>
    <row r="43" spans="2:10" x14ac:dyDescent="0.2">
      <c r="B4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"/>
  <sheetViews>
    <sheetView workbookViewId="0">
      <selection sqref="A1:W19"/>
    </sheetView>
  </sheetViews>
  <sheetFormatPr baseColWidth="10" defaultRowHeight="16" x14ac:dyDescent="0.2"/>
  <sheetData>
    <row r="1" spans="1:23" x14ac:dyDescent="0.2">
      <c r="A1" s="11">
        <v>2.5</v>
      </c>
      <c r="B1" s="11">
        <f>1/A1</f>
        <v>0.4</v>
      </c>
      <c r="C1" s="11">
        <f>(A1-1)/A1</f>
        <v>0.6</v>
      </c>
      <c r="D1" s="11">
        <f>B1*C1</f>
        <v>0.24</v>
      </c>
      <c r="E1" s="11">
        <v>0</v>
      </c>
      <c r="F1" s="11">
        <v>0</v>
      </c>
      <c r="G1" s="11">
        <v>0</v>
      </c>
      <c r="H1" s="11">
        <v>50.3</v>
      </c>
      <c r="I1" s="15">
        <v>23.01</v>
      </c>
      <c r="J1" s="11">
        <v>48</v>
      </c>
      <c r="K1" s="11">
        <v>14.38</v>
      </c>
      <c r="L1" s="11">
        <v>19.2</v>
      </c>
      <c r="M1" s="11">
        <v>10</v>
      </c>
      <c r="N1" s="1">
        <v>463</v>
      </c>
      <c r="O1" s="1">
        <v>0.42200000000000004</v>
      </c>
      <c r="P1" s="1">
        <v>4.8000000000000001E-2</v>
      </c>
      <c r="Q1" s="1">
        <v>2910</v>
      </c>
      <c r="R1" s="1">
        <v>173.2</v>
      </c>
      <c r="S1" s="1">
        <v>0</v>
      </c>
      <c r="T1">
        <v>40.700000000000003</v>
      </c>
      <c r="U1">
        <v>66.599999999999994</v>
      </c>
      <c r="V1">
        <v>7.8</v>
      </c>
      <c r="W1">
        <v>22.1</v>
      </c>
    </row>
    <row r="2" spans="1:23" x14ac:dyDescent="0.2">
      <c r="A2" s="11">
        <v>0</v>
      </c>
      <c r="B2" s="11">
        <v>0</v>
      </c>
      <c r="C2" s="11">
        <v>0</v>
      </c>
      <c r="D2" s="11">
        <v>0</v>
      </c>
      <c r="E2" s="11">
        <v>365</v>
      </c>
      <c r="F2" s="11">
        <v>0</v>
      </c>
      <c r="G2" s="11">
        <v>0</v>
      </c>
      <c r="H2" s="11">
        <v>130.80000000000001</v>
      </c>
      <c r="I2" s="15">
        <v>25.11</v>
      </c>
      <c r="J2" s="11">
        <v>104</v>
      </c>
      <c r="K2" s="11">
        <v>19.02</v>
      </c>
      <c r="L2" s="11">
        <v>26</v>
      </c>
      <c r="M2" s="11">
        <v>10</v>
      </c>
      <c r="N2" s="1">
        <v>9091</v>
      </c>
      <c r="O2" s="1">
        <v>1</v>
      </c>
      <c r="P2" s="1">
        <v>4.96E-3</v>
      </c>
      <c r="Q2" s="1">
        <v>610</v>
      </c>
      <c r="R2" s="1">
        <v>31.5</v>
      </c>
      <c r="S2" s="1">
        <v>0</v>
      </c>
      <c r="T2">
        <v>79.47</v>
      </c>
      <c r="U2">
        <v>166.8</v>
      </c>
      <c r="V2">
        <v>14.8</v>
      </c>
      <c r="W2">
        <v>27</v>
      </c>
    </row>
    <row r="3" spans="1:23" x14ac:dyDescent="0.2">
      <c r="A3" s="11">
        <v>0</v>
      </c>
      <c r="B3" s="11">
        <v>0</v>
      </c>
      <c r="C3" s="11">
        <v>0</v>
      </c>
      <c r="D3" s="11">
        <v>0</v>
      </c>
      <c r="E3" s="11">
        <v>365</v>
      </c>
      <c r="F3" s="11">
        <v>0</v>
      </c>
      <c r="G3" s="11">
        <v>0</v>
      </c>
      <c r="H3" s="11">
        <v>13.8</v>
      </c>
      <c r="I3" s="15">
        <v>6.72</v>
      </c>
      <c r="J3" s="11">
        <v>9.1</v>
      </c>
      <c r="K3" s="11">
        <v>2.98</v>
      </c>
      <c r="L3" s="11">
        <v>4.7</v>
      </c>
      <c r="M3" s="11">
        <v>10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>
        <v>9.1</v>
      </c>
      <c r="U3">
        <v>9.1</v>
      </c>
      <c r="V3" s="11">
        <v>4.7</v>
      </c>
      <c r="W3" s="11">
        <v>4.7</v>
      </c>
    </row>
    <row r="4" spans="1:23" x14ac:dyDescent="0.2">
      <c r="A4" s="11">
        <v>2</v>
      </c>
      <c r="B4" s="11">
        <f>1/A4</f>
        <v>0.5</v>
      </c>
      <c r="C4" s="11">
        <f>(A4-1)/A4</f>
        <v>0.5</v>
      </c>
      <c r="D4" s="11">
        <f>B4*C4</f>
        <v>0.25</v>
      </c>
      <c r="E4" s="11">
        <v>0</v>
      </c>
      <c r="F4" s="11">
        <v>0</v>
      </c>
      <c r="G4" s="11">
        <v>0</v>
      </c>
      <c r="H4" s="11">
        <v>24</v>
      </c>
      <c r="I4" s="15">
        <v>3.39</v>
      </c>
      <c r="J4" s="11">
        <v>5.8</v>
      </c>
      <c r="K4" s="11">
        <v>1.64</v>
      </c>
      <c r="L4" s="11">
        <v>3</v>
      </c>
      <c r="M4" s="11">
        <v>10</v>
      </c>
      <c r="N4" s="1">
        <v>112</v>
      </c>
      <c r="O4" s="1">
        <v>0.53600000000000003</v>
      </c>
      <c r="P4" s="1">
        <v>5.1999999999999998E-3</v>
      </c>
      <c r="Q4" s="1">
        <v>4720</v>
      </c>
      <c r="R4" s="1">
        <v>139.19999999999999</v>
      </c>
      <c r="S4" s="1">
        <v>1</v>
      </c>
      <c r="T4">
        <v>4.34</v>
      </c>
      <c r="U4">
        <v>19.7</v>
      </c>
      <c r="V4">
        <v>1.6</v>
      </c>
      <c r="W4">
        <v>5.2</v>
      </c>
    </row>
    <row r="5" spans="1:23" x14ac:dyDescent="0.2">
      <c r="A5" s="11">
        <v>0</v>
      </c>
      <c r="B5" s="11">
        <v>0</v>
      </c>
      <c r="C5" s="11">
        <v>0</v>
      </c>
      <c r="D5" s="11">
        <v>0</v>
      </c>
      <c r="E5" s="11">
        <v>365</v>
      </c>
      <c r="F5" s="11">
        <v>0</v>
      </c>
      <c r="G5" s="11">
        <v>0</v>
      </c>
      <c r="H5" s="11">
        <v>0.8</v>
      </c>
      <c r="I5" s="15">
        <v>0.56999999999999995</v>
      </c>
      <c r="J5" s="11">
        <v>0.7</v>
      </c>
      <c r="K5" s="11">
        <v>0.25</v>
      </c>
      <c r="L5" s="11">
        <v>0.3</v>
      </c>
      <c r="M5" s="11">
        <v>10</v>
      </c>
      <c r="N5" s="1">
        <v>14.5</v>
      </c>
      <c r="O5" s="1">
        <v>0.89</v>
      </c>
      <c r="P5" s="1">
        <v>1.7600000000000001E-2</v>
      </c>
      <c r="Q5" s="1">
        <v>1430</v>
      </c>
      <c r="R5" s="1">
        <v>125.60000000000001</v>
      </c>
      <c r="S5" s="1">
        <v>1</v>
      </c>
      <c r="T5">
        <v>0.21</v>
      </c>
      <c r="U5">
        <v>1.24</v>
      </c>
      <c r="V5">
        <v>0.12</v>
      </c>
      <c r="W5">
        <v>0.3</v>
      </c>
    </row>
    <row r="6" spans="1:23" x14ac:dyDescent="0.2">
      <c r="A6" s="11">
        <v>0</v>
      </c>
      <c r="B6" s="11">
        <v>0</v>
      </c>
      <c r="C6" s="11">
        <v>0</v>
      </c>
      <c r="D6" s="11">
        <v>0</v>
      </c>
      <c r="E6" s="11">
        <v>365</v>
      </c>
      <c r="F6" s="11">
        <v>0</v>
      </c>
      <c r="G6" s="11">
        <v>0</v>
      </c>
      <c r="H6" s="11">
        <v>2.1</v>
      </c>
      <c r="I6" s="15">
        <v>1.44</v>
      </c>
      <c r="J6" s="11">
        <v>1.7</v>
      </c>
      <c r="K6" s="11">
        <v>1.02</v>
      </c>
      <c r="L6" s="11">
        <v>0.8</v>
      </c>
      <c r="M6" s="11">
        <v>10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>
        <v>1.7</v>
      </c>
      <c r="U6">
        <v>1.7</v>
      </c>
      <c r="V6" s="11">
        <v>0.8</v>
      </c>
      <c r="W6" s="11">
        <v>0.8</v>
      </c>
    </row>
    <row r="7" spans="1:23" x14ac:dyDescent="0.2">
      <c r="A7" s="11">
        <v>2.25</v>
      </c>
      <c r="B7" s="11">
        <f>1/A7</f>
        <v>0.44444444444444442</v>
      </c>
      <c r="C7" s="11">
        <f>(A7-1)/A7</f>
        <v>0.55555555555555558</v>
      </c>
      <c r="D7" s="11">
        <f>B7*C7</f>
        <v>0.24691358024691357</v>
      </c>
      <c r="E7" s="11">
        <v>0</v>
      </c>
      <c r="F7" s="11">
        <v>0</v>
      </c>
      <c r="G7" s="11">
        <v>0</v>
      </c>
      <c r="H7" s="11">
        <v>0.4</v>
      </c>
      <c r="I7" s="15">
        <v>0.15</v>
      </c>
      <c r="J7" s="11">
        <v>0.4</v>
      </c>
      <c r="K7" s="11">
        <v>0.13</v>
      </c>
      <c r="L7" s="11">
        <v>0.2</v>
      </c>
      <c r="M7" s="11">
        <v>10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>
        <v>0.4</v>
      </c>
      <c r="U7">
        <v>0.4</v>
      </c>
      <c r="V7" s="11">
        <v>0.2</v>
      </c>
      <c r="W7" s="11">
        <v>0.2</v>
      </c>
    </row>
    <row r="8" spans="1:23" x14ac:dyDescent="0.2">
      <c r="A8" s="11">
        <v>6</v>
      </c>
      <c r="B8" s="11">
        <f>1/A8</f>
        <v>0.16666666666666666</v>
      </c>
      <c r="C8" s="11">
        <f>(A8-1)/A8</f>
        <v>0.83333333333333337</v>
      </c>
      <c r="D8" s="11">
        <f>B8*C8</f>
        <v>0.1388888888888889</v>
      </c>
      <c r="E8" s="11">
        <v>0</v>
      </c>
      <c r="F8" s="11">
        <v>0</v>
      </c>
      <c r="G8" s="11">
        <v>0</v>
      </c>
      <c r="H8" s="11">
        <v>0.8</v>
      </c>
      <c r="I8" s="15">
        <v>0.33</v>
      </c>
      <c r="J8" s="11">
        <v>0.7</v>
      </c>
      <c r="K8" s="11">
        <v>0.2</v>
      </c>
      <c r="L8" s="11">
        <v>0.3</v>
      </c>
      <c r="M8" s="11">
        <v>10</v>
      </c>
      <c r="N8" s="1">
        <v>1.71</v>
      </c>
      <c r="O8" s="1">
        <v>0.69</v>
      </c>
      <c r="P8" s="1">
        <v>1.7100000000000001E-2</v>
      </c>
      <c r="Q8" s="1">
        <v>2130</v>
      </c>
      <c r="R8" s="1">
        <v>183.29999999999998</v>
      </c>
      <c r="S8" s="1">
        <v>1</v>
      </c>
      <c r="T8">
        <v>0.03</v>
      </c>
      <c r="U8">
        <v>0.7</v>
      </c>
      <c r="V8">
        <v>0.12</v>
      </c>
      <c r="W8">
        <v>0.3</v>
      </c>
    </row>
    <row r="9" spans="1:23" x14ac:dyDescent="0.2">
      <c r="A9" s="11">
        <v>2</v>
      </c>
      <c r="B9" s="11">
        <f>1/A9</f>
        <v>0.5</v>
      </c>
      <c r="C9" s="11">
        <f>(A9-1)/A9</f>
        <v>0.5</v>
      </c>
      <c r="D9" s="11">
        <f>B9*C9</f>
        <v>0.25</v>
      </c>
      <c r="E9" s="11">
        <v>0</v>
      </c>
      <c r="F9" s="11">
        <v>0</v>
      </c>
      <c r="G9" s="11">
        <v>0</v>
      </c>
      <c r="H9" s="11">
        <v>2.1</v>
      </c>
      <c r="I9" s="15">
        <v>0.67</v>
      </c>
      <c r="J9" s="11">
        <v>1.6</v>
      </c>
      <c r="K9" s="11">
        <v>0.62</v>
      </c>
      <c r="L9" s="11">
        <v>0.7</v>
      </c>
      <c r="M9" s="11">
        <v>10</v>
      </c>
      <c r="N9" s="1">
        <v>8.51</v>
      </c>
      <c r="O9" s="1">
        <v>0.79</v>
      </c>
      <c r="P9" s="1">
        <v>2.9300000000000003E-2</v>
      </c>
      <c r="Q9" s="1">
        <v>1570</v>
      </c>
      <c r="R9" s="1">
        <v>203.70000000000002</v>
      </c>
      <c r="S9" s="1">
        <v>1</v>
      </c>
      <c r="T9">
        <v>0.3</v>
      </c>
      <c r="U9">
        <v>1.6060000000000001</v>
      </c>
      <c r="V9">
        <v>0.1</v>
      </c>
      <c r="W9">
        <v>0.76</v>
      </c>
    </row>
    <row r="10" spans="1:23" x14ac:dyDescent="0.2">
      <c r="A10" s="11">
        <v>0</v>
      </c>
      <c r="B10" s="11">
        <v>0</v>
      </c>
      <c r="C10" s="11">
        <v>0</v>
      </c>
      <c r="D10" s="11">
        <v>0</v>
      </c>
      <c r="E10" s="11">
        <v>365</v>
      </c>
      <c r="F10" s="11">
        <v>0</v>
      </c>
      <c r="G10" s="11">
        <v>0</v>
      </c>
      <c r="H10" s="11">
        <v>60.9</v>
      </c>
      <c r="I10" s="15">
        <v>32.08</v>
      </c>
      <c r="J10" s="11">
        <v>59.8</v>
      </c>
      <c r="K10" s="11">
        <v>20.05</v>
      </c>
      <c r="L10" s="11">
        <v>4.8</v>
      </c>
      <c r="M10" s="11">
        <v>10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>
        <v>59.8</v>
      </c>
      <c r="U10">
        <v>59.8</v>
      </c>
      <c r="V10" s="11">
        <v>4.8</v>
      </c>
      <c r="W10" s="11">
        <v>4.8</v>
      </c>
    </row>
    <row r="11" spans="1:23" x14ac:dyDescent="0.2">
      <c r="A11" s="11">
        <v>0</v>
      </c>
      <c r="B11" s="11">
        <v>0</v>
      </c>
      <c r="C11" s="11">
        <v>0</v>
      </c>
      <c r="D11" s="11">
        <v>0</v>
      </c>
      <c r="E11" s="11">
        <v>150</v>
      </c>
      <c r="F11" s="11">
        <f t="shared" ref="F11:F16" si="0">E11/365</f>
        <v>0.41095890410958902</v>
      </c>
      <c r="G11" s="11">
        <f t="shared" ref="G11:G16" si="1">F11*0.5</f>
        <v>0.20547945205479451</v>
      </c>
      <c r="H11" s="11">
        <v>19.899999999999999</v>
      </c>
      <c r="I11" s="15">
        <v>4.0199999999999996</v>
      </c>
      <c r="J11" s="11">
        <v>9.8000000000000007</v>
      </c>
      <c r="K11" s="11">
        <v>2.58</v>
      </c>
      <c r="L11" s="11">
        <v>0.8</v>
      </c>
      <c r="M11" s="11">
        <v>10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1">
        <v>9.8000000000000007</v>
      </c>
      <c r="U11" s="11">
        <v>9.8000000000000007</v>
      </c>
      <c r="V11" s="11">
        <v>0.8</v>
      </c>
      <c r="W11" s="11">
        <v>0.8</v>
      </c>
    </row>
    <row r="12" spans="1:23" x14ac:dyDescent="0.2">
      <c r="A12" s="11">
        <v>0</v>
      </c>
      <c r="B12" s="11">
        <v>0</v>
      </c>
      <c r="C12" s="11">
        <v>0</v>
      </c>
      <c r="D12" s="11">
        <v>0</v>
      </c>
      <c r="E12" s="11">
        <v>150</v>
      </c>
      <c r="F12" s="11">
        <f t="shared" si="0"/>
        <v>0.41095890410958902</v>
      </c>
      <c r="G12" s="11">
        <f t="shared" si="1"/>
        <v>0.20547945205479451</v>
      </c>
      <c r="H12" s="11">
        <v>10.6</v>
      </c>
      <c r="I12" s="15">
        <v>3.65</v>
      </c>
      <c r="J12" s="11">
        <v>6.7</v>
      </c>
      <c r="K12" s="11">
        <v>1.54</v>
      </c>
      <c r="L12" s="11">
        <v>0.5</v>
      </c>
      <c r="M12" s="11">
        <v>10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1">
        <v>6.7</v>
      </c>
      <c r="U12" s="11">
        <v>6.7</v>
      </c>
      <c r="V12" s="11">
        <v>0.5</v>
      </c>
      <c r="W12" s="11">
        <v>0.5</v>
      </c>
    </row>
    <row r="13" spans="1:23" x14ac:dyDescent="0.2">
      <c r="A13" s="11">
        <v>0</v>
      </c>
      <c r="B13" s="11">
        <v>0</v>
      </c>
      <c r="C13" s="11">
        <v>0</v>
      </c>
      <c r="D13" s="11">
        <v>0</v>
      </c>
      <c r="E13" s="11">
        <v>150</v>
      </c>
      <c r="F13" s="11">
        <f t="shared" si="0"/>
        <v>0.41095890410958902</v>
      </c>
      <c r="G13" s="11">
        <f t="shared" si="1"/>
        <v>0.20547945205479451</v>
      </c>
      <c r="H13" s="11">
        <v>40.5</v>
      </c>
      <c r="I13" s="15">
        <v>8.0299999999999994</v>
      </c>
      <c r="J13" s="11">
        <v>28.2</v>
      </c>
      <c r="K13" s="11">
        <v>6.31</v>
      </c>
      <c r="L13" s="11">
        <v>2.2999999999999998</v>
      </c>
      <c r="M13" s="11">
        <v>10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1">
        <v>28.2</v>
      </c>
      <c r="U13" s="11">
        <v>28.2</v>
      </c>
      <c r="V13" s="11">
        <v>2.2999999999999998</v>
      </c>
      <c r="W13" s="11">
        <v>2.2999999999999998</v>
      </c>
    </row>
    <row r="14" spans="1:23" x14ac:dyDescent="0.2">
      <c r="A14" s="11">
        <v>0</v>
      </c>
      <c r="B14" s="11">
        <v>0</v>
      </c>
      <c r="C14" s="11">
        <v>0</v>
      </c>
      <c r="D14" s="11">
        <v>0</v>
      </c>
      <c r="E14" s="11">
        <v>150</v>
      </c>
      <c r="F14" s="11">
        <f t="shared" si="0"/>
        <v>0.41095890410958902</v>
      </c>
      <c r="G14" s="11">
        <f t="shared" si="1"/>
        <v>0.20547945205479451</v>
      </c>
      <c r="H14" s="11">
        <v>43.5</v>
      </c>
      <c r="I14" s="15">
        <v>9.27</v>
      </c>
      <c r="J14" s="11">
        <v>34.200000000000003</v>
      </c>
      <c r="K14" s="11">
        <v>7.66</v>
      </c>
      <c r="L14" s="11">
        <v>2.7</v>
      </c>
      <c r="M14" s="11">
        <v>10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1">
        <v>34.200000000000003</v>
      </c>
      <c r="U14" s="11">
        <v>34.200000000000003</v>
      </c>
      <c r="V14" s="11">
        <v>2.7</v>
      </c>
      <c r="W14" s="11">
        <v>2.7</v>
      </c>
    </row>
    <row r="15" spans="1:23" x14ac:dyDescent="0.2">
      <c r="A15" s="11">
        <v>0</v>
      </c>
      <c r="B15" s="11">
        <v>0</v>
      </c>
      <c r="C15" s="11">
        <v>0</v>
      </c>
      <c r="D15" s="11">
        <v>0</v>
      </c>
      <c r="E15" s="11">
        <v>200</v>
      </c>
      <c r="F15" s="11">
        <f t="shared" si="0"/>
        <v>0.54794520547945202</v>
      </c>
      <c r="G15" s="11">
        <f t="shared" si="1"/>
        <v>0.27397260273972601</v>
      </c>
      <c r="H15" s="11">
        <v>37.6</v>
      </c>
      <c r="I15" s="15">
        <v>8.0299999999999994</v>
      </c>
      <c r="J15" s="11">
        <v>26.6</v>
      </c>
      <c r="K15" s="11">
        <v>7.02</v>
      </c>
      <c r="L15" s="11">
        <v>10.6</v>
      </c>
      <c r="M15" s="11">
        <v>10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1">
        <v>26.6</v>
      </c>
      <c r="U15" s="11">
        <v>26.6</v>
      </c>
      <c r="V15" s="11">
        <v>10.6</v>
      </c>
      <c r="W15" s="11">
        <v>10.6</v>
      </c>
    </row>
    <row r="16" spans="1:23" x14ac:dyDescent="0.2">
      <c r="A16" s="11">
        <v>0</v>
      </c>
      <c r="B16" s="11">
        <v>0</v>
      </c>
      <c r="C16" s="11">
        <v>0</v>
      </c>
      <c r="D16" s="11">
        <v>0</v>
      </c>
      <c r="E16" s="11">
        <v>200</v>
      </c>
      <c r="F16" s="11">
        <f t="shared" si="0"/>
        <v>0.54794520547945202</v>
      </c>
      <c r="G16" s="11">
        <f t="shared" si="1"/>
        <v>0.27397260273972601</v>
      </c>
      <c r="H16" s="11">
        <v>37.6</v>
      </c>
      <c r="I16" s="15">
        <v>8.0299999999999994</v>
      </c>
      <c r="J16" s="11">
        <v>18.600000000000001</v>
      </c>
      <c r="K16" s="11">
        <v>4.17</v>
      </c>
      <c r="L16" s="11">
        <v>7.4</v>
      </c>
      <c r="M16" s="11">
        <v>10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1">
        <v>18.600000000000001</v>
      </c>
      <c r="U16" s="11">
        <v>18.600000000000001</v>
      </c>
      <c r="V16" s="11">
        <v>7.4</v>
      </c>
      <c r="W16" s="11">
        <v>7.4</v>
      </c>
    </row>
    <row r="17" spans="1:23" x14ac:dyDescent="0.2">
      <c r="A17" s="11">
        <v>0</v>
      </c>
      <c r="B17" s="11">
        <v>0</v>
      </c>
      <c r="C17" s="11">
        <v>0</v>
      </c>
      <c r="D17" s="11">
        <v>0</v>
      </c>
      <c r="E17" s="11">
        <v>365</v>
      </c>
      <c r="F17" s="11">
        <v>0</v>
      </c>
      <c r="G17" s="11">
        <v>0</v>
      </c>
      <c r="H17" s="11">
        <v>14.5</v>
      </c>
      <c r="I17" s="15">
        <v>2.2000000000000002</v>
      </c>
      <c r="J17" s="11">
        <v>8.4</v>
      </c>
      <c r="K17" s="11">
        <v>1.45</v>
      </c>
      <c r="L17" s="11">
        <v>5.6</v>
      </c>
      <c r="M17" s="11">
        <v>10</v>
      </c>
      <c r="N17" s="1">
        <v>44.6</v>
      </c>
      <c r="O17" s="1">
        <v>0.498</v>
      </c>
      <c r="P17" s="1">
        <v>4.8000000000000001E-2</v>
      </c>
      <c r="Q17" s="1">
        <v>2670</v>
      </c>
      <c r="R17" s="1">
        <v>168.79999999999998</v>
      </c>
      <c r="S17" s="1">
        <v>0</v>
      </c>
      <c r="T17">
        <v>5</v>
      </c>
      <c r="U17">
        <v>25</v>
      </c>
      <c r="V17">
        <v>0.64</v>
      </c>
      <c r="W17">
        <v>5.6</v>
      </c>
    </row>
    <row r="18" spans="1:23" x14ac:dyDescent="0.2">
      <c r="A18" s="11">
        <v>0</v>
      </c>
      <c r="B18" s="11">
        <v>0</v>
      </c>
      <c r="C18" s="11">
        <v>0</v>
      </c>
      <c r="D18" s="11">
        <v>0</v>
      </c>
      <c r="E18" s="11">
        <v>365</v>
      </c>
      <c r="F18" s="11">
        <v>0</v>
      </c>
      <c r="G18" s="11">
        <v>0</v>
      </c>
      <c r="H18" s="11">
        <v>44.8</v>
      </c>
      <c r="I18" s="15">
        <v>11.43</v>
      </c>
      <c r="J18" s="11">
        <v>40</v>
      </c>
      <c r="K18" s="11">
        <v>6.86</v>
      </c>
      <c r="L18" s="11">
        <v>9.3000000000000007</v>
      </c>
      <c r="M18" s="11">
        <v>10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>
        <v>27.81</v>
      </c>
      <c r="U18">
        <v>50</v>
      </c>
      <c r="V18">
        <v>6.58</v>
      </c>
      <c r="W18">
        <v>31.6</v>
      </c>
    </row>
    <row r="19" spans="1:23" x14ac:dyDescent="0.2">
      <c r="A19" s="11">
        <v>0</v>
      </c>
      <c r="B19" s="11">
        <v>0</v>
      </c>
      <c r="C19" s="11">
        <v>0</v>
      </c>
      <c r="D19" s="11">
        <v>0</v>
      </c>
      <c r="E19" s="11">
        <v>365</v>
      </c>
      <c r="F19" s="11">
        <v>0</v>
      </c>
      <c r="G19" s="11">
        <v>0</v>
      </c>
      <c r="H19" s="11">
        <v>5.97</v>
      </c>
      <c r="I19" s="15">
        <v>0.9057931034482759</v>
      </c>
      <c r="J19" s="11">
        <v>5</v>
      </c>
      <c r="K19" s="11">
        <v>0.86309523809523803</v>
      </c>
      <c r="L19" s="11">
        <v>5.26</v>
      </c>
      <c r="M19" s="11">
        <v>10</v>
      </c>
      <c r="N19" s="1">
        <v>45.454545454545453</v>
      </c>
      <c r="O19" s="1">
        <v>0.498</v>
      </c>
      <c r="P19" s="1">
        <v>3.296052948641745E-2</v>
      </c>
      <c r="Q19" s="1">
        <v>1090</v>
      </c>
      <c r="R19" s="1">
        <v>206</v>
      </c>
      <c r="S19" s="1">
        <v>0</v>
      </c>
      <c r="T19">
        <v>5</v>
      </c>
      <c r="U19">
        <v>19.899999999999999</v>
      </c>
      <c r="V19">
        <v>0.57999999999999996</v>
      </c>
      <c r="W19">
        <v>5.26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0"/>
  <sheetViews>
    <sheetView workbookViewId="0">
      <selection activeCell="F26" sqref="F26"/>
    </sheetView>
  </sheetViews>
  <sheetFormatPr baseColWidth="10" defaultRowHeight="16" x14ac:dyDescent="0.2"/>
  <sheetData>
    <row r="1" spans="1:24" ht="64" x14ac:dyDescent="0.2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</v>
      </c>
      <c r="J1" s="2" t="s">
        <v>44</v>
      </c>
      <c r="K1" s="2" t="s">
        <v>2</v>
      </c>
      <c r="L1" s="2" t="s">
        <v>45</v>
      </c>
      <c r="M1" s="2" t="s">
        <v>3</v>
      </c>
      <c r="N1" s="2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19</v>
      </c>
      <c r="U1" s="2" t="s">
        <v>20</v>
      </c>
      <c r="V1" s="4" t="s">
        <v>21</v>
      </c>
      <c r="W1" s="2" t="s">
        <v>22</v>
      </c>
      <c r="X1" s="2" t="s">
        <v>23</v>
      </c>
    </row>
    <row r="2" spans="1:24" x14ac:dyDescent="0.2">
      <c r="A2" s="6" t="s">
        <v>27</v>
      </c>
      <c r="B2" s="11"/>
      <c r="C2" s="11"/>
      <c r="D2" s="11"/>
      <c r="E2" s="11"/>
      <c r="F2" s="11"/>
      <c r="G2" s="11"/>
      <c r="H2" s="11"/>
      <c r="I2" s="11"/>
      <c r="J2" s="15"/>
      <c r="K2" s="11"/>
      <c r="L2" s="11"/>
      <c r="M2" s="11"/>
      <c r="N2" s="11"/>
      <c r="O2" s="1"/>
      <c r="P2" s="1"/>
      <c r="Q2" s="1"/>
      <c r="R2" s="1"/>
      <c r="S2" s="1"/>
      <c r="T2" s="1"/>
    </row>
    <row r="3" spans="1:24" x14ac:dyDescent="0.2">
      <c r="A3" s="9" t="s">
        <v>28</v>
      </c>
      <c r="B3" s="11"/>
      <c r="C3" s="11"/>
      <c r="D3" s="11"/>
      <c r="E3" s="11"/>
      <c r="F3" s="11"/>
      <c r="G3" s="11"/>
      <c r="H3" s="11"/>
      <c r="I3" s="11"/>
      <c r="J3" s="15"/>
      <c r="K3" s="11"/>
      <c r="L3" s="11"/>
      <c r="M3" s="11"/>
      <c r="N3" s="11"/>
      <c r="O3" s="1"/>
      <c r="P3" s="1"/>
      <c r="Q3" s="1"/>
      <c r="R3" s="1"/>
      <c r="S3" s="1"/>
      <c r="T3" s="1"/>
    </row>
    <row r="4" spans="1:24" x14ac:dyDescent="0.2">
      <c r="A4" s="9" t="s">
        <v>29</v>
      </c>
      <c r="B4" s="11"/>
      <c r="C4" s="11"/>
      <c r="D4" s="11"/>
      <c r="E4" s="11"/>
      <c r="F4" s="11"/>
      <c r="G4" s="11"/>
      <c r="H4" s="11"/>
      <c r="I4" s="11"/>
      <c r="J4" s="15"/>
      <c r="K4" s="11"/>
      <c r="L4" s="11"/>
      <c r="M4" s="11"/>
      <c r="N4" s="11"/>
      <c r="O4" s="1"/>
      <c r="P4" s="1"/>
      <c r="Q4" s="1"/>
      <c r="R4" s="1"/>
      <c r="S4" s="1"/>
      <c r="T4" s="1"/>
      <c r="W4" s="11"/>
      <c r="X4" s="11"/>
    </row>
    <row r="5" spans="1:24" x14ac:dyDescent="0.2">
      <c r="A5" s="6" t="s">
        <v>30</v>
      </c>
      <c r="B5" s="11"/>
      <c r="C5" s="11"/>
      <c r="D5" s="11"/>
      <c r="E5" s="11"/>
      <c r="F5" s="11"/>
      <c r="G5" s="11"/>
      <c r="H5" s="11"/>
      <c r="I5" s="11"/>
      <c r="J5" s="15"/>
      <c r="K5" s="11"/>
      <c r="L5" s="11"/>
      <c r="M5" s="11"/>
      <c r="N5" s="11"/>
      <c r="O5" s="1"/>
      <c r="P5" s="1"/>
      <c r="Q5" s="1"/>
      <c r="R5" s="1"/>
      <c r="S5" s="1"/>
      <c r="T5" s="1"/>
    </row>
    <row r="6" spans="1:24" x14ac:dyDescent="0.2">
      <c r="A6" s="9" t="s">
        <v>31</v>
      </c>
      <c r="B6" s="11"/>
      <c r="C6" s="11"/>
      <c r="D6" s="11"/>
      <c r="E6" s="11"/>
      <c r="F6" s="11"/>
      <c r="G6" s="11"/>
      <c r="H6" s="11"/>
      <c r="I6" s="11"/>
      <c r="J6" s="15"/>
      <c r="K6" s="11"/>
      <c r="L6" s="11"/>
      <c r="M6" s="11"/>
      <c r="N6" s="11"/>
      <c r="O6" s="1"/>
      <c r="P6" s="1"/>
      <c r="Q6" s="1"/>
      <c r="R6" s="1"/>
      <c r="S6" s="1"/>
      <c r="T6" s="1"/>
    </row>
    <row r="7" spans="1:24" x14ac:dyDescent="0.2">
      <c r="A7" s="9" t="s">
        <v>32</v>
      </c>
      <c r="B7" s="11"/>
      <c r="C7" s="11"/>
      <c r="D7" s="11"/>
      <c r="E7" s="11"/>
      <c r="F7" s="11"/>
      <c r="G7" s="11"/>
      <c r="H7" s="11"/>
      <c r="I7" s="11"/>
      <c r="J7" s="15"/>
      <c r="K7" s="11"/>
      <c r="L7" s="11"/>
      <c r="M7" s="11"/>
      <c r="N7" s="11"/>
      <c r="O7" s="1"/>
      <c r="P7" s="1"/>
      <c r="Q7" s="1"/>
      <c r="R7" s="1"/>
      <c r="S7" s="1"/>
      <c r="T7" s="1"/>
      <c r="W7" s="11"/>
      <c r="X7" s="11"/>
    </row>
    <row r="8" spans="1:24" x14ac:dyDescent="0.2">
      <c r="A8" s="6" t="s">
        <v>33</v>
      </c>
      <c r="B8" s="11"/>
      <c r="C8" s="11"/>
      <c r="D8" s="11"/>
      <c r="E8" s="11"/>
      <c r="F8" s="11"/>
      <c r="G8" s="11"/>
      <c r="H8" s="11"/>
      <c r="I8" s="11"/>
      <c r="J8" s="15"/>
      <c r="K8" s="11"/>
      <c r="L8" s="11"/>
      <c r="M8" s="11"/>
      <c r="N8" s="11"/>
      <c r="O8" s="1"/>
      <c r="P8" s="1"/>
      <c r="Q8" s="1"/>
      <c r="R8" s="1"/>
      <c r="S8" s="1"/>
      <c r="T8" s="1"/>
      <c r="W8" s="11"/>
      <c r="X8" s="11"/>
    </row>
    <row r="9" spans="1:24" x14ac:dyDescent="0.2">
      <c r="A9" s="6" t="s">
        <v>34</v>
      </c>
      <c r="B9" s="11"/>
      <c r="C9" s="11"/>
      <c r="D9" s="11"/>
      <c r="E9" s="11"/>
      <c r="F9" s="11"/>
      <c r="G9" s="11"/>
      <c r="H9" s="11"/>
      <c r="I9" s="11"/>
      <c r="J9" s="15"/>
      <c r="K9" s="11"/>
      <c r="L9" s="11"/>
      <c r="M9" s="11"/>
      <c r="N9" s="11"/>
      <c r="O9" s="1"/>
      <c r="P9" s="1"/>
      <c r="Q9" s="1"/>
      <c r="R9" s="1"/>
      <c r="S9" s="1"/>
      <c r="T9" s="1"/>
    </row>
    <row r="10" spans="1:24" x14ac:dyDescent="0.2">
      <c r="A10" s="6" t="s">
        <v>35</v>
      </c>
      <c r="B10" s="11"/>
      <c r="C10" s="11"/>
      <c r="D10" s="11"/>
      <c r="E10" s="11"/>
      <c r="F10" s="11"/>
      <c r="G10" s="11"/>
      <c r="H10" s="11"/>
      <c r="I10" s="11"/>
      <c r="J10" s="15"/>
      <c r="K10" s="11"/>
      <c r="L10" s="11"/>
      <c r="M10" s="11"/>
      <c r="N10" s="11"/>
      <c r="O10" s="1"/>
      <c r="P10" s="1"/>
      <c r="Q10" s="1"/>
      <c r="R10" s="1"/>
      <c r="S10" s="1"/>
      <c r="T10" s="1"/>
    </row>
    <row r="11" spans="1:24" x14ac:dyDescent="0.2">
      <c r="A11" s="9" t="s">
        <v>36</v>
      </c>
      <c r="B11" s="11"/>
      <c r="C11" s="11"/>
      <c r="D11" s="11"/>
      <c r="E11" s="11"/>
      <c r="F11" s="11"/>
      <c r="G11" s="11"/>
      <c r="H11" s="11"/>
      <c r="I11" s="11"/>
      <c r="J11" s="15"/>
      <c r="K11" s="11"/>
      <c r="L11" s="11"/>
      <c r="M11" s="11"/>
      <c r="N11" s="11"/>
      <c r="O11" s="1"/>
      <c r="P11" s="1"/>
      <c r="Q11" s="1"/>
      <c r="R11" s="1"/>
      <c r="S11" s="1"/>
      <c r="T11" s="1"/>
      <c r="W11" s="11"/>
      <c r="X11" s="11"/>
    </row>
    <row r="12" spans="1:24" x14ac:dyDescent="0.2">
      <c r="A12" s="12" t="s">
        <v>37</v>
      </c>
      <c r="B12" s="11"/>
      <c r="C12" s="11"/>
      <c r="D12" s="11"/>
      <c r="E12" s="11"/>
      <c r="F12" s="11"/>
      <c r="G12" s="11"/>
      <c r="H12" s="11"/>
      <c r="I12" s="11"/>
      <c r="J12" s="15"/>
      <c r="K12" s="11"/>
      <c r="L12" s="11"/>
      <c r="M12" s="11"/>
      <c r="N12" s="11"/>
      <c r="O12" s="1"/>
      <c r="P12" s="1"/>
      <c r="Q12" s="1"/>
      <c r="R12" s="1"/>
      <c r="S12" s="1"/>
      <c r="T12" s="1"/>
      <c r="U12" s="11"/>
      <c r="V12" s="11"/>
      <c r="W12" s="11"/>
      <c r="X12" s="11"/>
    </row>
    <row r="13" spans="1:24" x14ac:dyDescent="0.2">
      <c r="A13" s="12" t="s">
        <v>38</v>
      </c>
      <c r="B13" s="11"/>
      <c r="C13" s="11"/>
      <c r="D13" s="11"/>
      <c r="E13" s="11"/>
      <c r="F13" s="11"/>
      <c r="G13" s="11"/>
      <c r="H13" s="11"/>
      <c r="I13" s="11"/>
      <c r="J13" s="15"/>
      <c r="K13" s="11"/>
      <c r="L13" s="11"/>
      <c r="M13" s="11"/>
      <c r="N13" s="11"/>
      <c r="O13" s="1"/>
      <c r="P13" s="1"/>
      <c r="Q13" s="1"/>
      <c r="R13" s="1"/>
      <c r="S13" s="1"/>
      <c r="T13" s="1"/>
      <c r="U13" s="11"/>
      <c r="V13" s="11"/>
      <c r="W13" s="11"/>
      <c r="X13" s="11"/>
    </row>
    <row r="14" spans="1:24" x14ac:dyDescent="0.2">
      <c r="A14" s="12" t="s">
        <v>39</v>
      </c>
      <c r="B14" s="11"/>
      <c r="C14" s="11"/>
      <c r="D14" s="11"/>
      <c r="E14" s="11"/>
      <c r="F14" s="11"/>
      <c r="G14" s="11"/>
      <c r="H14" s="11"/>
      <c r="I14" s="11"/>
      <c r="J14" s="15"/>
      <c r="K14" s="11"/>
      <c r="L14" s="11"/>
      <c r="M14" s="11"/>
      <c r="N14" s="11"/>
      <c r="O14" s="1"/>
      <c r="P14" s="1"/>
      <c r="Q14" s="1"/>
      <c r="R14" s="1"/>
      <c r="S14" s="1"/>
      <c r="T14" s="1"/>
      <c r="U14" s="11"/>
      <c r="V14" s="11"/>
      <c r="W14" s="11"/>
      <c r="X14" s="11"/>
    </row>
    <row r="15" spans="1:24" x14ac:dyDescent="0.2">
      <c r="A15" s="12" t="s">
        <v>40</v>
      </c>
      <c r="B15" s="11"/>
      <c r="C15" s="11"/>
      <c r="D15" s="11"/>
      <c r="E15" s="11"/>
      <c r="F15" s="11"/>
      <c r="G15" s="11"/>
      <c r="H15" s="11"/>
      <c r="I15" s="11"/>
      <c r="J15" s="15"/>
      <c r="K15" s="11"/>
      <c r="L15" s="11"/>
      <c r="M15" s="11"/>
      <c r="N15" s="11"/>
      <c r="O15" s="1"/>
      <c r="P15" s="1"/>
      <c r="Q15" s="1"/>
      <c r="R15" s="1"/>
      <c r="S15" s="1"/>
      <c r="T15" s="1"/>
      <c r="U15" s="11"/>
      <c r="V15" s="11"/>
      <c r="W15" s="11"/>
      <c r="X15" s="11"/>
    </row>
    <row r="16" spans="1:24" x14ac:dyDescent="0.2">
      <c r="A16" s="12" t="s">
        <v>41</v>
      </c>
      <c r="B16" s="11"/>
      <c r="C16" s="11"/>
      <c r="D16" s="11"/>
      <c r="E16" s="11"/>
      <c r="F16" s="11"/>
      <c r="G16" s="11"/>
      <c r="H16" s="11"/>
      <c r="I16" s="11"/>
      <c r="J16" s="15"/>
      <c r="K16" s="11"/>
      <c r="L16" s="11"/>
      <c r="M16" s="11"/>
      <c r="N16" s="11"/>
      <c r="O16" s="1"/>
      <c r="P16" s="1"/>
      <c r="Q16" s="1"/>
      <c r="R16" s="1"/>
      <c r="S16" s="1"/>
      <c r="T16" s="1"/>
      <c r="U16" s="11"/>
      <c r="V16" s="11"/>
      <c r="W16" s="11"/>
      <c r="X16" s="11"/>
    </row>
    <row r="17" spans="1:24" x14ac:dyDescent="0.2">
      <c r="A17" s="12" t="s">
        <v>42</v>
      </c>
      <c r="B17" s="11"/>
      <c r="C17" s="11"/>
      <c r="D17" s="11"/>
      <c r="E17" s="11"/>
      <c r="F17" s="11"/>
      <c r="G17" s="11"/>
      <c r="H17" s="11"/>
      <c r="I17" s="11"/>
      <c r="J17" s="15"/>
      <c r="K17" s="11"/>
      <c r="L17" s="11"/>
      <c r="M17" s="11"/>
      <c r="N17" s="11"/>
      <c r="O17" s="1"/>
      <c r="P17" s="1"/>
      <c r="Q17" s="1"/>
      <c r="R17" s="1"/>
      <c r="S17" s="1"/>
      <c r="T17" s="1"/>
      <c r="U17" s="11"/>
      <c r="V17" s="11"/>
      <c r="W17" s="11"/>
      <c r="X17" s="11"/>
    </row>
    <row r="18" spans="1:24" x14ac:dyDescent="0.2">
      <c r="A18" s="9" t="s">
        <v>10</v>
      </c>
      <c r="B18" s="11"/>
      <c r="C18" s="11"/>
      <c r="D18" s="11"/>
      <c r="E18" s="11"/>
      <c r="F18" s="11"/>
      <c r="G18" s="11"/>
      <c r="H18" s="11"/>
      <c r="I18" s="11"/>
      <c r="J18" s="15"/>
      <c r="K18" s="11"/>
      <c r="L18" s="11"/>
      <c r="M18" s="11"/>
      <c r="N18" s="11"/>
      <c r="O18" s="1"/>
      <c r="P18" s="1"/>
      <c r="Q18" s="1"/>
      <c r="R18" s="1"/>
      <c r="S18" s="1"/>
      <c r="T18" s="1"/>
    </row>
    <row r="19" spans="1:24" x14ac:dyDescent="0.2">
      <c r="A19" s="9" t="s">
        <v>43</v>
      </c>
      <c r="B19" s="11"/>
      <c r="C19" s="11"/>
      <c r="D19" s="11"/>
      <c r="E19" s="11"/>
      <c r="F19" s="11"/>
      <c r="G19" s="11"/>
      <c r="H19" s="11"/>
      <c r="I19" s="11"/>
      <c r="J19" s="15"/>
      <c r="K19" s="11"/>
      <c r="L19" s="11"/>
      <c r="M19" s="11"/>
      <c r="N19" s="11"/>
      <c r="O19" s="1"/>
      <c r="P19" s="1"/>
      <c r="Q19" s="1"/>
      <c r="R19" s="1"/>
      <c r="S19" s="1"/>
      <c r="T19" s="1"/>
    </row>
    <row r="20" spans="1:24" x14ac:dyDescent="0.2">
      <c r="A20" s="9" t="s">
        <v>11</v>
      </c>
      <c r="B20" s="11"/>
      <c r="C20" s="11"/>
      <c r="D20" s="11"/>
      <c r="E20" s="11"/>
      <c r="F20" s="11"/>
      <c r="G20" s="11"/>
      <c r="H20" s="11"/>
      <c r="I20" s="11"/>
      <c r="J20" s="15"/>
      <c r="K20" s="11"/>
      <c r="L20" s="11"/>
      <c r="M20" s="11"/>
      <c r="N20" s="11"/>
      <c r="O20" s="1"/>
      <c r="P20" s="1"/>
      <c r="Q20" s="1"/>
      <c r="R20" s="1"/>
      <c r="S20" s="1"/>
      <c r="T20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AB1799C2-71A5-413C-8340-976D8A8567D6}"/>
</file>

<file path=customXml/itemProps2.xml><?xml version="1.0" encoding="utf-8"?>
<ds:datastoreItem xmlns:ds="http://schemas.openxmlformats.org/officeDocument/2006/customXml" ds:itemID="{BB8DC841-598F-4500-9A9B-0D00951DD4A3}"/>
</file>

<file path=customXml/itemProps3.xml><?xml version="1.0" encoding="utf-8"?>
<ds:datastoreItem xmlns:ds="http://schemas.openxmlformats.org/officeDocument/2006/customXml" ds:itemID="{4C5F9FC4-83A8-487E-8C3F-2639FF88F3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animdatadyn_master</vt:lpstr>
      <vt:lpstr>animdatadyn</vt:lpstr>
      <vt:lpstr>animdatadyn_key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2019-08-08T19:08:53Z</dcterms:created>
  <dcterms:modified xsi:type="dcterms:W3CDTF">2021-07-31T04:35:56Z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