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2995" windowHeight="11565" activeTab="1"/>
  </bookViews>
  <sheets>
    <sheet name="SOAP" sheetId="1" r:id="rId1"/>
    <sheet name="Drugs" sheetId="2" r:id="rId2"/>
    <sheet name="Sheet3" sheetId="3" r:id="rId3"/>
    <sheet name="Pathology" sheetId="4" r:id="rId4"/>
    <sheet name="Gross Findings" sheetId="5" r:id="rId5"/>
  </sheets>
  <calcPr calcId="145621"/>
</workbook>
</file>

<file path=xl/calcChain.xml><?xml version="1.0" encoding="utf-8"?>
<calcChain xmlns="http://schemas.openxmlformats.org/spreadsheetml/2006/main">
  <c r="I23" i="2" l="1"/>
  <c r="J23" i="2"/>
  <c r="K23" i="2"/>
  <c r="M23" i="2"/>
  <c r="N23" i="2"/>
  <c r="O23" i="2"/>
  <c r="I24" i="2"/>
  <c r="J24" i="2"/>
  <c r="K24" i="2"/>
  <c r="M24" i="2"/>
  <c r="N24" i="2"/>
  <c r="O24" i="2"/>
  <c r="I25" i="2"/>
  <c r="J25" i="2"/>
  <c r="K25" i="2"/>
  <c r="M25" i="2"/>
  <c r="N25" i="2"/>
  <c r="O25" i="2"/>
  <c r="I26" i="2"/>
  <c r="J26" i="2"/>
  <c r="K26" i="2"/>
  <c r="M26" i="2"/>
  <c r="N26" i="2"/>
  <c r="O26" i="2"/>
  <c r="I27" i="2"/>
  <c r="J27" i="2"/>
  <c r="K27" i="2"/>
  <c r="M27" i="2"/>
  <c r="N27" i="2"/>
  <c r="O27" i="2"/>
  <c r="I28" i="2"/>
  <c r="J28" i="2"/>
  <c r="K28" i="2"/>
  <c r="M28" i="2"/>
  <c r="N28" i="2"/>
  <c r="O28" i="2"/>
  <c r="I29" i="2"/>
  <c r="J29" i="2"/>
  <c r="K29" i="2"/>
  <c r="M29" i="2"/>
  <c r="N29" i="2"/>
  <c r="O29" i="2"/>
  <c r="I30" i="2"/>
  <c r="J30" i="2"/>
  <c r="K30" i="2"/>
  <c r="M30" i="2"/>
  <c r="N30" i="2"/>
  <c r="O30" i="2"/>
  <c r="I31" i="2"/>
  <c r="J31" i="2"/>
  <c r="K31" i="2"/>
  <c r="M31" i="2"/>
  <c r="N31" i="2"/>
  <c r="O31" i="2"/>
  <c r="I32" i="2"/>
  <c r="J32" i="2"/>
  <c r="K32" i="2"/>
  <c r="M32" i="2"/>
  <c r="N32" i="2"/>
  <c r="O32" i="2"/>
  <c r="I33" i="2"/>
  <c r="J33" i="2"/>
  <c r="K33" i="2"/>
  <c r="M33" i="2"/>
  <c r="N33" i="2"/>
  <c r="O33" i="2"/>
  <c r="I34" i="2"/>
  <c r="J34" i="2"/>
  <c r="K34" i="2"/>
  <c r="M34" i="2"/>
  <c r="N34" i="2"/>
  <c r="O34" i="2"/>
  <c r="I35" i="2"/>
  <c r="J35" i="2"/>
  <c r="K35" i="2"/>
  <c r="M35" i="2"/>
  <c r="N35" i="2"/>
  <c r="O35" i="2"/>
  <c r="I36" i="2"/>
  <c r="J36" i="2"/>
  <c r="K36" i="2"/>
  <c r="M36" i="2"/>
  <c r="N36" i="2"/>
  <c r="O36" i="2"/>
  <c r="I37" i="2"/>
  <c r="J37" i="2"/>
  <c r="K37" i="2"/>
  <c r="M37" i="2"/>
  <c r="N37" i="2"/>
  <c r="O37" i="2"/>
  <c r="I38" i="2"/>
  <c r="J38" i="2"/>
  <c r="K38" i="2"/>
  <c r="M38" i="2"/>
  <c r="N38" i="2"/>
  <c r="O38" i="2"/>
  <c r="I39" i="2"/>
  <c r="J39" i="2"/>
  <c r="K39" i="2"/>
  <c r="M39" i="2"/>
  <c r="N39" i="2"/>
  <c r="O39" i="2"/>
  <c r="I40" i="2"/>
  <c r="J40" i="2"/>
  <c r="K40" i="2"/>
  <c r="M40" i="2"/>
  <c r="N40" i="2"/>
  <c r="O40" i="2"/>
  <c r="I41" i="2"/>
  <c r="J41" i="2"/>
  <c r="K41" i="2"/>
  <c r="M41" i="2"/>
  <c r="N41" i="2"/>
  <c r="O41" i="2"/>
  <c r="I42" i="2"/>
  <c r="J42" i="2"/>
  <c r="K42" i="2"/>
  <c r="M42" i="2"/>
  <c r="N42" i="2"/>
  <c r="O42" i="2"/>
  <c r="I43" i="2"/>
  <c r="J43" i="2"/>
  <c r="K43" i="2"/>
  <c r="M43" i="2"/>
  <c r="N43" i="2"/>
  <c r="O43" i="2"/>
  <c r="I44" i="2"/>
  <c r="J44" i="2"/>
  <c r="K44" i="2"/>
  <c r="M44" i="2"/>
  <c r="N44" i="2"/>
  <c r="O44" i="2"/>
  <c r="I45" i="2"/>
  <c r="J45" i="2"/>
  <c r="K45" i="2"/>
  <c r="M45" i="2"/>
  <c r="N45" i="2"/>
  <c r="O45" i="2"/>
  <c r="I46" i="2"/>
  <c r="J46" i="2"/>
  <c r="K46" i="2"/>
  <c r="M46" i="2"/>
  <c r="N46" i="2"/>
  <c r="O46" i="2"/>
  <c r="I47" i="2"/>
  <c r="J47" i="2"/>
  <c r="K47" i="2"/>
  <c r="M47" i="2"/>
  <c r="N47" i="2"/>
  <c r="O47" i="2"/>
  <c r="I48" i="2"/>
  <c r="J48" i="2"/>
  <c r="K48" i="2"/>
  <c r="M48" i="2"/>
  <c r="N48" i="2"/>
  <c r="O48" i="2"/>
  <c r="I49" i="2"/>
  <c r="J49" i="2"/>
  <c r="K49" i="2"/>
  <c r="M49" i="2"/>
  <c r="N49" i="2"/>
  <c r="O49" i="2"/>
  <c r="I50" i="2"/>
  <c r="J50" i="2"/>
  <c r="K50" i="2"/>
  <c r="M50" i="2"/>
  <c r="N50" i="2"/>
  <c r="O50" i="2"/>
  <c r="I51" i="2"/>
  <c r="J51" i="2"/>
  <c r="K51" i="2"/>
  <c r="M51" i="2"/>
  <c r="N51" i="2"/>
  <c r="O51" i="2"/>
  <c r="I52" i="2"/>
  <c r="J52" i="2"/>
  <c r="K52" i="2"/>
  <c r="M52" i="2"/>
  <c r="N52" i="2"/>
  <c r="O52" i="2"/>
  <c r="I53" i="2"/>
  <c r="J53" i="2"/>
  <c r="K53" i="2"/>
  <c r="M53" i="2"/>
  <c r="N53" i="2"/>
  <c r="O53" i="2"/>
  <c r="I54" i="2"/>
  <c r="J54" i="2"/>
  <c r="K54" i="2"/>
  <c r="M54" i="2"/>
  <c r="N54" i="2"/>
  <c r="O54" i="2"/>
  <c r="I55" i="2"/>
  <c r="J55" i="2"/>
  <c r="K55" i="2"/>
  <c r="M55" i="2"/>
  <c r="N55" i="2"/>
  <c r="O55" i="2"/>
  <c r="I56" i="2"/>
  <c r="J56" i="2"/>
  <c r="K56" i="2"/>
  <c r="M56" i="2"/>
  <c r="N56" i="2"/>
  <c r="O56" i="2"/>
  <c r="I57" i="2"/>
  <c r="J57" i="2"/>
  <c r="K57" i="2"/>
  <c r="M57" i="2"/>
  <c r="N57" i="2"/>
  <c r="O57" i="2"/>
  <c r="I58" i="2"/>
  <c r="J58" i="2"/>
  <c r="K58" i="2"/>
  <c r="M58" i="2"/>
  <c r="N58" i="2"/>
  <c r="O58" i="2"/>
  <c r="I59" i="2"/>
  <c r="J59" i="2"/>
  <c r="K59" i="2"/>
  <c r="M59" i="2"/>
  <c r="N59" i="2"/>
  <c r="O59" i="2"/>
  <c r="I3" i="2"/>
  <c r="J3" i="2"/>
  <c r="K3" i="2"/>
  <c r="M3" i="2"/>
  <c r="N3" i="2"/>
  <c r="O3" i="2"/>
  <c r="I4" i="2"/>
  <c r="J4" i="2"/>
  <c r="K4" i="2"/>
  <c r="M4" i="2"/>
  <c r="N4" i="2"/>
  <c r="O4" i="2"/>
  <c r="I5" i="2"/>
  <c r="J5" i="2"/>
  <c r="K5" i="2"/>
  <c r="M5" i="2"/>
  <c r="N5" i="2"/>
  <c r="O5" i="2"/>
  <c r="I6" i="2"/>
  <c r="J6" i="2"/>
  <c r="K6" i="2"/>
  <c r="M6" i="2"/>
  <c r="N6" i="2"/>
  <c r="O6" i="2"/>
  <c r="I7" i="2"/>
  <c r="J7" i="2"/>
  <c r="K7" i="2"/>
  <c r="M7" i="2"/>
  <c r="N7" i="2"/>
  <c r="O7" i="2"/>
  <c r="I8" i="2"/>
  <c r="J8" i="2"/>
  <c r="K8" i="2"/>
  <c r="M8" i="2"/>
  <c r="N8" i="2"/>
  <c r="O8" i="2"/>
  <c r="I9" i="2"/>
  <c r="J9" i="2"/>
  <c r="K9" i="2"/>
  <c r="M9" i="2"/>
  <c r="N9" i="2"/>
  <c r="O9" i="2"/>
  <c r="I10" i="2"/>
  <c r="J10" i="2"/>
  <c r="K10" i="2"/>
  <c r="M10" i="2"/>
  <c r="N10" i="2"/>
  <c r="O10" i="2"/>
  <c r="I11" i="2"/>
  <c r="J11" i="2"/>
  <c r="K11" i="2"/>
  <c r="M11" i="2"/>
  <c r="N11" i="2"/>
  <c r="O11" i="2"/>
  <c r="I12" i="2"/>
  <c r="J12" i="2"/>
  <c r="K12" i="2"/>
  <c r="M12" i="2"/>
  <c r="N12" i="2"/>
  <c r="O12" i="2"/>
  <c r="I13" i="2"/>
  <c r="J13" i="2"/>
  <c r="K13" i="2"/>
  <c r="M13" i="2"/>
  <c r="N13" i="2"/>
  <c r="O13" i="2"/>
  <c r="I14" i="2"/>
  <c r="J14" i="2"/>
  <c r="K14" i="2"/>
  <c r="M14" i="2"/>
  <c r="N14" i="2"/>
  <c r="O14" i="2"/>
  <c r="I15" i="2"/>
  <c r="J15" i="2"/>
  <c r="K15" i="2"/>
  <c r="M15" i="2"/>
  <c r="N15" i="2"/>
  <c r="O15" i="2"/>
  <c r="I16" i="2"/>
  <c r="J16" i="2"/>
  <c r="K16" i="2"/>
  <c r="M16" i="2"/>
  <c r="N16" i="2"/>
  <c r="O16" i="2"/>
  <c r="I17" i="2"/>
  <c r="J17" i="2"/>
  <c r="K17" i="2"/>
  <c r="M17" i="2"/>
  <c r="N17" i="2"/>
  <c r="O17" i="2"/>
  <c r="I18" i="2"/>
  <c r="J18" i="2"/>
  <c r="K18" i="2"/>
  <c r="M18" i="2"/>
  <c r="N18" i="2"/>
  <c r="O18" i="2"/>
  <c r="I19" i="2"/>
  <c r="J19" i="2"/>
  <c r="K19" i="2"/>
  <c r="M19" i="2"/>
  <c r="N19" i="2"/>
  <c r="O19" i="2"/>
  <c r="I20" i="2"/>
  <c r="J20" i="2"/>
  <c r="K20" i="2"/>
  <c r="M20" i="2"/>
  <c r="N20" i="2"/>
  <c r="O20" i="2"/>
  <c r="I21" i="2"/>
  <c r="J21" i="2"/>
  <c r="K21" i="2"/>
  <c r="M21" i="2"/>
  <c r="N21" i="2"/>
  <c r="O21" i="2"/>
  <c r="I22" i="2"/>
  <c r="J22" i="2"/>
  <c r="K22" i="2"/>
  <c r="M22" i="2"/>
  <c r="N22" i="2"/>
  <c r="O22" i="2"/>
  <c r="E3" i="4" l="1"/>
  <c r="F3" i="4"/>
  <c r="G3" i="4"/>
  <c r="E4" i="4"/>
  <c r="F4" i="4"/>
  <c r="G4" i="4"/>
  <c r="E5" i="4"/>
  <c r="F5" i="4"/>
  <c r="G5" i="4"/>
  <c r="E6" i="4"/>
  <c r="F6" i="4"/>
  <c r="G6" i="4"/>
  <c r="E7" i="4"/>
  <c r="F7" i="4"/>
  <c r="G7" i="4"/>
  <c r="E8" i="4"/>
  <c r="F8" i="4"/>
  <c r="G8" i="4"/>
  <c r="E9" i="4"/>
  <c r="F9" i="4"/>
  <c r="G9" i="4"/>
  <c r="E10" i="4"/>
  <c r="F10" i="4"/>
  <c r="G10" i="4"/>
  <c r="E11" i="4"/>
  <c r="F11" i="4"/>
  <c r="G11" i="4"/>
  <c r="E12" i="4"/>
  <c r="F12" i="4"/>
  <c r="G12" i="4"/>
  <c r="E13" i="4"/>
  <c r="F13" i="4"/>
  <c r="G13" i="4"/>
  <c r="E14" i="4"/>
  <c r="F14" i="4"/>
  <c r="G14" i="4"/>
  <c r="E15" i="4"/>
  <c r="F15" i="4"/>
  <c r="G15" i="4"/>
  <c r="E16" i="4"/>
  <c r="F16" i="4"/>
  <c r="G16" i="4"/>
  <c r="E17" i="4"/>
  <c r="F17" i="4"/>
  <c r="G17" i="4"/>
  <c r="E18" i="4"/>
  <c r="F18" i="4"/>
  <c r="G18" i="4"/>
  <c r="E19" i="4"/>
  <c r="F19" i="4"/>
  <c r="G19" i="4"/>
  <c r="E20" i="4"/>
  <c r="F20" i="4"/>
  <c r="G20" i="4"/>
  <c r="E21" i="4"/>
  <c r="F21" i="4"/>
  <c r="G21" i="4"/>
  <c r="E22" i="4"/>
  <c r="F22" i="4"/>
  <c r="G22" i="4"/>
  <c r="E23" i="4"/>
  <c r="F23" i="4"/>
  <c r="G23" i="4"/>
  <c r="E24" i="4"/>
  <c r="F24" i="4"/>
  <c r="G24" i="4"/>
  <c r="E25" i="4"/>
  <c r="F25" i="4"/>
  <c r="G25" i="4"/>
  <c r="E26" i="4"/>
  <c r="F26" i="4"/>
  <c r="G26" i="4"/>
  <c r="E27" i="4"/>
  <c r="F27" i="4"/>
  <c r="G27" i="4"/>
  <c r="E28" i="4"/>
  <c r="F28" i="4"/>
  <c r="G28" i="4"/>
  <c r="E29" i="4"/>
  <c r="F29" i="4"/>
  <c r="G29" i="4"/>
  <c r="E30" i="4"/>
  <c r="F30" i="4"/>
  <c r="G30" i="4"/>
  <c r="E31" i="4"/>
  <c r="F31" i="4"/>
  <c r="G31" i="4"/>
  <c r="E32" i="4"/>
  <c r="F32" i="4"/>
  <c r="G32" i="4"/>
  <c r="E33" i="4"/>
  <c r="F33" i="4"/>
  <c r="G33" i="4"/>
  <c r="E34" i="4"/>
  <c r="F34" i="4"/>
  <c r="G34" i="4"/>
  <c r="E35" i="4"/>
  <c r="F35" i="4"/>
  <c r="G35" i="4"/>
  <c r="E36" i="4"/>
  <c r="F36" i="4"/>
  <c r="G36" i="4"/>
  <c r="E37" i="4"/>
  <c r="F37" i="4"/>
  <c r="G37" i="4"/>
  <c r="E38" i="4"/>
  <c r="F38" i="4"/>
  <c r="G38" i="4"/>
  <c r="E39" i="4"/>
  <c r="F39" i="4"/>
  <c r="G39" i="4"/>
  <c r="E40" i="4"/>
  <c r="F40" i="4"/>
  <c r="G40" i="4"/>
  <c r="E41" i="4"/>
  <c r="F41" i="4"/>
  <c r="G41" i="4"/>
  <c r="E42" i="4"/>
  <c r="F42" i="4"/>
  <c r="G42" i="4"/>
  <c r="E43" i="4"/>
  <c r="F43" i="4"/>
  <c r="G43" i="4"/>
  <c r="E44" i="4"/>
  <c r="F44" i="4"/>
  <c r="G44" i="4"/>
  <c r="E45" i="4"/>
  <c r="F45" i="4"/>
  <c r="G45" i="4"/>
  <c r="E46" i="4"/>
  <c r="F46" i="4"/>
  <c r="G46" i="4"/>
  <c r="E47" i="4"/>
  <c r="F47" i="4"/>
  <c r="G47" i="4"/>
  <c r="E48" i="4"/>
  <c r="F48" i="4"/>
  <c r="G48" i="4"/>
  <c r="E49" i="4"/>
  <c r="F49" i="4"/>
  <c r="G49" i="4"/>
  <c r="E50" i="4"/>
  <c r="F50" i="4"/>
  <c r="G50" i="4"/>
  <c r="E51" i="4"/>
  <c r="F51" i="4"/>
  <c r="G51" i="4"/>
  <c r="E52" i="4"/>
  <c r="F52" i="4"/>
  <c r="G52" i="4"/>
  <c r="E53" i="4"/>
  <c r="F53" i="4"/>
  <c r="G53" i="4"/>
  <c r="E54" i="4"/>
  <c r="F54" i="4"/>
  <c r="G54" i="4"/>
  <c r="E55" i="4"/>
  <c r="F55" i="4"/>
  <c r="G55" i="4"/>
  <c r="E56" i="4"/>
  <c r="F56" i="4"/>
  <c r="G56" i="4"/>
  <c r="E57" i="4"/>
  <c r="F57" i="4"/>
  <c r="G57" i="4"/>
  <c r="E58" i="4"/>
  <c r="F58" i="4"/>
  <c r="G58" i="4"/>
  <c r="E59" i="4"/>
  <c r="F59" i="4"/>
  <c r="G59" i="4"/>
  <c r="E60" i="4"/>
  <c r="F60" i="4"/>
  <c r="G60" i="4"/>
  <c r="E61" i="4"/>
  <c r="F61" i="4"/>
  <c r="G61" i="4"/>
  <c r="E62" i="4"/>
  <c r="F62" i="4"/>
  <c r="G62" i="4"/>
  <c r="E63" i="4"/>
  <c r="F63" i="4"/>
  <c r="G63" i="4"/>
  <c r="E64" i="4"/>
  <c r="F64" i="4"/>
  <c r="G64" i="4"/>
  <c r="E65" i="4"/>
  <c r="F65" i="4"/>
  <c r="G65" i="4"/>
  <c r="E66" i="4"/>
  <c r="F66" i="4"/>
  <c r="G66" i="4"/>
  <c r="E67" i="4"/>
  <c r="F67" i="4"/>
  <c r="G67" i="4"/>
  <c r="E68" i="4"/>
  <c r="F68" i="4"/>
  <c r="G68" i="4"/>
  <c r="E69" i="4"/>
  <c r="F69" i="4"/>
  <c r="G69" i="4"/>
  <c r="E70" i="4"/>
  <c r="F70" i="4"/>
  <c r="G70" i="4"/>
  <c r="E71" i="4"/>
  <c r="F71" i="4"/>
  <c r="G71" i="4"/>
  <c r="E72" i="4"/>
  <c r="F72" i="4"/>
  <c r="G72" i="4"/>
  <c r="E73" i="4"/>
  <c r="F73" i="4"/>
  <c r="G73" i="4"/>
  <c r="E74" i="4"/>
  <c r="F74" i="4"/>
  <c r="G74" i="4"/>
  <c r="E75" i="4"/>
  <c r="F75" i="4"/>
  <c r="G75" i="4"/>
  <c r="E76" i="4"/>
  <c r="F76" i="4"/>
  <c r="G76" i="4"/>
  <c r="E77" i="4"/>
  <c r="F77" i="4"/>
  <c r="G77" i="4"/>
  <c r="E78" i="4"/>
  <c r="F78" i="4"/>
  <c r="G78" i="4"/>
  <c r="E79" i="4"/>
  <c r="F79" i="4"/>
  <c r="G79" i="4"/>
  <c r="E80" i="4"/>
  <c r="F80" i="4"/>
  <c r="G80" i="4"/>
  <c r="E81" i="4"/>
  <c r="F81" i="4"/>
  <c r="G81" i="4"/>
  <c r="E82" i="4"/>
  <c r="F82" i="4"/>
  <c r="G82" i="4"/>
  <c r="E83" i="4"/>
  <c r="F83" i="4"/>
  <c r="G83" i="4"/>
  <c r="E84" i="4"/>
  <c r="F84" i="4"/>
  <c r="G84" i="4"/>
  <c r="E85" i="4"/>
  <c r="F85" i="4"/>
  <c r="G85" i="4"/>
  <c r="E86" i="4"/>
  <c r="F86" i="4"/>
  <c r="G86" i="4"/>
  <c r="E87" i="4"/>
  <c r="F87" i="4"/>
  <c r="G87" i="4"/>
  <c r="E88" i="4"/>
  <c r="F88" i="4"/>
  <c r="G88" i="4"/>
  <c r="E89" i="4"/>
  <c r="F89" i="4"/>
  <c r="G89" i="4"/>
  <c r="E90" i="4"/>
  <c r="F90" i="4"/>
  <c r="G90" i="4"/>
  <c r="E91" i="4"/>
  <c r="F91" i="4"/>
  <c r="G91" i="4"/>
  <c r="E92" i="4"/>
  <c r="F92" i="4"/>
  <c r="G92" i="4"/>
  <c r="E93" i="4"/>
  <c r="F93" i="4"/>
  <c r="G93" i="4"/>
  <c r="E94" i="4"/>
  <c r="F94" i="4"/>
  <c r="G94" i="4"/>
  <c r="E95" i="4"/>
  <c r="F95" i="4"/>
  <c r="G95" i="4"/>
  <c r="E96" i="4"/>
  <c r="F96" i="4"/>
  <c r="G96" i="4"/>
  <c r="E97" i="4"/>
  <c r="F97" i="4"/>
  <c r="G97" i="4"/>
  <c r="E98" i="4"/>
  <c r="F98" i="4"/>
  <c r="G98" i="4"/>
  <c r="E99" i="4"/>
  <c r="F99" i="4"/>
  <c r="G99" i="4"/>
  <c r="E100" i="4"/>
  <c r="F100" i="4"/>
  <c r="G100" i="4"/>
  <c r="E101" i="4"/>
  <c r="F101" i="4"/>
  <c r="G101" i="4"/>
  <c r="E102" i="4"/>
  <c r="F102" i="4"/>
  <c r="G102" i="4"/>
  <c r="E103" i="4"/>
  <c r="F103" i="4"/>
  <c r="G103" i="4"/>
  <c r="E104" i="4"/>
  <c r="F104" i="4"/>
  <c r="G104" i="4"/>
  <c r="E105" i="4"/>
  <c r="F105" i="4"/>
  <c r="G105" i="4"/>
  <c r="E106" i="4"/>
  <c r="F106" i="4"/>
  <c r="G106" i="4"/>
  <c r="E107" i="4"/>
  <c r="F107" i="4"/>
  <c r="G107" i="4"/>
  <c r="E108" i="4"/>
  <c r="F108" i="4"/>
  <c r="G108" i="4"/>
  <c r="E109" i="4"/>
  <c r="F109" i="4"/>
  <c r="G109" i="4"/>
  <c r="E110" i="4"/>
  <c r="F110" i="4"/>
  <c r="G110" i="4"/>
  <c r="E111" i="4"/>
  <c r="F111" i="4"/>
  <c r="G111" i="4"/>
  <c r="E112" i="4"/>
  <c r="F112" i="4"/>
  <c r="G112" i="4"/>
  <c r="E113" i="4"/>
  <c r="F113" i="4"/>
  <c r="G113" i="4"/>
  <c r="E114" i="4"/>
  <c r="F114" i="4"/>
  <c r="G114" i="4"/>
  <c r="E115" i="4"/>
  <c r="F115" i="4"/>
  <c r="G115" i="4"/>
  <c r="E116" i="4"/>
  <c r="F116" i="4"/>
  <c r="G116" i="4"/>
  <c r="E117" i="4"/>
  <c r="F117" i="4"/>
  <c r="G117" i="4"/>
  <c r="E118" i="4"/>
  <c r="F118" i="4"/>
  <c r="G118" i="4"/>
  <c r="E119" i="4"/>
  <c r="F119" i="4"/>
  <c r="G119" i="4"/>
  <c r="E120" i="4"/>
  <c r="F120" i="4"/>
  <c r="G120" i="4"/>
  <c r="E121" i="4"/>
  <c r="F121" i="4"/>
  <c r="G121" i="4"/>
  <c r="E122" i="4"/>
  <c r="F122" i="4"/>
  <c r="G122" i="4"/>
  <c r="E123" i="4"/>
  <c r="F123" i="4"/>
  <c r="G123" i="4"/>
  <c r="E124" i="4"/>
  <c r="F124" i="4"/>
  <c r="G124" i="4"/>
  <c r="E125" i="4"/>
  <c r="F125" i="4"/>
  <c r="G125" i="4"/>
  <c r="E126" i="4"/>
  <c r="F126" i="4"/>
  <c r="G126" i="4"/>
  <c r="E127" i="4"/>
  <c r="F127" i="4"/>
  <c r="G127" i="4"/>
  <c r="E128" i="4"/>
  <c r="F128" i="4"/>
  <c r="G128" i="4"/>
  <c r="E129" i="4"/>
  <c r="F129" i="4"/>
  <c r="G129" i="4"/>
  <c r="E130" i="4"/>
  <c r="F130" i="4"/>
  <c r="G130" i="4"/>
  <c r="E131" i="4"/>
  <c r="F131" i="4"/>
  <c r="G131" i="4"/>
  <c r="E132" i="4"/>
  <c r="F132" i="4"/>
  <c r="G132" i="4"/>
  <c r="E133" i="4"/>
  <c r="F133" i="4"/>
  <c r="G133" i="4"/>
  <c r="E134" i="4"/>
  <c r="F134" i="4"/>
  <c r="G134" i="4"/>
  <c r="E135" i="4"/>
  <c r="F135" i="4"/>
  <c r="G135" i="4"/>
  <c r="E136" i="4"/>
  <c r="F136" i="4"/>
  <c r="G136" i="4"/>
  <c r="E137" i="4"/>
  <c r="F137" i="4"/>
  <c r="G137" i="4"/>
  <c r="E138" i="4"/>
  <c r="F138" i="4"/>
  <c r="G138" i="4"/>
  <c r="E139" i="4"/>
  <c r="F139" i="4"/>
  <c r="G139" i="4"/>
  <c r="E140" i="4"/>
  <c r="F140" i="4"/>
  <c r="G140" i="4"/>
  <c r="E141" i="4"/>
  <c r="F141" i="4"/>
  <c r="G141" i="4"/>
  <c r="E142" i="4"/>
  <c r="F142" i="4"/>
  <c r="G142" i="4"/>
  <c r="E143" i="4"/>
  <c r="F143" i="4"/>
  <c r="G143" i="4"/>
  <c r="E144" i="4"/>
  <c r="F144" i="4"/>
  <c r="G144" i="4"/>
  <c r="E145" i="4"/>
  <c r="F145" i="4"/>
  <c r="G145" i="4"/>
  <c r="E146" i="4"/>
  <c r="F146" i="4"/>
  <c r="G146" i="4"/>
  <c r="E147" i="4"/>
  <c r="F147" i="4"/>
  <c r="G147" i="4"/>
  <c r="E148" i="4"/>
  <c r="F148" i="4"/>
  <c r="G148" i="4"/>
  <c r="E149" i="4"/>
  <c r="F149" i="4"/>
  <c r="G149" i="4"/>
  <c r="E2" i="4"/>
  <c r="F2" i="4"/>
  <c r="D3" i="5" l="1"/>
  <c r="G2" i="4"/>
  <c r="J3" i="1" l="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K2" i="1" l="1"/>
  <c r="I2" i="2" l="1"/>
  <c r="N2" i="2" l="1"/>
  <c r="J2" i="2"/>
  <c r="M2" i="2"/>
  <c r="O2" i="2"/>
  <c r="K2" i="2"/>
  <c r="J2" i="1" l="1"/>
</calcChain>
</file>

<file path=xl/sharedStrings.xml><?xml version="1.0" encoding="utf-8"?>
<sst xmlns="http://schemas.openxmlformats.org/spreadsheetml/2006/main" count="1251" uniqueCount="441">
  <si>
    <t>S</t>
  </si>
  <si>
    <t>O</t>
  </si>
  <si>
    <t>A</t>
  </si>
  <si>
    <t>P2</t>
  </si>
  <si>
    <t>Epistaxis</t>
  </si>
  <si>
    <t>Animal reported for epistaxis, BAR.</t>
  </si>
  <si>
    <t>Epistaxis (reported by area technician) (observed)</t>
  </si>
  <si>
    <t>Epistaxis of unknown etiology</t>
  </si>
  <si>
    <t>Vomit</t>
  </si>
  <si>
    <t>Animal reported for vomiting, BAR.</t>
  </si>
  <si>
    <t>Vomitus of unknown etiology
History of chronic vomiting</t>
  </si>
  <si>
    <t>Uterine ultrasound</t>
  </si>
  <si>
    <t>Patient sedated for ultrasound exam, BAR prior to sedation.</t>
  </si>
  <si>
    <t>BPD is XXX
Fetus is/is not in vertex position
fHR WNL
Placental attachment WNL</t>
  </si>
  <si>
    <t>Estimated GD XXXX, no indication of fetal distress, fetus in position for normal delivery.</t>
  </si>
  <si>
    <t>Follow-up US scheduled for XXXXXX</t>
  </si>
  <si>
    <t>Exposure</t>
  </si>
  <si>
    <t xml:space="preserve">Sedated to perform post-exposure exam, BAR prior to sedation.
</t>
  </si>
  <si>
    <t>Appears (does not appear) healthy.</t>
  </si>
  <si>
    <t xml:space="preserve">Post-exposure results pending, monitor. </t>
  </si>
  <si>
    <t>Presented for wound to (location), BAR prior to sedation.</t>
  </si>
  <si>
    <t>Victim of physical trauma, (location).</t>
  </si>
  <si>
    <t xml:space="preserve">Dehydration (and poor body condition) secondary to diarrhea of unknown etiology. </t>
  </si>
  <si>
    <t>Presented for diarrhea and dehydration, QAR prior to sedation.</t>
  </si>
  <si>
    <t>Animal reported for diarrhea, BAR.</t>
  </si>
  <si>
    <t>Diarrhea of unknown etiology.</t>
  </si>
  <si>
    <t>Monitor hydration and stool quality.</t>
  </si>
  <si>
    <t>Start GI protectants, review clinical history.</t>
  </si>
  <si>
    <t xml:space="preserve">Did not observe any lesions characteristic of herpes B virus.
Or
Lesions suggestive of herpes B virus observed.
</t>
  </si>
  <si>
    <t>4 cc's of blood, conjunctival (OU), oral and gential swabs collected.</t>
  </si>
  <si>
    <t>Name of SOAP</t>
  </si>
  <si>
    <t>Presented for diarrhea, dehydration, and lethargy. Depressed prior to sedation.</t>
  </si>
  <si>
    <t>Hypovolemic shock secondary to enteric loss.</t>
  </si>
  <si>
    <t>Blood draw for iSTAT, submitted rectal fecal culture. Placed IVC (size and lcation) and administered (fluids and additives). Begin XXXX once recovered from sedation</t>
  </si>
  <si>
    <t xml:space="preserve">DX. Repeat iSTAT/Hydration check XX/XX. Fecal culture pending XX/XX. XXX ends XX. </t>
  </si>
  <si>
    <t xml:space="preserve">Blood draw for iSTAT, submitted rectal fecal culture. Placed (size and location) IV catheter, bolused hetastarch and crystalloids, administered (fluids, additives, analgesics).  </t>
  </si>
  <si>
    <t xml:space="preserve">DX. Repeat iSTAT XX/XX. Fecal culture pending XX/XX. XX ends XX. </t>
  </si>
  <si>
    <t>Wound</t>
  </si>
  <si>
    <t>Diarrhea</t>
  </si>
  <si>
    <t>Treat and Release</t>
  </si>
  <si>
    <t>Wounds noted during routine processing, BAR prior to sedation.</t>
  </si>
  <si>
    <t>Minor wound from physical trauma.</t>
  </si>
  <si>
    <t>Monitor in social group.</t>
  </si>
  <si>
    <t>Digit Amputation</t>
  </si>
  <si>
    <t xml:space="preserve">Amputation of XXX due to physical trauma. </t>
  </si>
  <si>
    <t xml:space="preserve">Administered Pen G, ketoprofen. Clipped and cleaned wound, lavaged with sterile saline. Freshened wound edges. Apposed subcutaneous tissue with ____ and skin with ____. </t>
  </si>
  <si>
    <t xml:space="preserve">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t>
  </si>
  <si>
    <t>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t>
  </si>
  <si>
    <t>BAR prior to sedation.</t>
  </si>
  <si>
    <t>Wound ready for primary closure</t>
  </si>
  <si>
    <t>Surgical Repair</t>
  </si>
  <si>
    <t>Wound First Day</t>
  </si>
  <si>
    <t>Master Problem</t>
  </si>
  <si>
    <t>Respiratory Abnormality</t>
  </si>
  <si>
    <t>Gi-Other</t>
  </si>
  <si>
    <t>OBGYN</t>
  </si>
  <si>
    <t>Other</t>
  </si>
  <si>
    <t>Tendon Repair</t>
  </si>
  <si>
    <t>Achilles Tendon Repair</t>
  </si>
  <si>
    <t>Ophthalmic Abnormality</t>
  </si>
  <si>
    <t>Enucleation</t>
  </si>
  <si>
    <t>Partial Therapeutic Caudectomy</t>
  </si>
  <si>
    <t>Complete Therapeutic Caudectomy</t>
  </si>
  <si>
    <t>Rhabdomyolysis</t>
  </si>
  <si>
    <t>GI-Diarrhea</t>
  </si>
  <si>
    <t>Repeat iSTAT</t>
  </si>
  <si>
    <t>Research Support</t>
  </si>
  <si>
    <t>Bone Marrow Biopsy</t>
  </si>
  <si>
    <t>Lymph Node Biopsy</t>
  </si>
  <si>
    <t>Gastric lavage</t>
  </si>
  <si>
    <t>Skin biopsy</t>
  </si>
  <si>
    <t>Routine or Preventative</t>
  </si>
  <si>
    <t>Tb Test Results</t>
  </si>
  <si>
    <t>MS Abnormality</t>
  </si>
  <si>
    <t>Arthrocentesis with Intraarticular injection</t>
  </si>
  <si>
    <t xml:space="preserve">Arthrocentesis   </t>
  </si>
  <si>
    <t>Radiographs</t>
  </si>
  <si>
    <t>GI-Other</t>
  </si>
  <si>
    <t>Hepatic Biopsy</t>
  </si>
  <si>
    <t>Cerebral Spinal Fluid Collection from the lumbar region</t>
  </si>
  <si>
    <t>Cerebral Spinal Fluid Collection from cistem magnum</t>
  </si>
  <si>
    <t>Respiratory</t>
  </si>
  <si>
    <t>Nasal Flush</t>
  </si>
  <si>
    <t>Bronchioalveolar Lavage</t>
  </si>
  <si>
    <t>Technician Exam</t>
  </si>
  <si>
    <t>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t>
  </si>
  <si>
    <t xml:space="preserve">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t>
  </si>
  <si>
    <t xml:space="preserve">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t>
  </si>
  <si>
    <t>Dermatologic abnormality</t>
  </si>
  <si>
    <t>Cageside observation, BAR.</t>
  </si>
  <si>
    <t>Limited examination, BAR prior to sedation.</t>
  </si>
  <si>
    <t>Sedated for physical examinatioin, BAR prior to sedation.</t>
  </si>
  <si>
    <t>Sedated for diagnostic physical examination, BAR prior to sedation.</t>
  </si>
  <si>
    <t>Sedated for technicain examination, BAR prior to sedation.</t>
  </si>
  <si>
    <t>Sedated for bronchioavlveolar lavage, BAR prior to sedation.</t>
  </si>
  <si>
    <t>Sedated for nasal flush, BAR prior to sedation.</t>
  </si>
  <si>
    <t>Sedated for CSF collection, BAR prior to sedation.</t>
  </si>
  <si>
    <t>Sedated for ultrasound-guided percutaneous hepatic biopsy, BAR prior to sedation.</t>
  </si>
  <si>
    <t>Sedated for radiographs, BAR prior to sedation.</t>
  </si>
  <si>
    <t>Sedated for arthrocentesis, BAR prior to sedation.</t>
  </si>
  <si>
    <t>Sedated for arthrocentesis with intraarticular injection, BAR prior to sedation.</t>
  </si>
  <si>
    <t>Diagnostic Exam</t>
  </si>
  <si>
    <t>Complete Exam</t>
  </si>
  <si>
    <t>Limited Exam</t>
  </si>
  <si>
    <t>Limited Visual Exam</t>
  </si>
  <si>
    <t>Sedated for skin biopsy, BAR prior to sedation.</t>
  </si>
  <si>
    <t>Sedated for gastric lavage, BAR prior to sedation.</t>
  </si>
  <si>
    <t>Sedated for lymph node biopsy, BAR prior to sedation.</t>
  </si>
  <si>
    <t>Sedated for bone marrow biopsy, BAR prior to sedation.</t>
  </si>
  <si>
    <t>Sedated for repeat iSTAT, BAR prior to sedation.</t>
  </si>
  <si>
    <t>Presented for extensive crush trauma, QAR prior to sedation.</t>
  </si>
  <si>
    <t>Sedated for complete therapeutic caudectomy, BAR prior to sedation.</t>
  </si>
  <si>
    <t>Sedated for partial therapeutic caudectomy, BAR prior to sedation.</t>
  </si>
  <si>
    <t>O_ requires enucleation.</t>
  </si>
  <si>
    <t>Distal ___ cm of tail ready for amputation.</t>
  </si>
  <si>
    <t>Therapeutic caudectomy required.</t>
  </si>
  <si>
    <t>Extensive crush trauma, r/o rhabdomyolysis.</t>
  </si>
  <si>
    <t>Stable for research support procedure.</t>
  </si>
  <si>
    <t>Inadequate caloric intake, gastric lavage for nutritional support.</t>
  </si>
  <si>
    <t>Skin lesions, etiology unknown.</t>
  </si>
  <si>
    <t>Normal</t>
  </si>
  <si>
    <t>Arthritis of (joint or joints).</t>
  </si>
  <si>
    <t>Hepatopathy.</t>
  </si>
  <si>
    <t>Nasal discharge, etiology unknown</t>
  </si>
  <si>
    <t>Appears _________</t>
  </si>
  <si>
    <t xml:space="preserve">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t>
  </si>
  <si>
    <t xml:space="preserve">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t>
  </si>
  <si>
    <t xml:space="preserve">Collected ____ cc's blood for iSTAT.  iSTAT abnormalities: (enter abnormalities and plan). </t>
  </si>
  <si>
    <t>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t>
  </si>
  <si>
    <t xml:space="preserve">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t>
  </si>
  <si>
    <t xml:space="preserve">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t>
  </si>
  <si>
    <t>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t>
  </si>
  <si>
    <t xml:space="preserve">The skin was clipped with #40 clipper blades,  aseptically prepared and draped. Synovial fluid for cytology and culture was sterilely collected using a 22 g needles attached to a 3 cc syringe. </t>
  </si>
  <si>
    <t xml:space="preserve">Following sedation, (View) and (view) of the (area) were taken. </t>
  </si>
  <si>
    <t>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t>
  </si>
  <si>
    <t>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t>
  </si>
  <si>
    <t xml:space="preserve">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t>
  </si>
  <si>
    <t>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t>
  </si>
  <si>
    <t>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t>
  </si>
  <si>
    <t>(Enter actions)</t>
  </si>
  <si>
    <t>(Enter plan)</t>
  </si>
  <si>
    <t>Drug Package</t>
  </si>
  <si>
    <t>Pen G</t>
  </si>
  <si>
    <t>Ketoprofen</t>
  </si>
  <si>
    <t>Cefazoline</t>
  </si>
  <si>
    <t>Cephalixin</t>
  </si>
  <si>
    <t>Meloxicam</t>
  </si>
  <si>
    <t>Tramadol</t>
  </si>
  <si>
    <t>Lidocaine</t>
  </si>
  <si>
    <t>Gabapentin</t>
  </si>
  <si>
    <t>Oxygen</t>
  </si>
  <si>
    <t>Isoflurane</t>
  </si>
  <si>
    <t>Norm-R</t>
  </si>
  <si>
    <t>Lactated Ringers</t>
  </si>
  <si>
    <t>Hetastarch</t>
  </si>
  <si>
    <t>Bicarbonate</t>
  </si>
  <si>
    <t>Buprenorphine</t>
  </si>
  <si>
    <t>Diet, misc</t>
  </si>
  <si>
    <t>Bismuth subsalicylate</t>
  </si>
  <si>
    <t>Sodium bicarbonate</t>
  </si>
  <si>
    <t>Azithromycin</t>
  </si>
  <si>
    <t>Enrofloxacin</t>
  </si>
  <si>
    <t>Ketamine</t>
  </si>
  <si>
    <t>P1</t>
  </si>
  <si>
    <t>Monitor and record and recurrence of epistaxis.</t>
  </si>
  <si>
    <t>Monitor and record an recurrence of emesis.</t>
  </si>
  <si>
    <t>Diarrhea 1st Day Cage</t>
  </si>
  <si>
    <t>Diarrhea 1st Day Colony</t>
  </si>
  <si>
    <t>Diarrhea 1st Day Dysentery</t>
  </si>
  <si>
    <t>Minor Wound</t>
  </si>
  <si>
    <t>Diarrhea Dysentery</t>
  </si>
  <si>
    <t>Research Procedure</t>
  </si>
  <si>
    <t>Sedation</t>
  </si>
  <si>
    <t>Name</t>
  </si>
  <si>
    <t>Drug</t>
  </si>
  <si>
    <t>SNOMED</t>
  </si>
  <si>
    <t>Type</t>
  </si>
  <si>
    <t>E-72600</t>
  </si>
  <si>
    <t>E-779X0</t>
  </si>
  <si>
    <t>E-721X0</t>
  </si>
  <si>
    <t>E-72170</t>
  </si>
  <si>
    <t>Recurring</t>
  </si>
  <si>
    <t>E-YY732</t>
  </si>
  <si>
    <t>E-YY750</t>
  </si>
  <si>
    <t>E-YYY83</t>
  </si>
  <si>
    <t>E-87350</t>
  </si>
  <si>
    <t>E-YY883</t>
  </si>
  <si>
    <t>Meaning</t>
  </si>
  <si>
    <t>Penicillin G Procaine injectable (300,000 IU/ml)</t>
  </si>
  <si>
    <t>Ketoprofen injectable (100mg/ml)</t>
  </si>
  <si>
    <t>CEFAZOLIN injectable (250mg/ml)</t>
  </si>
  <si>
    <t>CEPHALEXIN (250mg)</t>
  </si>
  <si>
    <t>Tramadol (50mg)</t>
  </si>
  <si>
    <t>Lidocaine 2% injectable (20mg/ml)</t>
  </si>
  <si>
    <t>Gabapentin 100 mg capsules</t>
  </si>
  <si>
    <t>F-10470</t>
  </si>
  <si>
    <t>E-70720</t>
  </si>
  <si>
    <t>ISOFLURANE (ISOFLO)</t>
  </si>
  <si>
    <t>E-82270</t>
  </si>
  <si>
    <t>Sodium Bicarbonate (1meq/ml)</t>
  </si>
  <si>
    <t>ELECTROLYTE, LACTATED RINGER</t>
  </si>
  <si>
    <t>Hetastarch 6% in 0.9% NaCl</t>
  </si>
  <si>
    <t>SOAP</t>
  </si>
  <si>
    <t>Form Template</t>
  </si>
  <si>
    <t>E-70590</t>
  </si>
  <si>
    <t>Ketamine injectable (100mg/ml)</t>
  </si>
  <si>
    <t>Enrofloxacin (Baytril) 100mg/ml</t>
  </si>
  <si>
    <t>E-719Y5</t>
  </si>
  <si>
    <t>Bismuth Subsalicylate (262mg)</t>
  </si>
  <si>
    <t>E-80410</t>
  </si>
  <si>
    <t>Buprenorphine injectable (0.3mg/ml)</t>
  </si>
  <si>
    <t>E-YY792</t>
  </si>
  <si>
    <t>Azithromycin liquid (40mg/ml)</t>
  </si>
  <si>
    <t>E-YY045</t>
  </si>
  <si>
    <t>DIET, MISC, NOS</t>
  </si>
  <si>
    <t>E-X1200</t>
  </si>
  <si>
    <t>E-YY008</t>
  </si>
  <si>
    <t>Time Of</t>
  </si>
  <si>
    <t>E-87250</t>
  </si>
  <si>
    <t>Potasium chloride</t>
  </si>
  <si>
    <t>ELECTROLYTE, norm-R</t>
  </si>
  <si>
    <t>E-YY535</t>
  </si>
  <si>
    <t>Meloxicam liquid (1.5mg/ml)</t>
  </si>
  <si>
    <t>Observations Template</t>
  </si>
  <si>
    <t>Vitals</t>
  </si>
  <si>
    <t>PE With Vitals</t>
  </si>
  <si>
    <t>POTASSIUM CHLORIDE (KCL) injectable (2meq/ml)</t>
  </si>
  <si>
    <t>Cageside examination. Vomitus in cage pan</t>
  </si>
  <si>
    <t>Cage side examination. XX stool in cagepan, animal appears/does not appear hydrated, is/is not eating.</t>
  </si>
  <si>
    <t>iStat:</t>
  </si>
  <si>
    <t xml:space="preserve">
Integ/MS: removed bandage, lavaged wound, appears ready for primary closure.
</t>
  </si>
  <si>
    <t>MS: Ultrasound of muscles demonstrates</t>
  </si>
  <si>
    <t>iSTAT:</t>
  </si>
  <si>
    <t xml:space="preserve">No significant findings noted on physical examination. </t>
  </si>
  <si>
    <t>Administered cefazolin, ketoprofen, buprenorphine. Start cephalexin, meloxicam, tramadol on XX/XX. Wound cultures submitted. Clipped and cleaned wound, lavaged with sterile saline. Applied (bandage).</t>
  </si>
  <si>
    <t>0.9% NaCl</t>
  </si>
  <si>
    <t>E-87270</t>
  </si>
  <si>
    <t>SODIUM CHLORIDE (NACL) injectable 0.9%</t>
  </si>
  <si>
    <t>Tech PE With Vitals</t>
  </si>
  <si>
    <t>DVM PE With Vitals</t>
  </si>
  <si>
    <t xml:space="preserve">Monitor (location). Bandage change XX/XX. Wound cultures pending (XX/XX). Ceph/Melox end XX/XX, tramadol ends XX/XX. </t>
  </si>
  <si>
    <t>Template</t>
  </si>
  <si>
    <t>Code</t>
  </si>
  <si>
    <t>SIV Female Histology Findings</t>
  </si>
  <si>
    <t xml:space="preserve">Axillary LN </t>
  </si>
  <si>
    <t>T-08710</t>
  </si>
  <si>
    <t>AXILLARY LYMPH NODE</t>
  </si>
  <si>
    <t xml:space="preserve">Ilio-sacral LN  </t>
  </si>
  <si>
    <t>T-08650</t>
  </si>
  <si>
    <t>SACRAL LYMPH NODE</t>
  </si>
  <si>
    <t xml:space="preserve">Inguinal LN </t>
  </si>
  <si>
    <t>T-08810</t>
  </si>
  <si>
    <t>INGUINAL LYMPH NODE, NOS</t>
  </si>
  <si>
    <t xml:space="preserve">Mesenteric LN </t>
  </si>
  <si>
    <t>T-08510</t>
  </si>
  <si>
    <t>MESENTERIC LYMPH NODE, NOS</t>
  </si>
  <si>
    <t xml:space="preserve">Superior Mesenteric LN </t>
  </si>
  <si>
    <t>T-08420</t>
  </si>
  <si>
    <t>MESENTERIC LYMPH NODE (SUPERIOR)</t>
  </si>
  <si>
    <t xml:space="preserve">Submandibular LN </t>
  </si>
  <si>
    <t>T-08160</t>
  </si>
  <si>
    <t>SUBMANDIBULAR LYMPH NODE</t>
  </si>
  <si>
    <t xml:space="preserve">Tracheobronchial LN </t>
  </si>
  <si>
    <t>T-08332</t>
  </si>
  <si>
    <t>TRACHEOBRONCHIAL LYMPH NODE</t>
  </si>
  <si>
    <t xml:space="preserve">Ileocecal LN </t>
  </si>
  <si>
    <t>T-08520</t>
  </si>
  <si>
    <t>ILEOCOLIC LYMPH NOD</t>
  </si>
  <si>
    <t xml:space="preserve">Parotid Salivary Gland </t>
  </si>
  <si>
    <t>T-55100</t>
  </si>
  <si>
    <t>PAROTID GLAND, NOS</t>
  </si>
  <si>
    <t xml:space="preserve">Submax. Salivary Gland </t>
  </si>
  <si>
    <t>T-55300</t>
  </si>
  <si>
    <t>SUBMANDIBULAR GLAND, NOS</t>
  </si>
  <si>
    <t xml:space="preserve">Tongue </t>
  </si>
  <si>
    <t>T-53000</t>
  </si>
  <si>
    <t>TONGUE, NOS</t>
  </si>
  <si>
    <t xml:space="preserve">Tonsils </t>
  </si>
  <si>
    <t>T-61100</t>
  </si>
  <si>
    <t>TONSIL, NOS</t>
  </si>
  <si>
    <t xml:space="preserve">Pharyngeal Mucosa </t>
  </si>
  <si>
    <t>T-60110</t>
  </si>
  <si>
    <t>PHARYNGEAL MUCOUS MEMBRANE</t>
  </si>
  <si>
    <t xml:space="preserve">Buccal Mucosa </t>
  </si>
  <si>
    <t>T-51300</t>
  </si>
  <si>
    <t>BUCCAL MUCOSA</t>
  </si>
  <si>
    <t>Adrenal Gland</t>
  </si>
  <si>
    <t>T-93000</t>
  </si>
  <si>
    <t>ADRENAL GLAND, NOS</t>
  </si>
  <si>
    <t xml:space="preserve">Thyroid  </t>
  </si>
  <si>
    <t>T-96000</t>
  </si>
  <si>
    <t>THYROID GLAND, NOS</t>
  </si>
  <si>
    <t xml:space="preserve">Thymus </t>
  </si>
  <si>
    <t>T-98000</t>
  </si>
  <si>
    <t>THYMUS, NOS</t>
  </si>
  <si>
    <t xml:space="preserve">Skin </t>
  </si>
  <si>
    <t>T-01000</t>
  </si>
  <si>
    <t>SKIN, NOS</t>
  </si>
  <si>
    <t>Bone Marrow</t>
  </si>
  <si>
    <t>T-06000</t>
  </si>
  <si>
    <t>BONE MARROW, NOS</t>
  </si>
  <si>
    <t xml:space="preserve">Skeletal Muscle </t>
  </si>
  <si>
    <t>T-13000</t>
  </si>
  <si>
    <t>SKELETAL MUSCLE, NOS</t>
  </si>
  <si>
    <t xml:space="preserve">Cerebrum  </t>
  </si>
  <si>
    <t>T-X2003</t>
  </si>
  <si>
    <t>CEREBRUM, NOS</t>
  </si>
  <si>
    <t xml:space="preserve">Pituitary </t>
  </si>
  <si>
    <t>T-91000</t>
  </si>
  <si>
    <t>PITUITARY GLAND, NOS</t>
  </si>
  <si>
    <t xml:space="preserve">Spinal Cord </t>
  </si>
  <si>
    <t>T-X7410</t>
  </si>
  <si>
    <t>SPINAL CORD, NOS</t>
  </si>
  <si>
    <t xml:space="preserve">Spleen  </t>
  </si>
  <si>
    <t xml:space="preserve">T-07000  </t>
  </si>
  <si>
    <t>SPLEEN, NOS</t>
  </si>
  <si>
    <t xml:space="preserve">Aorta </t>
  </si>
  <si>
    <t xml:space="preserve">T-42000  </t>
  </si>
  <si>
    <t>AORTA, NOS</t>
  </si>
  <si>
    <t xml:space="preserve">Heart </t>
  </si>
  <si>
    <t>T-33010</t>
  </si>
  <si>
    <t>MYOCARDIUM, NOS</t>
  </si>
  <si>
    <t xml:space="preserve">Lung  </t>
  </si>
  <si>
    <t xml:space="preserve">T-28000 </t>
  </si>
  <si>
    <t>LUNG, NOS</t>
  </si>
  <si>
    <t xml:space="preserve">Liver  </t>
  </si>
  <si>
    <t>T-56000</t>
  </si>
  <si>
    <t>LIVER, NOS</t>
  </si>
  <si>
    <t xml:space="preserve">Gallbladder </t>
  </si>
  <si>
    <t>T-57000</t>
  </si>
  <si>
    <t>GALL BLADDER, NOS</t>
  </si>
  <si>
    <t xml:space="preserve">Pancreas  </t>
  </si>
  <si>
    <t>T-59000</t>
  </si>
  <si>
    <t>PANCREAS</t>
  </si>
  <si>
    <t xml:space="preserve">Kidney </t>
  </si>
  <si>
    <t xml:space="preserve"> T-71000</t>
  </si>
  <si>
    <t>KIDNEY, NOS</t>
  </si>
  <si>
    <t xml:space="preserve">Urinary Bladder </t>
  </si>
  <si>
    <t>T-74000</t>
  </si>
  <si>
    <t>URINARY BLADDER, NOS</t>
  </si>
  <si>
    <t xml:space="preserve">Esophagus </t>
  </si>
  <si>
    <t xml:space="preserve">T-62000  </t>
  </si>
  <si>
    <t>ESOPHAGUS, NOS</t>
  </si>
  <si>
    <t xml:space="preserve">Stomach </t>
  </si>
  <si>
    <t>T-63000</t>
  </si>
  <si>
    <t>STOMACH, NOS</t>
  </si>
  <si>
    <t xml:space="preserve">Duodenum </t>
  </si>
  <si>
    <t>T-64300</t>
  </si>
  <si>
    <t>DUODENUM, NOS</t>
  </si>
  <si>
    <t xml:space="preserve">Jejunum </t>
  </si>
  <si>
    <t xml:space="preserve">T-65100  </t>
  </si>
  <si>
    <t>JEJUNUM, NOS</t>
  </si>
  <si>
    <t xml:space="preserve">Ileum </t>
  </si>
  <si>
    <t xml:space="preserve">T-65200 </t>
  </si>
  <si>
    <t>ILEUM, NOS</t>
  </si>
  <si>
    <t xml:space="preserve">Colon </t>
  </si>
  <si>
    <t>T-67000</t>
  </si>
  <si>
    <t>COLON, NOS</t>
  </si>
  <si>
    <t xml:space="preserve">Rectum  </t>
  </si>
  <si>
    <t>T-68000</t>
  </si>
  <si>
    <t>RECTUM, NOS</t>
  </si>
  <si>
    <t xml:space="preserve">Cervix  </t>
  </si>
  <si>
    <t>T-83000</t>
  </si>
  <si>
    <t>CERVIX UTERI</t>
  </si>
  <si>
    <t xml:space="preserve">Ovary </t>
  </si>
  <si>
    <t>T-87000</t>
  </si>
  <si>
    <t>OVARY, NOS</t>
  </si>
  <si>
    <t xml:space="preserve">Vagina </t>
  </si>
  <si>
    <t>T-81000</t>
  </si>
  <si>
    <t>VAGINA, NO</t>
  </si>
  <si>
    <t xml:space="preserve">Uterus  </t>
  </si>
  <si>
    <t>T-82000</t>
  </si>
  <si>
    <t>UTERUS, NOS</t>
  </si>
  <si>
    <t xml:space="preserve">Fallopian Tube </t>
  </si>
  <si>
    <t>T-86100</t>
  </si>
  <si>
    <t>FALLOPIAN TUBE, NOS</t>
  </si>
  <si>
    <t>Standard Male Histology Findings</t>
  </si>
  <si>
    <r>
      <t>Salivary gland:</t>
    </r>
    <r>
      <rPr>
        <sz val="12"/>
        <color theme="1"/>
        <rFont val="OCRB"/>
      </rPr>
      <t xml:space="preserve"> </t>
    </r>
  </si>
  <si>
    <t>Heart</t>
  </si>
  <si>
    <t xml:space="preserve">T-33010  </t>
  </si>
  <si>
    <t xml:space="preserve">Aorta: </t>
  </si>
  <si>
    <r>
      <t>Lung:</t>
    </r>
    <r>
      <rPr>
        <sz val="12"/>
        <color theme="1"/>
        <rFont val="OCRB"/>
      </rPr>
      <t xml:space="preserve"> </t>
    </r>
  </si>
  <si>
    <t xml:space="preserve">Tracheobronchial lymph node; </t>
  </si>
  <si>
    <t xml:space="preserve">Trachea: </t>
  </si>
  <si>
    <t>T-25000</t>
  </si>
  <si>
    <t>TRACHEA, NOS</t>
  </si>
  <si>
    <t>Pituitary gland</t>
  </si>
  <si>
    <t xml:space="preserve">Mammary gland </t>
  </si>
  <si>
    <t>T-04000</t>
  </si>
  <si>
    <t>BREAST, NOS</t>
  </si>
  <si>
    <r>
      <t>Axillary lymph node:</t>
    </r>
    <r>
      <rPr>
        <sz val="12"/>
        <color theme="1"/>
        <rFont val="OCRB"/>
      </rPr>
      <t xml:space="preserve"> </t>
    </r>
  </si>
  <si>
    <r>
      <t>Spleen</t>
    </r>
    <r>
      <rPr>
        <sz val="12"/>
        <color theme="1"/>
        <rFont val="OCRB"/>
      </rPr>
      <t xml:space="preserve"> </t>
    </r>
  </si>
  <si>
    <t xml:space="preserve">Thyroid gland: </t>
  </si>
  <si>
    <t xml:space="preserve">Kidney: </t>
  </si>
  <si>
    <t>T-71000</t>
  </si>
  <si>
    <t>Adrenal gland:</t>
  </si>
  <si>
    <r>
      <t>Pancreas</t>
    </r>
    <r>
      <rPr>
        <sz val="12"/>
        <color theme="1"/>
        <rFont val="OCRB"/>
      </rPr>
      <t xml:space="preserve"> </t>
    </r>
  </si>
  <si>
    <r>
      <t>Inguinal lymph node:</t>
    </r>
    <r>
      <rPr>
        <sz val="12"/>
        <color theme="1"/>
        <rFont val="OCRB"/>
      </rPr>
      <t xml:space="preserve"> </t>
    </r>
  </si>
  <si>
    <t xml:space="preserve">Liver </t>
  </si>
  <si>
    <t xml:space="preserve">T-56000 </t>
  </si>
  <si>
    <t>Gallbladder:</t>
  </si>
  <si>
    <t xml:space="preserve">Urinary bladder </t>
  </si>
  <si>
    <t>Prostate</t>
  </si>
  <si>
    <t>T-77100</t>
  </si>
  <si>
    <t>PROSTATE, NOS</t>
  </si>
  <si>
    <t xml:space="preserve">Epididymis </t>
  </si>
  <si>
    <t>T-79100</t>
  </si>
  <si>
    <t>EPIDIDYMIS, NOS</t>
  </si>
  <si>
    <t xml:space="preserve">Seminal Vesicle  </t>
  </si>
  <si>
    <t>T-77500</t>
  </si>
  <si>
    <t>SEMINAL VESICLE, NOS</t>
  </si>
  <si>
    <t xml:space="preserve">Testes (left &amp; right) </t>
  </si>
  <si>
    <t>T-78000</t>
  </si>
  <si>
    <t>TESTIS, NOS</t>
  </si>
  <si>
    <t xml:space="preserve">Cerebrum </t>
  </si>
  <si>
    <t>Small intestine</t>
  </si>
  <si>
    <t xml:space="preserve">T-64000 </t>
  </si>
  <si>
    <t xml:space="preserve">SMALL INTESTINE, NOS </t>
  </si>
  <si>
    <t xml:space="preserve">Cecum </t>
  </si>
  <si>
    <t xml:space="preserve">T-671000 </t>
  </si>
  <si>
    <t>CECUM</t>
  </si>
  <si>
    <r>
      <t>Lymph node, mesenteric</t>
    </r>
    <r>
      <rPr>
        <sz val="10"/>
        <color rgb="FF000000"/>
        <rFont val="Arial"/>
        <family val="2"/>
      </rPr>
      <t xml:space="preserve"> </t>
    </r>
  </si>
  <si>
    <t>Mesenteric Lymph node, NOS</t>
  </si>
  <si>
    <t>Standard Female Histology Findings</t>
  </si>
  <si>
    <t>CERVIX UTER</t>
  </si>
  <si>
    <t xml:space="preserve">OVARY, NOS </t>
  </si>
  <si>
    <t>AXILLARY LYMPH NOD</t>
  </si>
  <si>
    <t xml:space="preserve">Adrenal Gland (left &amp; right) </t>
  </si>
  <si>
    <t>CEREBRUM, NO</t>
  </si>
  <si>
    <t>Kidney (left &amp; right) T-71000</t>
  </si>
  <si>
    <t>SIV Male Histology Findings</t>
  </si>
  <si>
    <t>External:
Presented is a    macaque, weighing  kg, in   BCS.
The hair coat is
Body Cavities:
__________ subcutaneous and visceral fat stores
Respiratory System:
Cardiovascular System:
Hemopoietic System:
__________ amount of thymic tissue
Spleen, visceral and peripheral lymph nodes: no gross lesions
Bone marrow not examined
Liver and Pancreas:
Gastrointestinal Tract:
Salivary glands, esophagus: no gross lesions
Stomach
Contents:
Mucosa: no gross lesions
Small intestinal
Contents:
Mucosa: no gross lesions
Large intestinal
Contents:
Mucosa: no gross lesions
Genitourinary System:
Kidneys, ureters, urinary bladder, reproductive tract: no gross lesions
Endocrine System:
Musculoskeletal System:
Stifle, shoulder, coxofemoral joints: no gross lesions
Central Nervous System:
Brain: no gross lesions
Spinal cord: not examined
SUMMARY OF GROSS FINDINGS</t>
  </si>
  <si>
    <t>ORT</t>
  </si>
  <si>
    <t xml:space="preserve">Kaon </t>
  </si>
  <si>
    <t xml:space="preserve">ESB cubes </t>
  </si>
  <si>
    <t>Electrolytes (ORT)</t>
  </si>
  <si>
    <t>E-YY870</t>
  </si>
  <si>
    <t>E-87251</t>
  </si>
  <si>
    <t>Kaon Elixir</t>
  </si>
  <si>
    <t>E-X0310</t>
  </si>
  <si>
    <t>Ensure Soaked Biscuits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</si>
</sst>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0"/>
      <color theme="1"/>
      <name val="Arial"/>
      <family val="2"/>
    </font>
    <font>
      <sz val="11"/>
      <color theme="1"/>
      <name val="Arial"/>
      <family val="2"/>
    </font>
    <font>
      <sz val="11"/>
      <color rgb="FF000000"/>
      <name val="Calibri"/>
      <family val="2"/>
      <scheme val="minor"/>
    </font>
    <font>
      <sz val="10"/>
      <color rgb="FF000000"/>
      <name val="Arial"/>
      <family val="2"/>
    </font>
    <font>
      <sz val="11"/>
      <color rgb="FF1F497D"/>
      <name val="Calibri"/>
      <family val="2"/>
      <scheme val="minor"/>
    </font>
    <font>
      <sz val="10"/>
      <name val="Arial"/>
      <family val="2"/>
    </font>
    <font>
      <sz val="14"/>
      <color rgb="FF000000"/>
      <name val="Tahoma"/>
      <family val="2"/>
    </font>
    <font>
      <sz val="10"/>
      <color rgb="FF000000"/>
      <name val="Verdana"/>
      <family val="2"/>
    </font>
    <font>
      <sz val="12"/>
      <color theme="1"/>
      <name val="OCRB"/>
    </font>
    <font>
      <sz val="12"/>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45">
    <xf numFmtId="0" fontId="0" fillId="0" borderId="0" xfId="0"/>
    <xf numFmtId="0" fontId="1"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1" fillId="0" borderId="0" xfId="0" applyFont="1"/>
    <xf numFmtId="0" fontId="0" fillId="0" borderId="0" xfId="0" applyAlignment="1">
      <alignment vertical="top" wrapText="1"/>
    </xf>
    <xf numFmtId="0" fontId="1" fillId="0" borderId="0" xfId="0"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0" fillId="0" borderId="0" xfId="0" applyFill="1" applyAlignment="1">
      <alignment horizontal="left"/>
    </xf>
    <xf numFmtId="0" fontId="1" fillId="0" borderId="0" xfId="0" applyFont="1" applyAlignment="1">
      <alignment vertical="top" wrapText="1"/>
    </xf>
    <xf numFmtId="0" fontId="1" fillId="0" borderId="0" xfId="0" applyFont="1" applyAlignment="1"/>
    <xf numFmtId="0" fontId="0" fillId="0" borderId="0" xfId="0" applyAlignment="1"/>
    <xf numFmtId="0" fontId="0" fillId="0" borderId="0" xfId="0" applyFill="1" applyAlignment="1"/>
    <xf numFmtId="0" fontId="1" fillId="0" borderId="0" xfId="0" applyFont="1" applyFill="1" applyAlignment="1"/>
    <xf numFmtId="0" fontId="6" fillId="0" borderId="0" xfId="0" applyFont="1" applyFill="1"/>
    <xf numFmtId="0" fontId="0" fillId="0" borderId="0" xfId="0" applyFill="1" applyAlignment="1">
      <alignment wrapText="1"/>
    </xf>
    <xf numFmtId="0" fontId="0" fillId="0" borderId="0" xfId="0" applyFill="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3" fillId="0" borderId="1" xfId="0"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vertical="top" wrapText="1"/>
    </xf>
    <xf numFmtId="0" fontId="0" fillId="2" borderId="0" xfId="0" applyFill="1" applyBorder="1" applyAlignment="1">
      <alignment vertical="top" wrapText="1"/>
    </xf>
    <xf numFmtId="0" fontId="0" fillId="0" borderId="0" xfId="0"/>
    <xf numFmtId="0" fontId="0" fillId="0" borderId="0" xfId="0" applyAlignment="1">
      <alignment vertical="center"/>
    </xf>
    <xf numFmtId="0" fontId="1" fillId="0" borderId="0" xfId="0" applyFont="1"/>
    <xf numFmtId="0" fontId="2" fillId="0" borderId="0" xfId="0" applyFont="1" applyAlignment="1">
      <alignment horizontal="justify" vertical="center"/>
    </xf>
    <xf numFmtId="0" fontId="5" fillId="0" borderId="0" xfId="0" applyFont="1" applyAlignment="1">
      <alignment horizontal="justify" vertical="center"/>
    </xf>
    <xf numFmtId="0" fontId="0" fillId="0" borderId="0" xfId="0" applyAlignment="1">
      <alignment wrapText="1"/>
    </xf>
    <xf numFmtId="0" fontId="0" fillId="2" borderId="0" xfId="0" applyFill="1"/>
    <xf numFmtId="0" fontId="0" fillId="2" borderId="0" xfId="0" applyFill="1" applyAlignment="1">
      <alignment vertical="center"/>
    </xf>
    <xf numFmtId="0" fontId="0" fillId="2" borderId="0" xfId="0" applyFill="1" applyAlignment="1">
      <alignment vertical="top" wrapText="1"/>
    </xf>
    <xf numFmtId="0" fontId="0" fillId="2" borderId="0" xfId="0" applyFill="1" applyAlignment="1"/>
    <xf numFmtId="0" fontId="2" fillId="2" borderId="0" xfId="0" applyFont="1" applyFill="1" applyAlignment="1">
      <alignment horizontal="justify" vertical="center"/>
    </xf>
    <xf numFmtId="0" fontId="5" fillId="2" borderId="0" xfId="0" applyFont="1" applyFill="1" applyAlignment="1">
      <alignment horizontal="justify" vertical="center"/>
    </xf>
    <xf numFmtId="0" fontId="0" fillId="0" borderId="0" xfId="0" applyFill="1"/>
    <xf numFmtId="0" fontId="11" fillId="0" borderId="0" xfId="1" applyNumberFormat="1" applyFont="1" applyFill="1" applyBorder="1" applyAlignment="1">
      <alignment horizontal="left" wrapText="1"/>
    </xf>
    <xf numFmtId="0" fontId="11" fillId="0" borderId="0" xfId="1" applyNumberFormat="1" applyFont="1" applyFill="1" applyBorder="1" applyAlignment="1">
      <alignment horizontal="center" wrapText="1"/>
    </xf>
  </cellXfs>
  <cellStyles count="2">
    <cellStyle name="Normal" xfId="0" builtinId="0"/>
    <cellStyle name="Normal 2" xfId="1"/>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F16" zoomScale="70" zoomScaleNormal="70" workbookViewId="0">
      <selection activeCell="I9" sqref="I9"/>
    </sheetView>
  </sheetViews>
  <sheetFormatPr defaultColWidth="34" defaultRowHeight="15"/>
  <cols>
    <col min="1" max="1" width="34" style="3" customWidth="1"/>
    <col min="2" max="2" width="34" style="3"/>
    <col min="3" max="3" width="34" style="3" customWidth="1"/>
    <col min="4" max="4" width="38.5703125" style="3" customWidth="1"/>
    <col min="6" max="6" width="34" style="3" customWidth="1"/>
    <col min="7" max="7" width="66.7109375" style="3" customWidth="1"/>
    <col min="8" max="8" width="34" style="3" customWidth="1"/>
    <col min="9" max="16384" width="34" style="3"/>
  </cols>
  <sheetData>
    <row r="1" spans="1:11">
      <c r="A1" s="10" t="s">
        <v>52</v>
      </c>
      <c r="B1" s="1" t="s">
        <v>30</v>
      </c>
      <c r="C1" s="1" t="s">
        <v>0</v>
      </c>
      <c r="D1" s="1" t="s">
        <v>1</v>
      </c>
      <c r="E1" s="4" t="s">
        <v>223</v>
      </c>
      <c r="F1" s="1" t="s">
        <v>2</v>
      </c>
      <c r="G1" s="1" t="s">
        <v>163</v>
      </c>
      <c r="H1" s="1" t="s">
        <v>3</v>
      </c>
      <c r="I1" s="10" t="s">
        <v>141</v>
      </c>
      <c r="J1" s="10" t="s">
        <v>202</v>
      </c>
      <c r="K1" s="10" t="s">
        <v>203</v>
      </c>
    </row>
    <row r="2" spans="1:11" ht="180">
      <c r="A2" s="5" t="s">
        <v>53</v>
      </c>
      <c r="B2" s="2" t="s">
        <v>4</v>
      </c>
      <c r="C2" s="2" t="s">
        <v>5</v>
      </c>
      <c r="D2" s="2" t="s">
        <v>6</v>
      </c>
      <c r="E2" s="17" t="s">
        <v>104</v>
      </c>
      <c r="F2" s="2" t="s">
        <v>7</v>
      </c>
      <c r="G2" s="18"/>
      <c r="H2" s="2" t="s">
        <v>164</v>
      </c>
      <c r="I2" s="5"/>
      <c r="J2" s="5" t="str">
        <f t="shared" ref="J2:J37" si="0">"},{"&amp;CHAR(10)&amp;"template: ['"&amp;B2&amp;"', 'Section', 'Clinical Remarks', '', ''], "&amp;CHAR(10)&amp;"records: [['Clinical Remarks', '{""s"":"""&amp;SUBSTITUTE(SUBSTITUTE(C2, CHAR(10), "\\n"), "'", "\'")&amp;""",""o"":"""&amp;SUBSTITUTE(SUBSTITUTE(D2, CHAR(10), "\\n"), "'", "\'")&amp;""",""a"":"""&amp;SUBSTITUTE(SUBSTITUTE(F2, CHAR(10), "\\n"), "'", "\'")&amp;""",""p"":"""&amp;SUBSTITUTE(SUBSTITUTE(G2, CHAR(10), "\\n"), "'", "\'")&amp;""",""p2"":"""&amp;SUBSTITUTE(SUBSTITUTE(H2, CHAR(10), "\\n"), "'", "\'")&amp;"""}']]"</f>
        <v>},{
template: ['Epistaxis', 'Section', 'Clinical Remarks', '', ''], 
records: [['Clinical Remarks', '{"s":"Animal reported for epistaxis, BAR.","o":"Epistaxis (reported by area technician) (observed)","a":"Epistaxis of unknown etiology","p":"","p2":"Monitor and record and recurrence of epistaxis."}']]</v>
      </c>
      <c r="K2" s="5" t="str">
        <f t="shared" ref="K2:K37" si="1">"},{"&amp;CHAR(10)&amp;"template: ['"&amp;B2&amp;"', 'Form', 'Clinical Report', '', ''], "&amp;CHAR(10)&amp;"records: ["&amp;CHAR(10)&amp;"['Clinical Remarks', '', '"&amp;B2&amp;"'],"&amp;IF(E2&lt;&gt;"",CHAR(10)&amp;"['Clinical Observations', '', '"&amp;E2&amp;"']","")&amp;IF(I2&lt;&gt;"",","&amp;CHAR(10)&amp;"['Drug Administration', '', '"&amp;I2&amp;"'],"&amp;CHAR(10)&amp;"['Treatment Orders', '', '"&amp;I2&amp;"']", "")&amp;CHAR(10)&amp;"]"</f>
        <v>},{
template: ['Epistaxis', 'Form', 'Clinical Report', '', ''], 
records: [
['Clinical Remarks', '', 'Epistaxis'],
['Clinical Observations', '', 'Limited Visual Exam']
]</v>
      </c>
    </row>
    <row r="3" spans="1:11" ht="165">
      <c r="A3" s="5" t="s">
        <v>54</v>
      </c>
      <c r="B3" s="2" t="s">
        <v>8</v>
      </c>
      <c r="C3" s="2" t="s">
        <v>9</v>
      </c>
      <c r="D3" s="2" t="s">
        <v>227</v>
      </c>
      <c r="E3" s="17" t="s">
        <v>104</v>
      </c>
      <c r="F3" s="2" t="s">
        <v>10</v>
      </c>
      <c r="G3" s="18"/>
      <c r="H3" s="2" t="s">
        <v>165</v>
      </c>
      <c r="I3" s="5"/>
      <c r="J3" s="5" t="str">
        <f t="shared" si="0"/>
        <v>},{
template: ['Vomit', 'Section', 'Clinical Remarks', '', ''], 
records: [['Clinical Remarks', '{"s":"Animal reported for vomiting, BAR.","o":"Cageside examination. Vomitus in cage pan","a":"Vomitus of unknown etiology\\nHistory of chronic vomiting","p":"","p2":"Monitor and record an recurrence of emesis."}']]</v>
      </c>
      <c r="K3" s="5" t="str">
        <f t="shared" si="1"/>
        <v>},{
template: ['Vomit', 'Form', 'Clinical Report', '', ''], 
records: [
['Clinical Remarks', '', 'Vomit'],
['Clinical Observations', '', 'Limited Visual Exam']
]</v>
      </c>
    </row>
    <row r="4" spans="1:11" ht="195">
      <c r="A4" s="5" t="s">
        <v>38</v>
      </c>
      <c r="B4" s="2" t="s">
        <v>166</v>
      </c>
      <c r="C4" s="2" t="s">
        <v>24</v>
      </c>
      <c r="D4" s="2" t="s">
        <v>228</v>
      </c>
      <c r="E4" s="17" t="s">
        <v>104</v>
      </c>
      <c r="F4" s="2" t="s">
        <v>25</v>
      </c>
      <c r="G4" s="2" t="s">
        <v>27</v>
      </c>
      <c r="H4" s="2" t="s">
        <v>26</v>
      </c>
      <c r="I4" s="2" t="s">
        <v>166</v>
      </c>
      <c r="J4" s="5" t="str">
        <f t="shared" si="0"/>
        <v>},{
template: ['Diarrhea 1st Day Cage', 'Section', 'Clinical Remarks', '', ''], 
records: [['Clinical Remarks', '{"s":"Animal reported for diarrhea, BAR.","o":"Cage side examination. XX stool in cagepan, animal appears/does not appear hydrated, is/is not eating.","a":"Diarrhea of unknown etiology.","p":"Start GI protectants, review clinical history.","p2":"Monitor hydration and stool quality."}']]</v>
      </c>
      <c r="K4" s="5" t="str">
        <f t="shared" si="1"/>
        <v>},{
template: ['Diarrhea 1st Day Cage', 'Form', 'Clinical Report', '', ''], 
records: [
['Clinical Remarks', '', 'Diarrhea 1st Day Cage'],
['Clinical Observations', '', 'Limited Visual Exam'],
['Drug Administration', '', 'Diarrhea 1st Day Cage'],
['Treatment Orders', '', 'Diarrhea 1st Day Cage']
]</v>
      </c>
    </row>
    <row r="5" spans="1:11" ht="210">
      <c r="A5" s="5" t="s">
        <v>55</v>
      </c>
      <c r="B5" s="2" t="s">
        <v>11</v>
      </c>
      <c r="C5" s="2" t="s">
        <v>12</v>
      </c>
      <c r="D5" s="2" t="s">
        <v>13</v>
      </c>
      <c r="E5" s="28" t="s">
        <v>224</v>
      </c>
      <c r="F5" s="2" t="s">
        <v>14</v>
      </c>
      <c r="G5" s="18"/>
      <c r="H5" s="2" t="s">
        <v>15</v>
      </c>
      <c r="I5" s="5" t="s">
        <v>172</v>
      </c>
      <c r="J5" s="5" t="str">
        <f t="shared" si="0"/>
        <v>},{
template: ['Uterine ultrasound', 'Section', 'Clinical Remarks', '', ''], 
records: [['Clinical Remarks', '{"s":"Patient sedated for ultrasound exam, BAR prior to sedation.","o":"BPD is XXX\\nFetus is/is not in vertex position\\nfHR WNL\\nPlacental attachment WNL","a":"Estimated GD XXXX, no indication of fetal distress, fetus in position for normal delivery.","p":"","p2":"Follow-up US scheduled for XXXXXX"}']]</v>
      </c>
      <c r="K5" s="5" t="str">
        <f t="shared" si="1"/>
        <v>},{
template: ['Uterine ultrasound', 'Form', 'Clinical Report', '', ''], 
records: [
['Clinical Remarks', '', 'Uterine ultrasound'],
['Clinical Observations', '', 'Vitals'],
['Drug Administration', '', 'Sedation'],
['Treatment Orders', '', 'Sedation']
]</v>
      </c>
    </row>
    <row r="6" spans="1:11" ht="240">
      <c r="A6" s="5" t="s">
        <v>56</v>
      </c>
      <c r="B6" s="2" t="s">
        <v>16</v>
      </c>
      <c r="C6" s="2" t="s">
        <v>17</v>
      </c>
      <c r="D6" s="2" t="s">
        <v>28</v>
      </c>
      <c r="E6" s="28" t="s">
        <v>224</v>
      </c>
      <c r="F6" s="2" t="s">
        <v>18</v>
      </c>
      <c r="G6" s="18" t="s">
        <v>29</v>
      </c>
      <c r="H6" s="2" t="s">
        <v>19</v>
      </c>
      <c r="I6" s="5" t="s">
        <v>172</v>
      </c>
      <c r="J6" s="5" t="str">
        <f t="shared" si="0"/>
        <v>},{
template: ['Exposure', 'Section', 'Clinical Remarks', '', ''], 
records: [['Clinical Remarks', '{"s":"Sedated to perform post-exposure exam, BAR prior to sedation.\\n","o":"Did not observe any lesions characteristic of herpes B virus.\\nOr\\nLesions suggestive of herpes B virus observed.\\n","a":"Appears (does not appear) healthy.","p":"4 cc\'s of blood, conjunctival (OU), oral and gential swabs collected.","p2":"Post-exposure results pending, monitor. "}']]</v>
      </c>
      <c r="K6" s="5" t="str">
        <f t="shared" si="1"/>
        <v>},{
template: ['Exposure', 'Form', 'Clinical Report', '', ''], 
records: [
['Clinical Remarks', '', 'Exposure'],
['Clinical Observations', '', 'Vitals'],
['Drug Administration', '', 'Sedation'],
['Treatment Orders', '', 'Sedation']
]</v>
      </c>
    </row>
    <row r="7" spans="1:11" ht="300">
      <c r="A7" s="5" t="s">
        <v>37</v>
      </c>
      <c r="B7" s="2" t="s">
        <v>51</v>
      </c>
      <c r="C7" s="2" t="s">
        <v>20</v>
      </c>
      <c r="D7" s="2"/>
      <c r="E7" s="28" t="s">
        <v>238</v>
      </c>
      <c r="F7" s="2" t="s">
        <v>21</v>
      </c>
      <c r="G7" s="2" t="s">
        <v>234</v>
      </c>
      <c r="H7" s="2" t="s">
        <v>240</v>
      </c>
      <c r="I7" s="5" t="s">
        <v>169</v>
      </c>
      <c r="J7" s="5" t="str">
        <f t="shared" si="0"/>
        <v>},{
template: ['Wound First Day', 'Section', 'Clinical Remarks', '', ''], 
records: [['Clinical Remarks', '{"s":"Presented for wound to (location), BAR prior to sedation.","o":"","a":"Victim of physical trauma, (location).","p":"Administered cefazolin, ketoprofen, buprenorphine. Start cephalexin, meloxicam, tramadol on XX/XX. Wound cultures submitted. Clipped and cleaned wound, lavaged with sterile saline. Applied (bandage).","p2":"Monitor (location). Bandage change XX/XX. Wound cultures pending (XX/XX). Ceph/Melox end XX/XX, tramadol ends XX/XX. "}']]</v>
      </c>
      <c r="K7" s="5" t="str">
        <f t="shared" si="1"/>
        <v>},{
template: ['Wound First Day', 'Form', 'Clinical Report', '', ''], 
records: [
['Clinical Remarks', '', 'Wound First Day'],
['Clinical Observations', '', 'Tech PE With Vitals'],
['Drug Administration', '', 'Minor Wound'],
['Treatment Orders', '', 'Minor Wound']
]</v>
      </c>
    </row>
    <row r="8" spans="1:11" ht="270">
      <c r="A8" s="5" t="s">
        <v>38</v>
      </c>
      <c r="B8" s="2" t="s">
        <v>167</v>
      </c>
      <c r="C8" s="2" t="s">
        <v>23</v>
      </c>
      <c r="D8" s="2" t="s">
        <v>229</v>
      </c>
      <c r="E8" s="28" t="s">
        <v>238</v>
      </c>
      <c r="F8" s="2" t="s">
        <v>22</v>
      </c>
      <c r="G8" s="2" t="s">
        <v>33</v>
      </c>
      <c r="H8" s="2" t="s">
        <v>34</v>
      </c>
      <c r="I8" s="5" t="s">
        <v>167</v>
      </c>
      <c r="J8" s="5" t="str">
        <f t="shared" si="0"/>
        <v>},{
template: ['Diarrhea 1st Day Colony', 'Section', 'Clinical Remarks', '', ''], 
records: [['Clinical Remarks', '{"s":"Presented for diarrhea and dehydration, QAR prior to sedation.","o":"iStat:","a":"Dehydration (and poor body condition) secondary to diarrhea of unknown etiology. ","p":"Blood draw for iSTAT, submitted rectal fecal culture. Placed IVC (size and lcation) and administered (fluids and additives). Begin XXXX once recovered from sedation","p2":"DX. Repeat iSTAT/Hydration check XX/XX. Fecal culture pending XX/XX. XXX ends XX. "}']]</v>
      </c>
      <c r="K8" s="5" t="str">
        <f t="shared" si="1"/>
        <v>},{
template: ['Diarrhea 1st Day Colony', 'Form', 'Clinical Report', '', ''], 
records: [
['Clinical Remarks', '', 'Diarrhea 1st Day Colony'],
['Clinical Observations', '', 'Tech PE With Vitals'],
['Drug Administration', '', 'Diarrhea 1st Day Colony'],
['Treatment Orders', '', 'Diarrhea 1st Day Colony']
]</v>
      </c>
    </row>
    <row r="9" spans="1:11" ht="270">
      <c r="A9" s="5" t="s">
        <v>38</v>
      </c>
      <c r="B9" s="18" t="s">
        <v>168</v>
      </c>
      <c r="C9" s="18" t="s">
        <v>31</v>
      </c>
      <c r="D9" s="2" t="s">
        <v>229</v>
      </c>
      <c r="E9" s="28" t="s">
        <v>238</v>
      </c>
      <c r="F9" s="18" t="s">
        <v>32</v>
      </c>
      <c r="G9" s="18" t="s">
        <v>35</v>
      </c>
      <c r="H9" s="5" t="s">
        <v>36</v>
      </c>
      <c r="I9" s="5" t="s">
        <v>170</v>
      </c>
      <c r="J9" s="5" t="str">
        <f t="shared" si="0"/>
        <v>},{
template: ['Diarrhea 1st Day Dysentery', 'Section', 'Clinical Remarks', '', ''], 
records: [['Clinical Remarks', '{"s":"Presented for diarrhea, dehydration, and lethargy. Depressed prior to sedation.","o":"iStat:","a":"Hypovolemic shock secondary to enteric loss.","p":"Blood draw for iSTAT, submitted rectal fecal culture. Placed (size and location) IV catheter, bolused hetastarch and crystalloids, administered (fluids, additives, analgesics).  ","p2":"DX. Repeat iSTAT XX/XX. Fecal culture pending XX/XX. XX ends XX. "}']]</v>
      </c>
      <c r="K9" s="5" t="str">
        <f t="shared" si="1"/>
        <v>},{
template: ['Diarrhea 1st Day Dysentery', 'Form', 'Clinical Report', '', ''], 
records: [
['Clinical Remarks', '', 'Diarrhea 1st Day Dysentery'],
['Clinical Observations', '', 'Tech PE With Vitals'],
['Drug Administration', '', 'Diarrhea Dysentery'],
['Treatment Orders', '', 'Diarrhea Dysentery']
]</v>
      </c>
    </row>
    <row r="10" spans="1:11" ht="225">
      <c r="A10" s="5" t="s">
        <v>37</v>
      </c>
      <c r="B10" s="18" t="s">
        <v>39</v>
      </c>
      <c r="C10" s="18" t="s">
        <v>40</v>
      </c>
      <c r="D10" s="2"/>
      <c r="E10" s="28" t="s">
        <v>238</v>
      </c>
      <c r="F10" s="18" t="s">
        <v>41</v>
      </c>
      <c r="G10" s="18" t="s">
        <v>45</v>
      </c>
      <c r="H10" s="5" t="s">
        <v>42</v>
      </c>
      <c r="I10" s="5" t="s">
        <v>39</v>
      </c>
      <c r="J10" s="5" t="str">
        <f t="shared" si="0"/>
        <v>},{
template: ['Treat and Release', 'Section', 'Clinical Remarks', '', ''], 
records: [['Clinical Remarks', '{"s":"Wounds noted during routine processing, BAR prior to sedation.","o":"","a":"Minor wound from physical trauma.","p":"Administered Pen G, ketoprofen. Clipped and cleaned wound, lavaged with sterile saline. Freshened wound edges. Apposed subcutaneous tissue with ____ and skin with ____. ","p2":"Monitor in social group."}']]</v>
      </c>
      <c r="K10" s="5" t="str">
        <f t="shared" si="1"/>
        <v>},{
template: ['Treat and Release', 'Form', 'Clinical Report', '', ''], 
records: [
['Clinical Remarks', '', 'Treat and Release'],
['Clinical Observations', '', 'Tech PE With Vitals'],
['Drug Administration', '', 'Treat and Release'],
['Treatment Orders', '', 'Treat and Release']
]</v>
      </c>
    </row>
    <row r="11" spans="1:11" ht="409.5">
      <c r="A11" s="5" t="s">
        <v>37</v>
      </c>
      <c r="B11" s="18" t="s">
        <v>43</v>
      </c>
      <c r="C11" s="18" t="s">
        <v>20</v>
      </c>
      <c r="D11" s="2"/>
      <c r="E11" s="28" t="s">
        <v>238</v>
      </c>
      <c r="F11" s="18" t="s">
        <v>44</v>
      </c>
      <c r="G11" s="19" t="s">
        <v>46</v>
      </c>
      <c r="H11" s="5" t="s">
        <v>140</v>
      </c>
      <c r="I11" s="5" t="s">
        <v>43</v>
      </c>
      <c r="J11" s="5" t="str">
        <f t="shared" si="0"/>
        <v>},{
template: ['Digit Amputation', 'Section', 'Clinical Remarks', '', ''], 
records: [['Clinical Remarks', '{"s":"Presented for wound to (location), BAR prior to sedation.","o":"","a":"Amputation of XXX due to physical trauma. ","p":"Local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","p2":"(Enter plan)"}']]</v>
      </c>
      <c r="K11" s="5" t="str">
        <f t="shared" si="1"/>
        <v>},{
template: ['Digit Amputation', 'Form', 'Clinical Report', '', ''], 
records: [
['Clinical Remarks', '', 'Digit Amputation'],
['Clinical Observations', '', 'Tech PE With Vitals'],
['Drug Administration', '', 'Digit Amputation'],
['Treatment Orders', '', 'Digit Amputation']
]</v>
      </c>
    </row>
    <row r="12" spans="1:11" ht="330">
      <c r="A12" s="5" t="s">
        <v>37</v>
      </c>
      <c r="B12" s="18" t="s">
        <v>50</v>
      </c>
      <c r="C12" s="18" t="s">
        <v>48</v>
      </c>
      <c r="D12" s="18" t="s">
        <v>230</v>
      </c>
      <c r="E12" s="17" t="s">
        <v>225</v>
      </c>
      <c r="F12" s="18" t="s">
        <v>49</v>
      </c>
      <c r="G12" s="20" t="s">
        <v>47</v>
      </c>
      <c r="H12" s="5" t="s">
        <v>140</v>
      </c>
      <c r="I12" s="5" t="s">
        <v>50</v>
      </c>
      <c r="J12" s="5" t="str">
        <f t="shared" si="0"/>
        <v>},{
template: ['Surgical Repair', 'Section', 'Clinical Remarks', '', ''], 
records: [['Clinical Remarks', '{"s":"BAR prior to sedation.","o":"\\nInteg/MS: removed bandage, lavaged wound, appears ready for primary closure.\\n","a":"Wound ready for primary closure","p":"Intubated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recovery.","p2":"(Enter plan)"}']]</v>
      </c>
      <c r="K12" s="5" t="str">
        <f t="shared" si="1"/>
        <v>},{
template: ['Surgical Repair', 'Form', 'Clinical Report', '', ''], 
records: [
['Clinical Remarks', '', 'Surgical Repair'],
['Clinical Observations', '', 'PE With Vitals'],
['Drug Administration', '', 'Surgical Repair'],
['Treatment Orders', '', 'Surgical Repair']
]</v>
      </c>
    </row>
    <row r="13" spans="1:11" ht="405">
      <c r="A13" s="5" t="s">
        <v>37</v>
      </c>
      <c r="B13" s="18" t="s">
        <v>57</v>
      </c>
      <c r="C13" s="18" t="s">
        <v>48</v>
      </c>
      <c r="D13" s="18" t="s">
        <v>230</v>
      </c>
      <c r="E13" s="28" t="s">
        <v>224</v>
      </c>
      <c r="F13" s="18" t="s">
        <v>49</v>
      </c>
      <c r="G13" s="20" t="s">
        <v>85</v>
      </c>
      <c r="H13" s="5" t="s">
        <v>140</v>
      </c>
      <c r="I13" s="5" t="s">
        <v>50</v>
      </c>
      <c r="J13" s="5" t="str">
        <f t="shared" si="0"/>
        <v>},{
template: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recovery.","p2":"(Enter plan)"}']]</v>
      </c>
      <c r="K13" s="5" t="str">
        <f t="shared" si="1"/>
        <v>},{
template: ['Tendon Repair', 'Form', 'Clinical Report', '', ''], 
records: [
['Clinical Remarks', '', 'Tendon Repair'],
['Clinical Observations', '', 'Vitals'],
['Drug Administration', '', 'Surgical Repair'],
['Treatment Orders', '', 'Surgical Repair']
]</v>
      </c>
    </row>
    <row r="14" spans="1:11" ht="409.5">
      <c r="A14" s="5" t="s">
        <v>37</v>
      </c>
      <c r="B14" s="18" t="s">
        <v>58</v>
      </c>
      <c r="C14" s="18" t="s">
        <v>48</v>
      </c>
      <c r="D14" s="18" t="s">
        <v>230</v>
      </c>
      <c r="E14" s="28" t="s">
        <v>224</v>
      </c>
      <c r="F14" s="18" t="s">
        <v>49</v>
      </c>
      <c r="G14" s="20" t="s">
        <v>86</v>
      </c>
      <c r="H14" s="5" t="s">
        <v>140</v>
      </c>
      <c r="I14" s="5" t="s">
        <v>50</v>
      </c>
      <c r="J14" s="5" t="str">
        <f t="shared" si="0"/>
        <v>},{
template: ['Achilles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","p2":"(Enter plan)"}']]</v>
      </c>
      <c r="K14" s="5" t="str">
        <f t="shared" si="1"/>
        <v>},{
template: ['Achilles Tendon Repair', 'Form', 'Clinical Report', '', ''], 
records: [
['Clinical Remarks', '', 'Achilles Tendon Repair'],
['Clinical Observations', '', 'Vitals'],
['Drug Administration', '', 'Surgical Repair'],
['Treatment Orders', '', 'Surgical Repair']
]</v>
      </c>
    </row>
    <row r="15" spans="1:11" ht="409.5">
      <c r="A15" s="5" t="s">
        <v>59</v>
      </c>
      <c r="B15" s="18" t="s">
        <v>60</v>
      </c>
      <c r="C15" s="18" t="s">
        <v>48</v>
      </c>
      <c r="D15" s="18"/>
      <c r="E15" s="28" t="s">
        <v>224</v>
      </c>
      <c r="F15" s="18" t="s">
        <v>113</v>
      </c>
      <c r="G15" s="18" t="s">
        <v>87</v>
      </c>
      <c r="H15" s="5" t="s">
        <v>140</v>
      </c>
      <c r="I15" s="5" t="s">
        <v>50</v>
      </c>
      <c r="J15" s="5" t="str">
        <f t="shared" si="0"/>
        <v>},{
template: ['Enucleation', 'Section', 'Clinical Remarks', '', ''], 
records: [['Clinical Remarks', '{"s":"BAR prior to sedation.","o":"","a":"O_ requires enucleation.","p":"The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","p2":"(Enter plan)"}']]</v>
      </c>
      <c r="K15" s="5" t="str">
        <f t="shared" si="1"/>
        <v>},{
template: ['Enucleation', 'Form', 'Clinical Report', '', ''], 
records: [
['Clinical Remarks', '', 'Enucleation'],
['Clinical Observations', '', 'Vitals'],
['Drug Administration', '', 'Surgical Repair'],
['Treatment Orders', '', 'Surgical Repair']
]</v>
      </c>
    </row>
    <row r="16" spans="1:11" ht="409.5">
      <c r="A16" s="5" t="s">
        <v>37</v>
      </c>
      <c r="B16" s="18" t="s">
        <v>61</v>
      </c>
      <c r="C16" s="18" t="s">
        <v>112</v>
      </c>
      <c r="D16" s="2"/>
      <c r="E16" s="28" t="s">
        <v>224</v>
      </c>
      <c r="F16" s="18" t="s">
        <v>114</v>
      </c>
      <c r="G16" s="19" t="s">
        <v>125</v>
      </c>
      <c r="H16" s="5" t="s">
        <v>140</v>
      </c>
      <c r="I16" s="5" t="s">
        <v>50</v>
      </c>
      <c r="J16" s="5" t="str">
        <f t="shared" si="0"/>
        <v>},{
template: ['Partial Therapeutic Caudectomy', 'Section', 'Clinical Remarks', '', ''], 
records: [['Clinical Remarks', '{"s":"Sedated for partial therapeutic caudectomy, BAR prior to sedation.","o":"","a":"Distal ___ cm of tail ready for amputation.","p":"The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","p2":"(Enter plan)"}']]</v>
      </c>
      <c r="K16" s="5" t="str">
        <f t="shared" si="1"/>
        <v>},{
template: ['Partial Therapeutic Caudectomy', 'Form', 'Clinical Report', '', ''], 
records: [
['Clinical Remarks', '', 'Partial Therapeutic Caudectomy'],
['Clinical Observations', '', 'Vitals'],
['Drug Administration', '', 'Surgical Repair'],
['Treatment Orders', '', 'Surgical Repair']
]</v>
      </c>
    </row>
    <row r="17" spans="1:11" ht="409.5">
      <c r="A17" s="5" t="s">
        <v>37</v>
      </c>
      <c r="B17" s="18" t="s">
        <v>62</v>
      </c>
      <c r="C17" s="18" t="s">
        <v>111</v>
      </c>
      <c r="D17" s="2"/>
      <c r="E17" s="28" t="s">
        <v>224</v>
      </c>
      <c r="F17" s="18" t="s">
        <v>115</v>
      </c>
      <c r="G17" s="21" t="s">
        <v>126</v>
      </c>
      <c r="H17" s="5" t="s">
        <v>140</v>
      </c>
      <c r="I17" s="5" t="s">
        <v>50</v>
      </c>
      <c r="J17" s="5" t="str">
        <f t="shared" si="0"/>
        <v>},{
template: ['Complete Therapeutic Caudectomy', 'Section', 'Clinical Remarks', '', ''], 
records: [['Clinical Remarks', '{"s":"Sedated for complete therapeutic caudectomy, BAR prior to sedation.","o":"","a":"Therapeutic caudectomy required.","p":"A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","p2":"(Enter plan)"}']]</v>
      </c>
      <c r="K17" s="5" t="str">
        <f t="shared" si="1"/>
        <v>},{
template: ['Complete Therapeutic Caudectomy', 'Form', 'Clinical Report', '', ''], 
records: [
['Clinical Remarks', '', 'Complete Therapeutic Caudectomy'],
['Clinical Observations', '', 'Vitals'],
['Drug Administration', '', 'Surgical Repair'],
['Treatment Orders', '', 'Surgical Repair']
]</v>
      </c>
    </row>
    <row r="18" spans="1:11" ht="195">
      <c r="A18" s="5" t="s">
        <v>37</v>
      </c>
      <c r="B18" s="18" t="s">
        <v>63</v>
      </c>
      <c r="C18" s="18" t="s">
        <v>110</v>
      </c>
      <c r="D18" s="2" t="s">
        <v>231</v>
      </c>
      <c r="E18" s="28" t="s">
        <v>238</v>
      </c>
      <c r="F18" s="18" t="s">
        <v>116</v>
      </c>
      <c r="G18" s="18"/>
      <c r="H18" s="5" t="s">
        <v>140</v>
      </c>
      <c r="I18" s="5" t="s">
        <v>63</v>
      </c>
      <c r="J18" s="5" t="str">
        <f t="shared" si="0"/>
        <v>},{
template: ['Rhabdomyolysis', 'Section', 'Clinical Remarks', '', ''], 
records: [['Clinical Remarks', '{"s":"Presented for extensive crush trauma, QAR prior to sedation.","o":"MS: Ultrasound of muscles demonstrates","a":"Extensive crush trauma, r/o rhabdomyolysis.","p":"","p2":"(Enter plan)"}']]</v>
      </c>
      <c r="K18" s="5" t="str">
        <f t="shared" si="1"/>
        <v>},{
template: ['Rhabdomyolysis', 'Form', 'Clinical Report', '', ''], 
records: [
['Clinical Remarks', '', 'Rhabdomyolysis'],
['Clinical Observations', '', 'Tech PE With Vitals'],
['Drug Administration', '', 'Rhabdomyolysis'],
['Treatment Orders', '', 'Rhabdomyolysis']
]</v>
      </c>
    </row>
    <row r="19" spans="1:11" ht="180">
      <c r="A19" s="5" t="s">
        <v>64</v>
      </c>
      <c r="B19" s="18" t="s">
        <v>65</v>
      </c>
      <c r="C19" s="18" t="s">
        <v>109</v>
      </c>
      <c r="D19" s="2" t="s">
        <v>232</v>
      </c>
      <c r="E19" s="28" t="s">
        <v>224</v>
      </c>
      <c r="F19" s="18" t="s">
        <v>25</v>
      </c>
      <c r="G19" s="20" t="s">
        <v>127</v>
      </c>
      <c r="H19" s="5" t="s">
        <v>140</v>
      </c>
      <c r="I19" s="5" t="s">
        <v>172</v>
      </c>
      <c r="J19" s="5" t="str">
        <f t="shared" si="0"/>
        <v>},{
template: ['Repeat iSTAT', 'Section', 'Clinical Remarks', '', ''], 
records: [['Clinical Remarks', '{"s":"Sedated for repeat iSTAT, BAR prior to sedation.","o":"iSTAT:","a":"Diarrhea of unknown etiology.","p":"Collected ____ cc\'s blood for iSTAT.  iSTAT abnormalities: (enter abnormalities and plan). ","p2":"(Enter plan)"}']]</v>
      </c>
      <c r="K19" s="5" t="str">
        <f t="shared" si="1"/>
        <v>},{
template: ['Repeat iSTAT', 'Form', 'Clinical Report', '', ''], 
records: [
['Clinical Remarks', '', 'Repeat iSTAT'],
['Clinical Observations', '', 'Vitals'],
['Drug Administration', '', 'Sedation'],
['Treatment Orders', '', 'Sedation']
]</v>
      </c>
    </row>
    <row r="20" spans="1:11" ht="360">
      <c r="A20" s="5" t="s">
        <v>66</v>
      </c>
      <c r="B20" s="18" t="s">
        <v>67</v>
      </c>
      <c r="C20" s="18" t="s">
        <v>108</v>
      </c>
      <c r="D20" s="2"/>
      <c r="E20" s="28" t="s">
        <v>224</v>
      </c>
      <c r="F20" s="18" t="s">
        <v>117</v>
      </c>
      <c r="G20" s="21" t="s">
        <v>128</v>
      </c>
      <c r="H20" s="5" t="s">
        <v>140</v>
      </c>
      <c r="I20" s="5" t="s">
        <v>171</v>
      </c>
      <c r="J20" s="5" t="str">
        <f t="shared" si="0"/>
        <v>},{
template: ['Bone Marrow Biopsy', 'Section', 'Clinical Remarks', '', ''], 
records: [['Clinical Remarks', '{"s":"Sedated for bone marrow biopsy, BAR prior to sedation.","o":"","a":"Stable for research support procedure.","p":"The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adhesive.","p2":"(Enter plan)"}']]</v>
      </c>
      <c r="K20" s="5" t="str">
        <f t="shared" si="1"/>
        <v>},{
template: ['Bone Marrow Biopsy', 'Form', 'Clinical Report', '', ''], 
records: [
['Clinical Remarks', '', 'Bone Marrow Biopsy'],
['Clinical Observations', '', 'Vitals'],
['Drug Administration', '', 'Research Procedure'],
['Treatment Orders', '', 'Research Procedure']
]</v>
      </c>
    </row>
    <row r="21" spans="1:11" ht="360">
      <c r="A21" s="5" t="s">
        <v>66</v>
      </c>
      <c r="B21" s="18" t="s">
        <v>68</v>
      </c>
      <c r="C21" s="18" t="s">
        <v>107</v>
      </c>
      <c r="D21" s="2"/>
      <c r="E21" s="28" t="s">
        <v>224</v>
      </c>
      <c r="F21" s="18" t="s">
        <v>117</v>
      </c>
      <c r="G21" s="22" t="s">
        <v>129</v>
      </c>
      <c r="H21" s="5" t="s">
        <v>140</v>
      </c>
      <c r="I21" s="5" t="s">
        <v>171</v>
      </c>
      <c r="J21" s="5" t="str">
        <f t="shared" si="0"/>
        <v>},{
template: ['Lymph Node Biopsy', 'Section', 'Clinical Remarks', '', ''], 
records: [['Clinical Remarks', '{"s":"Sedated for lymph node biopsy, BAR prior to sedation.","o":"","a":"Stable for research support procedure.","p":"The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","p2":"(Enter plan)"}']]</v>
      </c>
      <c r="K21" s="5" t="str">
        <f t="shared" si="1"/>
        <v>},{
template: ['Lymph Node Biopsy', 'Form', 'Clinical Report', '', ''], 
records: [
['Clinical Remarks', '', 'Lymph Node Biopsy'],
['Clinical Observations', '', 'Vitals'],
['Drug Administration', '', 'Research Procedure'],
['Treatment Orders', '', 'Research Procedure']
]</v>
      </c>
    </row>
    <row r="22" spans="1:11" ht="409.5">
      <c r="A22" s="5" t="s">
        <v>77</v>
      </c>
      <c r="B22" s="18" t="s">
        <v>69</v>
      </c>
      <c r="C22" s="18" t="s">
        <v>106</v>
      </c>
      <c r="D22" s="2"/>
      <c r="E22" s="28" t="s">
        <v>224</v>
      </c>
      <c r="F22" s="18" t="s">
        <v>118</v>
      </c>
      <c r="G22" s="22" t="s">
        <v>130</v>
      </c>
      <c r="H22" s="5" t="s">
        <v>140</v>
      </c>
      <c r="I22" s="5" t="s">
        <v>172</v>
      </c>
      <c r="J22" s="5" t="str">
        <f t="shared" si="0"/>
        <v>},{
template: ['Gastric lavage', 'Section', 'Clinical Remarks', '', ''], 
records: [['Clinical Remarks', '{"s":"Sedated for gastric lavage, BAR prior to sedation.","o":"","a":"Inadequate caloric intake, gastric lavage for nutritional support.","p":"Prior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","p2":"(Enter plan)"}']]</v>
      </c>
      <c r="K22" s="5" t="str">
        <f t="shared" si="1"/>
        <v>},{
template: ['Gastric lavage', 'Form', 'Clinical Report', '', ''], 
records: [
['Clinical Remarks', '', 'Gastric lavage'],
['Clinical Observations', '', 'Vitals'],
['Drug Administration', '', 'Sedation'],
['Treatment Orders', '', 'Sedation']
]</v>
      </c>
    </row>
    <row r="23" spans="1:11" ht="165">
      <c r="A23" s="5" t="s">
        <v>88</v>
      </c>
      <c r="B23" s="18" t="s">
        <v>70</v>
      </c>
      <c r="C23" s="18" t="s">
        <v>105</v>
      </c>
      <c r="D23" s="2"/>
      <c r="E23" s="28" t="s">
        <v>224</v>
      </c>
      <c r="F23" s="18" t="s">
        <v>119</v>
      </c>
      <c r="G23" s="18"/>
      <c r="H23" s="5" t="s">
        <v>140</v>
      </c>
      <c r="I23" s="5" t="s">
        <v>171</v>
      </c>
      <c r="J23" s="5" t="str">
        <f t="shared" si="0"/>
        <v>},{
template: ['Skin biopsy', 'Section', 'Clinical Remarks', '', ''], 
records: [['Clinical Remarks', '{"s":"Sedated for skin biopsy, BAR prior to sedation.","o":"","a":"Skin lesions, etiology unknown.","p":"","p2":"(Enter plan)"}']]</v>
      </c>
      <c r="K23" s="5" t="str">
        <f t="shared" si="1"/>
        <v>},{
template: ['Skin biopsy', 'Form', 'Clinical Report', '', ''], 
records: [
['Clinical Remarks', '', 'Skin biopsy'],
['Clinical Observations', '', 'Vitals'],
['Drug Administration', '', 'Research Procedure'],
['Treatment Orders', '', 'Research Procedure']
]</v>
      </c>
    </row>
    <row r="24" spans="1:11" ht="180">
      <c r="A24" s="5" t="s">
        <v>71</v>
      </c>
      <c r="B24" s="18" t="s">
        <v>72</v>
      </c>
      <c r="C24" s="18" t="s">
        <v>89</v>
      </c>
      <c r="D24" s="18"/>
      <c r="E24" s="17" t="s">
        <v>104</v>
      </c>
      <c r="F24" s="18" t="s">
        <v>120</v>
      </c>
      <c r="G24" s="18" t="s">
        <v>139</v>
      </c>
      <c r="H24" s="5" t="s">
        <v>140</v>
      </c>
      <c r="I24" s="5" t="s">
        <v>172</v>
      </c>
      <c r="J24" s="5" t="str">
        <f t="shared" si="0"/>
        <v>},{
template: ['Tb Test Results', 'Section', 'Clinical Remarks', '', ''], 
records: [['Clinical Remarks', '{"s":"Cageside observation, BAR.","o":"","a":"Normal","p":"(Enter actions)","p2":"(Enter plan)"}']]</v>
      </c>
      <c r="K24" s="5" t="str">
        <f t="shared" si="1"/>
        <v>},{
template: ['Tb Test Results', 'Form', 'Clinical Report', '', ''], 
records: [
['Clinical Remarks', '', 'Tb Test Results'],
['Clinical Observations', '', 'Limited Visual Exam'],
['Drug Administration', '', 'Sedation'],
['Treatment Orders', '', 'Sedation']
]</v>
      </c>
    </row>
    <row r="25" spans="1:11" ht="315">
      <c r="A25" s="5" t="s">
        <v>73</v>
      </c>
      <c r="B25" s="18" t="s">
        <v>74</v>
      </c>
      <c r="C25" s="18" t="s">
        <v>100</v>
      </c>
      <c r="D25" s="2"/>
      <c r="E25" s="28" t="s">
        <v>224</v>
      </c>
      <c r="F25" s="18" t="s">
        <v>121</v>
      </c>
      <c r="G25" s="23" t="s">
        <v>131</v>
      </c>
      <c r="H25" s="5" t="s">
        <v>140</v>
      </c>
      <c r="I25" s="5" t="s">
        <v>171</v>
      </c>
      <c r="J25" s="5" t="str">
        <f t="shared" si="0"/>
        <v>},{
template: ['Arthrocentesis with Intraarticular injection', 'Section', 'Clinical Remarks', '', ''], 
records: [['Clinical Remarks', '{"s":"Sedated for arthrocentesis with intraarticular injection, BAR prior to sedation.","o":"","a":"Arthritis of (joint or joints).","p":"The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dexamethasone.","p2":"(Enter plan)"}']]</v>
      </c>
      <c r="K25" s="5" t="str">
        <f t="shared" si="1"/>
        <v>},{
template: ['Arthrocentesis with Intraarticular injection', 'Form', 'Clinical Report', '', ''], 
records: [
['Clinical Remarks', '', 'Arthrocentesis with Intraarticular injection'],
['Clinical Observations', '', 'Vitals'],
['Drug Administration', '', 'Research Procedure'],
['Treatment Orders', '', 'Research Procedure']
]</v>
      </c>
    </row>
    <row r="26" spans="1:11" ht="210">
      <c r="A26" s="5" t="s">
        <v>73</v>
      </c>
      <c r="B26" s="18" t="s">
        <v>75</v>
      </c>
      <c r="C26" s="18" t="s">
        <v>99</v>
      </c>
      <c r="D26" s="2"/>
      <c r="E26" s="28" t="s">
        <v>224</v>
      </c>
      <c r="F26" s="18" t="s">
        <v>121</v>
      </c>
      <c r="G26" s="24" t="s">
        <v>132</v>
      </c>
      <c r="H26" s="5" t="s">
        <v>140</v>
      </c>
      <c r="I26" s="5" t="s">
        <v>171</v>
      </c>
      <c r="J26" s="5" t="str">
        <f t="shared" si="0"/>
        <v>},{
template: ['Arthrocentesis   ', 'Section', 'Clinical Remarks', '', ''], 
records: [['Clinical Remarks', '{"s":"Sedated for arthrocentesis, BAR prior to sedation.","o":"","a":"Arthritis of (joint or joints).","p":"The skin was clipped with #40 clipper blades,  aseptically prepared and draped. Synovial fluid for cytology and culture was sterilely collected using a 22 g needles attached to a 3 cc syringe. ","p2":"(Enter plan)"}']]</v>
      </c>
      <c r="K26" s="5" t="str">
        <f t="shared" si="1"/>
        <v>},{
template: ['Arthrocentesis   ', 'Form', 'Clinical Report', '', ''], 
records: [
['Clinical Remarks', '', 'Arthrocentesis   '],
['Clinical Observations', '', 'Vitals'],
['Drug Administration', '', 'Research Procedure'],
['Treatment Orders', '', 'Research Procedure']
]</v>
      </c>
    </row>
    <row r="27" spans="1:11" ht="150">
      <c r="A27" s="5" t="s">
        <v>73</v>
      </c>
      <c r="B27" s="18" t="s">
        <v>76</v>
      </c>
      <c r="C27" s="18" t="s">
        <v>98</v>
      </c>
      <c r="D27" s="2"/>
      <c r="E27" s="28" t="s">
        <v>224</v>
      </c>
      <c r="F27" s="18"/>
      <c r="G27" s="24" t="s">
        <v>133</v>
      </c>
      <c r="H27" s="5" t="s">
        <v>140</v>
      </c>
      <c r="I27" s="5" t="s">
        <v>172</v>
      </c>
      <c r="J27" s="5" t="str">
        <f t="shared" si="0"/>
        <v>},{
template: ['Radiographs', 'Section', 'Clinical Remarks', '', ''], 
records: [['Clinical Remarks', '{"s":"Sedated for radiographs, BAR prior to sedation.","o":"","a":"","p":"Following sedation, (View) and (view) of the (area) were taken. ","p2":"(Enter plan)"}']]</v>
      </c>
      <c r="K27" s="5" t="str">
        <f t="shared" si="1"/>
        <v>},{
template: ['Radiographs', 'Form', 'Clinical Report', '', ''], 
records: [
['Clinical Remarks', '', 'Radiographs'],
['Clinical Observations', '', 'Vitals'],
['Drug Administration', '', 'Sedation'],
['Treatment Orders', '', 'Sedation']
]</v>
      </c>
    </row>
    <row r="28" spans="1:11" ht="270">
      <c r="A28" s="5" t="s">
        <v>77</v>
      </c>
      <c r="B28" s="18" t="s">
        <v>78</v>
      </c>
      <c r="C28" s="18" t="s">
        <v>97</v>
      </c>
      <c r="D28" s="2"/>
      <c r="E28" s="28" t="s">
        <v>224</v>
      </c>
      <c r="F28" s="18" t="s">
        <v>122</v>
      </c>
      <c r="G28" s="23" t="s">
        <v>134</v>
      </c>
      <c r="H28" s="5" t="s">
        <v>140</v>
      </c>
      <c r="I28" s="5" t="s">
        <v>171</v>
      </c>
      <c r="J28" s="5" t="str">
        <f t="shared" si="0"/>
        <v>},{
template: ['Hepatic Biopsy', 'Section', 'Clinical Remarks', '', ''], 
records: [['Clinical Remarks', '{"s":"Sedated for ultrasound-guided percutaneous hepatic biopsy, BAR prior to sedation.","o":"","a":"Hepatopathy.","p":"Administered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group.","p2":"(Enter plan)"}']]</v>
      </c>
      <c r="K28" s="5" t="str">
        <f t="shared" si="1"/>
        <v>},{
template: ['Hepatic Biopsy', 'Form', 'Clinical Report', '', ''], 
records: [
['Clinical Remarks', '', 'Hepatic Biopsy'],
['Clinical Observations', '', 'Vitals'],
['Drug Administration', '', 'Research Procedure'],
['Treatment Orders', '', 'Research Procedure']
]</v>
      </c>
    </row>
    <row r="29" spans="1:11" ht="409.5">
      <c r="A29" s="5" t="s">
        <v>66</v>
      </c>
      <c r="B29" s="18" t="s">
        <v>79</v>
      </c>
      <c r="C29" s="18" t="s">
        <v>96</v>
      </c>
      <c r="D29" s="2"/>
      <c r="E29" s="28" t="s">
        <v>224</v>
      </c>
      <c r="F29" s="18" t="s">
        <v>117</v>
      </c>
      <c r="G29" s="22" t="s">
        <v>135</v>
      </c>
      <c r="H29" s="5" t="s">
        <v>140</v>
      </c>
      <c r="I29" s="5" t="s">
        <v>171</v>
      </c>
      <c r="J29" s="5" t="str">
        <f t="shared" si="0"/>
        <v>},{
template: ['Cerebral Spinal Fluid Collection from the lumbar region', 'Section', 'Clinical Remarks', '', ''], 
records: [['Clinical Remarks', '{"s":"Sedated for CSF collection, BAR prior to sedation.","o":"","a":"Stable for research support procedure.","p":"The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collection.","p2":"(Enter plan)"}']]</v>
      </c>
      <c r="K29" s="5" t="str">
        <f t="shared" si="1"/>
        <v>},{
template: ['Cerebral Spinal Fluid Collection from the lumbar region', 'Form', 'Clinical Report', '', ''], 
records: [
['Clinical Remarks', '', 'Cerebral Spinal Fluid Collection from the lumbar region'],
['Clinical Observations', '', 'Vitals'],
['Drug Administration', '', 'Research Procedure'],
['Treatment Orders', '', 'Research Procedure']
]</v>
      </c>
    </row>
    <row r="30" spans="1:11" ht="409.5">
      <c r="A30" s="5" t="s">
        <v>66</v>
      </c>
      <c r="B30" s="18" t="s">
        <v>80</v>
      </c>
      <c r="C30" s="18" t="s">
        <v>96</v>
      </c>
      <c r="D30" s="2"/>
      <c r="E30" s="28" t="s">
        <v>224</v>
      </c>
      <c r="F30" s="18" t="s">
        <v>117</v>
      </c>
      <c r="G30" s="22" t="s">
        <v>136</v>
      </c>
      <c r="H30" s="5" t="s">
        <v>140</v>
      </c>
      <c r="I30" s="5" t="s">
        <v>171</v>
      </c>
      <c r="J30" s="5" t="str">
        <f t="shared" si="0"/>
        <v>},{
template: ['Cerebral Spinal Fluid Collection from cistem magnum', 'Section', 'Clinical Remarks', '', ''], 
records: [['Clinical Remarks', '{"s":"Sedated for CSF collection, BAR prior to sedation.","o":"","a":"Stable for research support procedure.","p":"The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","p2":"(Enter plan)"}']]</v>
      </c>
      <c r="K30" s="5" t="str">
        <f t="shared" si="1"/>
        <v>},{
template: ['Cerebral Spinal Fluid Collection from cistem magnum', 'Form', 'Clinical Report', '', ''], 
records: [
['Clinical Remarks', '', 'Cerebral Spinal Fluid Collection from cistem magnum'],
['Clinical Observations', '', 'Vitals'],
['Drug Administration', '', 'Research Procedure'],
['Treatment Orders', '', 'Research Procedure']
]</v>
      </c>
    </row>
    <row r="31" spans="1:11" ht="375">
      <c r="A31" s="5" t="s">
        <v>81</v>
      </c>
      <c r="B31" s="18" t="s">
        <v>82</v>
      </c>
      <c r="C31" s="18" t="s">
        <v>95</v>
      </c>
      <c r="D31" s="2"/>
      <c r="E31" s="28" t="s">
        <v>224</v>
      </c>
      <c r="F31" s="18" t="s">
        <v>123</v>
      </c>
      <c r="G31" s="22" t="s">
        <v>137</v>
      </c>
      <c r="H31" s="5" t="s">
        <v>140</v>
      </c>
      <c r="I31" s="5" t="s">
        <v>171</v>
      </c>
      <c r="J31" s="5" t="str">
        <f t="shared" si="0"/>
        <v>},{
template: ['Nasal Flush', 'Section', 'Clinical Remarks', '', ''], 
records: [['Clinical Remarks', '{"s":"Sedated for nasal flush, BAR prior to sedation.","o":"","a":"Nasal discharge, etiology unknown","p":"The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procedure.","p2":"(Enter plan)"}']]</v>
      </c>
      <c r="K31" s="5" t="str">
        <f t="shared" si="1"/>
        <v>},{
template: ['Nasal Flush', 'Form', 'Clinical Report', '', ''], 
records: [
['Clinical Remarks', '', 'Nasal Flush'],
['Clinical Observations', '', 'Vitals'],
['Drug Administration', '', 'Research Procedure'],
['Treatment Orders', '', 'Research Procedure']
]</v>
      </c>
    </row>
    <row r="32" spans="1:11" ht="409.5">
      <c r="A32" s="5" t="s">
        <v>66</v>
      </c>
      <c r="B32" s="18" t="s">
        <v>83</v>
      </c>
      <c r="C32" s="18" t="s">
        <v>94</v>
      </c>
      <c r="D32" s="2"/>
      <c r="E32" s="28" t="s">
        <v>224</v>
      </c>
      <c r="F32" s="18" t="s">
        <v>117</v>
      </c>
      <c r="G32" s="25" t="s">
        <v>138</v>
      </c>
      <c r="H32" s="5" t="s">
        <v>140</v>
      </c>
      <c r="I32" s="5" t="s">
        <v>171</v>
      </c>
      <c r="J32" s="5" t="str">
        <f t="shared" si="0"/>
        <v>},{
template: ['Bronchioalveolar Lavage', 'Section', 'Clinical Remarks', '', ''], 
records: [['Clinical Remarks', '{"s":"Sedated for bronchioavlveolar lavage, BAR prior to sedation.","o":"","a":"Stable for research support procedure.","p":"The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removed.","p2":"(Enter plan)"}']]</v>
      </c>
      <c r="K32" s="5" t="str">
        <f t="shared" si="1"/>
        <v>},{
template: ['Bronchioalveolar Lavage', 'Form', 'Clinical Report', '', ''], 
records: [
['Clinical Remarks', '', 'Bronchioalveolar Lavage'],
['Clinical Observations', '', 'Vitals'],
['Drug Administration', '', 'Research Procedure'],
['Treatment Orders', '', 'Research Procedure']
]</v>
      </c>
    </row>
    <row r="33" spans="1:11" ht="180">
      <c r="A33" s="5" t="s">
        <v>71</v>
      </c>
      <c r="B33" s="18" t="s">
        <v>84</v>
      </c>
      <c r="C33" s="18" t="s">
        <v>93</v>
      </c>
      <c r="D33" s="2"/>
      <c r="E33" s="28" t="s">
        <v>238</v>
      </c>
      <c r="F33" s="18" t="s">
        <v>233</v>
      </c>
      <c r="G33" s="18" t="s">
        <v>139</v>
      </c>
      <c r="H33" s="5" t="s">
        <v>140</v>
      </c>
      <c r="I33" s="5" t="s">
        <v>172</v>
      </c>
      <c r="J33" s="5" t="str">
        <f t="shared" si="0"/>
        <v>},{
template: ['Technician Exam', 'Section', 'Clinical Remarks', '', ''], 
records: [['Clinical Remarks', '{"s":"Sedated for technicain examination, BAR prior to sedation.","o":"","a":"No significant findings noted on physical examination. ","p":"(Enter actions)","p2":"(Enter plan)"}']]</v>
      </c>
      <c r="K33" s="5" t="str">
        <f t="shared" si="1"/>
        <v>},{
template: ['Technician Exam', 'Form', 'Clinical Report', '', ''], 
records: [
['Clinical Remarks', '', 'Technician Exam'],
['Clinical Observations', '', 'Tech PE With Vitals'],
['Drug Administration', '', 'Sedation'],
['Treatment Orders', '', 'Sedation']
]</v>
      </c>
    </row>
    <row r="34" spans="1:11" ht="180">
      <c r="A34" s="5" t="s">
        <v>71</v>
      </c>
      <c r="B34" s="18" t="s">
        <v>101</v>
      </c>
      <c r="C34" s="18" t="s">
        <v>92</v>
      </c>
      <c r="D34" s="2"/>
      <c r="E34" s="28" t="s">
        <v>239</v>
      </c>
      <c r="F34" s="18" t="s">
        <v>124</v>
      </c>
      <c r="G34" s="18" t="s">
        <v>139</v>
      </c>
      <c r="H34" s="5" t="s">
        <v>140</v>
      </c>
      <c r="I34" s="5" t="s">
        <v>172</v>
      </c>
      <c r="J34" s="5" t="str">
        <f t="shared" si="0"/>
        <v>},{
template: ['Diagnostic Exam', 'Section', 'Clinical Remarks', '', ''], 
records: [['Clinical Remarks', '{"s":"Sedated for diagnostic physical examination, BAR prior to sedation.","o":"","a":"Appears _________","p":"(Enter actions)","p2":"(Enter plan)"}']]</v>
      </c>
      <c r="K34" s="5" t="str">
        <f t="shared" si="1"/>
        <v>},{
template: ['Diagnostic Exam', 'Form', 'Clinical Report', '', ''], 
records: [
['Clinical Remarks', '', 'Diagnostic Exam'],
['Clinical Observations', '', 'DVM PE With Vitals'],
['Drug Administration', '', 'Sedation'],
['Treatment Orders', '', 'Sedation']
]</v>
      </c>
    </row>
    <row r="35" spans="1:11" ht="180">
      <c r="A35" s="5" t="s">
        <v>71</v>
      </c>
      <c r="B35" s="18" t="s">
        <v>102</v>
      </c>
      <c r="C35" s="18" t="s">
        <v>91</v>
      </c>
      <c r="D35" s="2"/>
      <c r="E35" s="28" t="s">
        <v>239</v>
      </c>
      <c r="F35" s="18" t="s">
        <v>233</v>
      </c>
      <c r="G35" s="18" t="s">
        <v>139</v>
      </c>
      <c r="H35" s="5" t="s">
        <v>140</v>
      </c>
      <c r="I35" s="5" t="s">
        <v>172</v>
      </c>
      <c r="J35" s="5" t="str">
        <f t="shared" si="0"/>
        <v>},{
template: ['Complete Exam', 'Section', 'Clinical Remarks', '', ''], 
records: [['Clinical Remarks', '{"s":"Sedated for physical examinatioin, BAR prior to sedation.","o":"","a":"No significant findings noted on physical examination. ","p":"(Enter actions)","p2":"(Enter plan)"}']]</v>
      </c>
      <c r="K35" s="5" t="str">
        <f t="shared" si="1"/>
        <v>},{
template: ['Complete Exam', 'Form', 'Clinical Report', '', ''], 
records: [
['Clinical Remarks', '', 'Complete Exam'],
['Clinical Observations', '', 'DVM PE With Vitals'],
['Drug Administration', '', 'Sedation'],
['Treatment Orders', '', 'Sedation']
]</v>
      </c>
    </row>
    <row r="36" spans="1:11" ht="135">
      <c r="A36" s="5" t="s">
        <v>71</v>
      </c>
      <c r="B36" s="18" t="s">
        <v>103</v>
      </c>
      <c r="C36" s="18" t="s">
        <v>90</v>
      </c>
      <c r="D36" s="2"/>
      <c r="E36" s="28" t="s">
        <v>224</v>
      </c>
      <c r="F36" s="18" t="s">
        <v>124</v>
      </c>
      <c r="G36" s="18" t="s">
        <v>139</v>
      </c>
      <c r="H36" s="5" t="s">
        <v>140</v>
      </c>
      <c r="I36" s="5"/>
      <c r="J36" s="5" t="str">
        <f t="shared" si="0"/>
        <v>},{
template: ['Limited Exam', 'Section', 'Clinical Remarks', '', ''], 
records: [['Clinical Remarks', '{"s":"Limited examination, BAR prior to sedation.","o":"","a":"Appears _________","p":"(Enter actions)","p2":"(Enter plan)"}']]</v>
      </c>
      <c r="K36" s="5" t="str">
        <f t="shared" si="1"/>
        <v>},{
template: ['Limited Exam', 'Form', 'Clinical Report', '', ''], 
records: [
['Clinical Remarks', '', 'Limited Exam'],
['Clinical Observations', '', 'Vitals']
]</v>
      </c>
    </row>
    <row r="37" spans="1:11" ht="135">
      <c r="A37" s="5" t="s">
        <v>71</v>
      </c>
      <c r="B37" s="18" t="s">
        <v>104</v>
      </c>
      <c r="C37" s="18" t="s">
        <v>89</v>
      </c>
      <c r="D37" s="2"/>
      <c r="E37" s="29" t="s">
        <v>104</v>
      </c>
      <c r="F37" s="18" t="s">
        <v>124</v>
      </c>
      <c r="G37" s="18" t="s">
        <v>139</v>
      </c>
      <c r="H37" s="5" t="s">
        <v>140</v>
      </c>
      <c r="I37" s="5"/>
      <c r="J37" s="5" t="str">
        <f t="shared" si="0"/>
        <v>},{
template: ['Limited Visual Exam', 'Section', 'Clinical Remarks', '', ''], 
records: [['Clinical Remarks', '{"s":"Cageside observation, BAR.","o":"","a":"Appears _________","p":"(Enter actions)","p2":"(Enter plan)"}']]</v>
      </c>
      <c r="K37" s="5" t="str">
        <f t="shared" si="1"/>
        <v>},{
template: ['Limited Visual Exam', 'Form', 'Clinical Report', '', ''], 
records: [
['Clinical Remarks', '', 'Limited Visual Exam'],
['Clinical Observations', '', 'Limited Visual Exam']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topLeftCell="F1" zoomScale="70" zoomScaleNormal="70" workbookViewId="0">
      <pane ySplit="1" topLeftCell="A32" activePane="bottomLeft" state="frozen"/>
      <selection pane="bottomLeft" activeCell="M2" sqref="M2:O59"/>
    </sheetView>
  </sheetViews>
  <sheetFormatPr defaultRowHeight="15"/>
  <cols>
    <col min="1" max="1" width="16.5703125" style="12" bestFit="1" customWidth="1"/>
    <col min="2" max="2" width="22.28515625" style="13" bestFit="1" customWidth="1"/>
    <col min="3" max="3" width="25.42578125" style="13" customWidth="1"/>
    <col min="4" max="4" width="13.85546875" style="9" customWidth="1"/>
    <col min="5" max="5" width="49.28515625" style="9" customWidth="1"/>
    <col min="6" max="6" width="15.5703125" style="13" customWidth="1"/>
    <col min="7" max="7" width="9.140625" style="13"/>
    <col min="8" max="8" width="9.140625" style="12"/>
    <col min="9" max="9" width="45.5703125" style="12" customWidth="1"/>
    <col min="10" max="10" width="45.28515625" style="12" customWidth="1"/>
    <col min="11" max="11" width="9.28515625" style="12" customWidth="1"/>
    <col min="12" max="12" width="9.140625" style="12"/>
    <col min="13" max="13" width="45.5703125" style="12" customWidth="1"/>
    <col min="14" max="14" width="45.28515625" style="12" customWidth="1"/>
    <col min="15" max="15" width="9.28515625" style="12" customWidth="1"/>
    <col min="16" max="16384" width="9.140625" style="12"/>
  </cols>
  <sheetData>
    <row r="1" spans="1:15" s="11" customFormat="1">
      <c r="B1" s="14" t="s">
        <v>173</v>
      </c>
      <c r="C1" s="14" t="s">
        <v>174</v>
      </c>
      <c r="D1" s="7" t="s">
        <v>175</v>
      </c>
      <c r="E1" s="7" t="s">
        <v>187</v>
      </c>
      <c r="F1" s="6" t="s">
        <v>176</v>
      </c>
      <c r="G1" s="14"/>
    </row>
    <row r="2" spans="1:15" ht="60">
      <c r="A2" s="11" t="s">
        <v>38</v>
      </c>
      <c r="B2" s="13" t="s">
        <v>166</v>
      </c>
      <c r="C2" s="16" t="s">
        <v>158</v>
      </c>
      <c r="D2" s="9" t="s">
        <v>209</v>
      </c>
      <c r="E2" s="9" t="s">
        <v>208</v>
      </c>
      <c r="F2" s="8" t="s">
        <v>181</v>
      </c>
      <c r="I2" s="5" t="str">
        <f>IF($B1&lt;&gt;$B2,"template: ['"&amp;$B2&amp;"', 'Section', 'Drug Administration', '', ''], "&amp;CHAR(10)&amp;"records: ["&amp;CHAR(10),"")</f>
        <v xml:space="preserve">template: ['Diarrhea 1st Day Cage', 'Section', 'Drug Administration', '', ''], 
records: [
</v>
      </c>
      <c r="J2" s="5" t="str">
        <f>IF($F2="Recurring","","['Drug Administration', '{""code"":"""&amp;$D2&amp;"""}']"&amp;IF($B2=$B3,",",""))</f>
        <v/>
      </c>
      <c r="K2" s="12" t="str">
        <f>IF($B2&lt;&gt;$B3,CHAR(10)&amp;"]"&amp;CHAR(10)&amp;"},{"&amp;CHAR(10),"")</f>
        <v xml:space="preserve">
]
},{
</v>
      </c>
      <c r="M2" s="5" t="str">
        <f>IF($B1&lt;&gt;$B2,"template: ['"&amp;$B2&amp;"', 'Section', 'Treatment Orders', '', ''], "&amp;CHAR(10)&amp;"records: ["&amp;CHAR(10),"")</f>
        <v xml:space="preserve">template: ['Diarrhea 1st Day Cage', 'Section', 'Treatment Orders', '', ''], 
records: [
</v>
      </c>
      <c r="N2" s="5" t="str">
        <f>IF($F2="Recurring","['Treatment Orders', '{""code"":"""&amp;$D2&amp;"""}']"&amp;IF($B2=$B3,",",""), "")</f>
        <v>['Treatment Orders', '{"code":"E-80410"}']</v>
      </c>
      <c r="O2" s="12" t="str">
        <f>IF($B2&lt;&gt;$B3,CHAR(10)&amp;"]"&amp;CHAR(10)&amp;"},{"&amp;CHAR(10),"")</f>
        <v xml:space="preserve">
]
},{
</v>
      </c>
    </row>
    <row r="3" spans="1:15" ht="60">
      <c r="A3" s="11" t="s">
        <v>38</v>
      </c>
      <c r="B3" s="13" t="s">
        <v>167</v>
      </c>
      <c r="C3" s="13" t="s">
        <v>158</v>
      </c>
      <c r="D3" s="9" t="s">
        <v>209</v>
      </c>
      <c r="E3" s="9" t="s">
        <v>208</v>
      </c>
      <c r="F3" s="8" t="s">
        <v>181</v>
      </c>
      <c r="I3" s="5" t="str">
        <f t="shared" ref="I3:I23" si="0">IF($B2&lt;&gt;$B3,"template: ['"&amp;$B3&amp;"', 'Section', 'Drug Administration', '', ''], "&amp;CHAR(10)&amp;"records: ["&amp;CHAR(10),"")</f>
        <v xml:space="preserve">template: ['Diarrhea 1st Day Colony', 'Section', 'Drug Administration', '', ''], 
records: [
</v>
      </c>
      <c r="J3" s="5" t="str">
        <f t="shared" ref="J3:J23" si="1">IF($F3="Recurring","","['Drug Administration', '{""code"":"""&amp;$D3&amp;"""}']"&amp;IF($B3=$B4,",",""))</f>
        <v/>
      </c>
      <c r="K3" s="12" t="str">
        <f t="shared" ref="K3:K23" si="2">IF($B3&lt;&gt;$B4,CHAR(10)&amp;"]"&amp;CHAR(10)&amp;"},{"&amp;CHAR(10),"")</f>
        <v/>
      </c>
      <c r="M3" s="5" t="str">
        <f t="shared" ref="M3:M23" si="3">IF($B2&lt;&gt;$B3,"template: ['"&amp;$B3&amp;"', 'Section', 'Treatment Orders', '', ''], "&amp;CHAR(10)&amp;"records: ["&amp;CHAR(10),"")</f>
        <v xml:space="preserve">template: ['Diarrhea 1st Day Colony', 'Section', 'Treatment Orders', '', ''], 
records: [
</v>
      </c>
      <c r="N3" s="5" t="str">
        <f t="shared" ref="N3:N23" si="4">IF($F3="Recurring","['Treatment Orders', '{""code"":"""&amp;$D3&amp;"""}']"&amp;IF($B3=$B4,",",""), "")</f>
        <v>['Treatment Orders', '{"code":"E-80410"}'],</v>
      </c>
      <c r="O3" s="12" t="str">
        <f t="shared" ref="O3:O23" si="5">IF($B3&lt;&gt;$B4,CHAR(10)&amp;"]"&amp;CHAR(10)&amp;"},{"&amp;CHAR(10),"")</f>
        <v/>
      </c>
    </row>
    <row r="4" spans="1:15" ht="60">
      <c r="A4" s="11" t="s">
        <v>38</v>
      </c>
      <c r="B4" s="13" t="s">
        <v>167</v>
      </c>
      <c r="C4" s="13" t="s">
        <v>153</v>
      </c>
      <c r="D4" s="9" t="s">
        <v>185</v>
      </c>
      <c r="E4" s="9" t="s">
        <v>200</v>
      </c>
      <c r="F4" s="8" t="s">
        <v>217</v>
      </c>
      <c r="I4" s="5" t="str">
        <f t="shared" si="0"/>
        <v/>
      </c>
      <c r="J4" s="5" t="str">
        <f t="shared" si="1"/>
        <v>['Drug Administration', '{"code":"E-87350"}'],</v>
      </c>
      <c r="K4" s="12" t="str">
        <f t="shared" si="2"/>
        <v/>
      </c>
      <c r="M4" s="5" t="str">
        <f t="shared" si="3"/>
        <v/>
      </c>
      <c r="N4" s="5" t="str">
        <f t="shared" si="4"/>
        <v/>
      </c>
      <c r="O4" s="12" t="str">
        <f t="shared" si="5"/>
        <v/>
      </c>
    </row>
    <row r="5" spans="1:15" ht="60">
      <c r="A5" s="11" t="s">
        <v>38</v>
      </c>
      <c r="B5" s="13" t="s">
        <v>167</v>
      </c>
      <c r="C5" s="13" t="s">
        <v>219</v>
      </c>
      <c r="D5" s="9" t="s">
        <v>218</v>
      </c>
      <c r="E5" s="9" t="s">
        <v>226</v>
      </c>
      <c r="F5" s="8" t="s">
        <v>217</v>
      </c>
      <c r="I5" s="5" t="str">
        <f t="shared" si="0"/>
        <v/>
      </c>
      <c r="J5" s="5" t="str">
        <f t="shared" si="1"/>
        <v>['Drug Administration', '{"code":"E-87250"}'],</v>
      </c>
      <c r="K5" s="12" t="str">
        <f t="shared" si="2"/>
        <v/>
      </c>
      <c r="M5" s="5" t="str">
        <f t="shared" si="3"/>
        <v/>
      </c>
      <c r="N5" s="5" t="str">
        <f t="shared" si="4"/>
        <v/>
      </c>
      <c r="O5" s="12" t="str">
        <f t="shared" si="5"/>
        <v/>
      </c>
    </row>
    <row r="6" spans="1:15" ht="60">
      <c r="A6" s="11" t="s">
        <v>38</v>
      </c>
      <c r="B6" s="13" t="s">
        <v>167</v>
      </c>
      <c r="C6" s="13" t="s">
        <v>159</v>
      </c>
      <c r="D6" s="9" t="s">
        <v>198</v>
      </c>
      <c r="E6" s="9" t="s">
        <v>199</v>
      </c>
      <c r="F6" s="8" t="s">
        <v>217</v>
      </c>
      <c r="I6" s="5" t="str">
        <f t="shared" si="0"/>
        <v/>
      </c>
      <c r="J6" s="5" t="str">
        <f t="shared" si="1"/>
        <v>['Drug Administration', '{"code":"E-82270"}'],</v>
      </c>
      <c r="K6" s="12" t="str">
        <f t="shared" si="2"/>
        <v/>
      </c>
      <c r="M6" s="5" t="str">
        <f t="shared" si="3"/>
        <v/>
      </c>
      <c r="N6" s="5" t="str">
        <f t="shared" si="4"/>
        <v/>
      </c>
      <c r="O6" s="12" t="str">
        <f t="shared" si="5"/>
        <v/>
      </c>
    </row>
    <row r="7" spans="1:15" ht="60">
      <c r="A7" s="11" t="s">
        <v>38</v>
      </c>
      <c r="B7" s="13" t="s">
        <v>167</v>
      </c>
      <c r="C7" s="13" t="s">
        <v>160</v>
      </c>
      <c r="D7" s="9" t="s">
        <v>213</v>
      </c>
      <c r="E7" s="9" t="s">
        <v>212</v>
      </c>
      <c r="F7" s="8" t="s">
        <v>181</v>
      </c>
      <c r="I7" s="5" t="str">
        <f t="shared" si="0"/>
        <v/>
      </c>
      <c r="J7" s="5" t="str">
        <f t="shared" si="1"/>
        <v/>
      </c>
      <c r="K7" s="12" t="str">
        <f t="shared" si="2"/>
        <v/>
      </c>
      <c r="M7" s="5" t="str">
        <f t="shared" si="3"/>
        <v/>
      </c>
      <c r="N7" s="5" t="str">
        <f t="shared" si="4"/>
        <v>['Treatment Orders', '{"code":"E-YY045"}'],</v>
      </c>
      <c r="O7" s="12" t="str">
        <f t="shared" si="5"/>
        <v/>
      </c>
    </row>
    <row r="8" spans="1:15" ht="60">
      <c r="A8" s="11" t="s">
        <v>38</v>
      </c>
      <c r="B8" s="13" t="s">
        <v>167</v>
      </c>
      <c r="C8" s="13" t="s">
        <v>160</v>
      </c>
      <c r="D8" s="9" t="s">
        <v>213</v>
      </c>
      <c r="E8" s="9" t="s">
        <v>212</v>
      </c>
      <c r="F8" s="8" t="s">
        <v>181</v>
      </c>
      <c r="I8" s="5" t="str">
        <f t="shared" si="0"/>
        <v/>
      </c>
      <c r="J8" s="5" t="str">
        <f t="shared" si="1"/>
        <v/>
      </c>
      <c r="K8" s="12" t="str">
        <f t="shared" si="2"/>
        <v/>
      </c>
      <c r="M8" s="5" t="str">
        <f t="shared" si="3"/>
        <v/>
      </c>
      <c r="N8" s="5" t="str">
        <f t="shared" si="4"/>
        <v>['Treatment Orders', '{"code":"E-YY045"}'],</v>
      </c>
      <c r="O8" s="12" t="str">
        <f t="shared" si="5"/>
        <v/>
      </c>
    </row>
    <row r="9" spans="1:15" ht="60">
      <c r="A9" s="11" t="s">
        <v>38</v>
      </c>
      <c r="B9" s="13" t="s">
        <v>167</v>
      </c>
      <c r="C9" s="13" t="s">
        <v>162</v>
      </c>
      <c r="D9" s="9" t="s">
        <v>204</v>
      </c>
      <c r="E9" s="9" t="s">
        <v>205</v>
      </c>
      <c r="F9" s="8" t="s">
        <v>217</v>
      </c>
      <c r="I9" s="5" t="str">
        <f t="shared" si="0"/>
        <v/>
      </c>
      <c r="J9" s="5" t="str">
        <f t="shared" si="1"/>
        <v>['Drug Administration', '{"code":"E-70590"}']</v>
      </c>
      <c r="K9" s="12" t="str">
        <f t="shared" si="2"/>
        <v xml:space="preserve">
]
},{
</v>
      </c>
      <c r="M9" s="5" t="str">
        <f t="shared" si="3"/>
        <v/>
      </c>
      <c r="N9" s="5" t="str">
        <f t="shared" si="4"/>
        <v/>
      </c>
      <c r="O9" s="12" t="str">
        <f t="shared" si="5"/>
        <v xml:space="preserve">
]
},{
</v>
      </c>
    </row>
    <row r="10" spans="1:15" ht="60">
      <c r="A10" s="11" t="s">
        <v>38</v>
      </c>
      <c r="B10" s="13" t="s">
        <v>170</v>
      </c>
      <c r="C10" s="13" t="s">
        <v>158</v>
      </c>
      <c r="D10" s="9" t="s">
        <v>209</v>
      </c>
      <c r="E10" s="9" t="s">
        <v>208</v>
      </c>
      <c r="F10" s="8" t="s">
        <v>181</v>
      </c>
      <c r="I10" s="5" t="str">
        <f t="shared" si="0"/>
        <v xml:space="preserve">template: ['Diarrhea Dysentery', 'Section', 'Drug Administration', '', ''], 
records: [
</v>
      </c>
      <c r="J10" s="5" t="str">
        <f t="shared" si="1"/>
        <v/>
      </c>
      <c r="K10" s="12" t="str">
        <f t="shared" si="2"/>
        <v/>
      </c>
      <c r="M10" s="5" t="str">
        <f t="shared" si="3"/>
        <v xml:space="preserve">template: ['Diarrhea Dysentery', 'Section', 'Treatment Orders', '', ''], 
records: [
</v>
      </c>
      <c r="N10" s="5" t="str">
        <f t="shared" si="4"/>
        <v>['Treatment Orders', '{"code":"E-80410"}'],</v>
      </c>
      <c r="O10" s="12" t="str">
        <f t="shared" si="5"/>
        <v/>
      </c>
    </row>
    <row r="11" spans="1:15" ht="60">
      <c r="A11" s="11" t="s">
        <v>38</v>
      </c>
      <c r="B11" s="13" t="s">
        <v>170</v>
      </c>
      <c r="C11" s="13" t="s">
        <v>153</v>
      </c>
      <c r="D11" s="9" t="s">
        <v>185</v>
      </c>
      <c r="E11" s="9" t="s">
        <v>200</v>
      </c>
      <c r="F11" s="8" t="s">
        <v>217</v>
      </c>
      <c r="I11" s="5" t="str">
        <f t="shared" si="0"/>
        <v/>
      </c>
      <c r="J11" s="5" t="str">
        <f t="shared" si="1"/>
        <v>['Drug Administration', '{"code":"E-87350"}'],</v>
      </c>
      <c r="K11" s="12" t="str">
        <f t="shared" si="2"/>
        <v/>
      </c>
      <c r="M11" s="5" t="str">
        <f t="shared" si="3"/>
        <v/>
      </c>
      <c r="N11" s="5" t="str">
        <f t="shared" si="4"/>
        <v/>
      </c>
      <c r="O11" s="12" t="str">
        <f t="shared" si="5"/>
        <v/>
      </c>
    </row>
    <row r="12" spans="1:15" ht="60">
      <c r="A12" s="11" t="s">
        <v>38</v>
      </c>
      <c r="B12" s="13" t="s">
        <v>170</v>
      </c>
      <c r="C12" s="13" t="s">
        <v>219</v>
      </c>
      <c r="D12" s="9" t="s">
        <v>218</v>
      </c>
      <c r="E12" s="9" t="s">
        <v>226</v>
      </c>
      <c r="F12" s="8" t="s">
        <v>217</v>
      </c>
      <c r="I12" s="5" t="str">
        <f t="shared" si="0"/>
        <v/>
      </c>
      <c r="J12" s="5" t="str">
        <f t="shared" si="1"/>
        <v>['Drug Administration', '{"code":"E-87250"}'],</v>
      </c>
      <c r="K12" s="12" t="str">
        <f t="shared" si="2"/>
        <v/>
      </c>
      <c r="M12" s="5" t="str">
        <f t="shared" si="3"/>
        <v/>
      </c>
      <c r="N12" s="5" t="str">
        <f t="shared" si="4"/>
        <v/>
      </c>
      <c r="O12" s="12" t="str">
        <f t="shared" si="5"/>
        <v/>
      </c>
    </row>
    <row r="13" spans="1:15" ht="60">
      <c r="A13" s="11" t="s">
        <v>38</v>
      </c>
      <c r="B13" s="13" t="s">
        <v>170</v>
      </c>
      <c r="C13" s="13" t="s">
        <v>159</v>
      </c>
      <c r="D13" s="9" t="s">
        <v>198</v>
      </c>
      <c r="E13" s="9" t="s">
        <v>199</v>
      </c>
      <c r="F13" s="8" t="s">
        <v>217</v>
      </c>
      <c r="I13" s="5" t="str">
        <f t="shared" si="0"/>
        <v/>
      </c>
      <c r="J13" s="5" t="str">
        <f t="shared" si="1"/>
        <v>['Drug Administration', '{"code":"E-82270"}'],</v>
      </c>
      <c r="K13" s="12" t="str">
        <f t="shared" si="2"/>
        <v/>
      </c>
      <c r="M13" s="5" t="str">
        <f t="shared" si="3"/>
        <v/>
      </c>
      <c r="N13" s="5" t="str">
        <f t="shared" si="4"/>
        <v/>
      </c>
      <c r="O13" s="12" t="str">
        <f t="shared" si="5"/>
        <v/>
      </c>
    </row>
    <row r="14" spans="1:15" ht="60">
      <c r="A14" s="11" t="s">
        <v>38</v>
      </c>
      <c r="B14" s="13" t="s">
        <v>170</v>
      </c>
      <c r="C14" s="13" t="s">
        <v>161</v>
      </c>
      <c r="D14" s="9" t="s">
        <v>207</v>
      </c>
      <c r="E14" s="9" t="s">
        <v>206</v>
      </c>
      <c r="F14" s="8" t="s">
        <v>181</v>
      </c>
      <c r="I14" s="5" t="str">
        <f t="shared" si="0"/>
        <v/>
      </c>
      <c r="J14" s="5" t="str">
        <f t="shared" si="1"/>
        <v/>
      </c>
      <c r="K14" s="12" t="str">
        <f t="shared" si="2"/>
        <v/>
      </c>
      <c r="M14" s="5" t="str">
        <f t="shared" si="3"/>
        <v/>
      </c>
      <c r="N14" s="5" t="str">
        <f t="shared" si="4"/>
        <v>['Treatment Orders', '{"code":"E-719Y5"}'],</v>
      </c>
      <c r="O14" s="12" t="str">
        <f t="shared" si="5"/>
        <v/>
      </c>
    </row>
    <row r="15" spans="1:15" ht="60">
      <c r="A15" s="11" t="s">
        <v>38</v>
      </c>
      <c r="B15" s="13" t="s">
        <v>170</v>
      </c>
      <c r="C15" s="13" t="s">
        <v>154</v>
      </c>
      <c r="D15" s="9" t="s">
        <v>186</v>
      </c>
      <c r="E15" s="9" t="s">
        <v>201</v>
      </c>
      <c r="F15" s="8" t="s">
        <v>217</v>
      </c>
      <c r="I15" s="5" t="str">
        <f t="shared" si="0"/>
        <v/>
      </c>
      <c r="J15" s="5" t="str">
        <f t="shared" si="1"/>
        <v>['Drug Administration', '{"code":"E-YY883"}'],</v>
      </c>
      <c r="K15" s="12" t="str">
        <f t="shared" si="2"/>
        <v/>
      </c>
      <c r="M15" s="5" t="str">
        <f t="shared" si="3"/>
        <v/>
      </c>
      <c r="N15" s="5" t="str">
        <f t="shared" si="4"/>
        <v/>
      </c>
      <c r="O15" s="12" t="str">
        <f t="shared" si="5"/>
        <v/>
      </c>
    </row>
    <row r="16" spans="1:15" ht="60">
      <c r="A16" s="11" t="s">
        <v>38</v>
      </c>
      <c r="B16" s="13" t="s">
        <v>170</v>
      </c>
      <c r="C16" s="13" t="s">
        <v>162</v>
      </c>
      <c r="D16" s="9" t="s">
        <v>204</v>
      </c>
      <c r="E16" s="9" t="s">
        <v>205</v>
      </c>
      <c r="F16" s="8" t="s">
        <v>217</v>
      </c>
      <c r="I16" s="5" t="str">
        <f t="shared" si="0"/>
        <v/>
      </c>
      <c r="J16" s="5" t="str">
        <f t="shared" si="1"/>
        <v>['Drug Administration', '{"code":"E-70590"}'],</v>
      </c>
      <c r="K16" s="12" t="str">
        <f t="shared" si="2"/>
        <v/>
      </c>
      <c r="M16" s="5" t="str">
        <f t="shared" si="3"/>
        <v/>
      </c>
      <c r="N16" s="5" t="str">
        <f t="shared" si="4"/>
        <v/>
      </c>
      <c r="O16" s="12" t="str">
        <f t="shared" si="5"/>
        <v/>
      </c>
    </row>
    <row r="17" spans="1:15" ht="60">
      <c r="A17" s="11" t="s">
        <v>38</v>
      </c>
      <c r="B17" s="13" t="s">
        <v>170</v>
      </c>
      <c r="C17" t="s">
        <v>432</v>
      </c>
      <c r="D17" s="44" t="s">
        <v>436</v>
      </c>
      <c r="E17" s="43" t="s">
        <v>435</v>
      </c>
      <c r="F17" s="8" t="s">
        <v>181</v>
      </c>
      <c r="I17" s="5" t="str">
        <f t="shared" si="0"/>
        <v/>
      </c>
      <c r="J17" s="5" t="str">
        <f t="shared" si="1"/>
        <v/>
      </c>
      <c r="K17" s="12" t="str">
        <f t="shared" si="2"/>
        <v/>
      </c>
      <c r="M17" s="5" t="str">
        <f t="shared" si="3"/>
        <v/>
      </c>
      <c r="N17" s="5" t="str">
        <f t="shared" si="4"/>
        <v>['Treatment Orders', '{"code":"E-YY870"}'],</v>
      </c>
      <c r="O17" s="12" t="str">
        <f t="shared" si="5"/>
        <v/>
      </c>
    </row>
    <row r="18" spans="1:15" ht="60">
      <c r="A18" s="11" t="s">
        <v>38</v>
      </c>
      <c r="B18" s="13" t="s">
        <v>170</v>
      </c>
      <c r="C18" t="s">
        <v>433</v>
      </c>
      <c r="D18" s="44" t="s">
        <v>437</v>
      </c>
      <c r="E18" s="43" t="s">
        <v>438</v>
      </c>
      <c r="F18" s="8" t="s">
        <v>181</v>
      </c>
      <c r="I18" s="5" t="str">
        <f t="shared" si="0"/>
        <v/>
      </c>
      <c r="J18" s="5" t="str">
        <f t="shared" si="1"/>
        <v/>
      </c>
      <c r="K18" s="12" t="str">
        <f t="shared" si="2"/>
        <v/>
      </c>
      <c r="M18" s="5" t="str">
        <f t="shared" si="3"/>
        <v/>
      </c>
      <c r="N18" s="5" t="str">
        <f t="shared" si="4"/>
        <v>['Treatment Orders', '{"code":"E-87251"}'],</v>
      </c>
      <c r="O18" s="12" t="str">
        <f t="shared" si="5"/>
        <v/>
      </c>
    </row>
    <row r="19" spans="1:15" ht="60">
      <c r="A19" s="11" t="s">
        <v>38</v>
      </c>
      <c r="B19" s="13" t="s">
        <v>170</v>
      </c>
      <c r="C19" t="s">
        <v>434</v>
      </c>
      <c r="D19" s="44" t="s">
        <v>439</v>
      </c>
      <c r="E19" s="43" t="s">
        <v>440</v>
      </c>
      <c r="F19" s="8" t="s">
        <v>181</v>
      </c>
      <c r="I19" s="5" t="str">
        <f t="shared" si="0"/>
        <v/>
      </c>
      <c r="J19" s="5" t="str">
        <f t="shared" si="1"/>
        <v/>
      </c>
      <c r="K19" s="12" t="str">
        <f t="shared" si="2"/>
        <v xml:space="preserve">
]
},{
</v>
      </c>
      <c r="M19" s="5" t="str">
        <f t="shared" si="3"/>
        <v/>
      </c>
      <c r="N19" s="5" t="str">
        <f t="shared" si="4"/>
        <v>['Treatment Orders', '{"code":"E-X0310"}']</v>
      </c>
      <c r="O19" s="12" t="str">
        <f t="shared" si="5"/>
        <v xml:space="preserve">
]
},{
</v>
      </c>
    </row>
    <row r="20" spans="1:15" ht="60">
      <c r="A20" s="11" t="s">
        <v>37</v>
      </c>
      <c r="B20" s="13" t="s">
        <v>43</v>
      </c>
      <c r="C20" s="13" t="s">
        <v>144</v>
      </c>
      <c r="D20" s="9" t="s">
        <v>179</v>
      </c>
      <c r="E20" s="9" t="s">
        <v>190</v>
      </c>
      <c r="F20" s="8" t="s">
        <v>217</v>
      </c>
      <c r="I20" s="5" t="str">
        <f t="shared" si="0"/>
        <v xml:space="preserve">template: ['Digit Amputation', 'Section', 'Drug Administration', '', ''], 
records: [
</v>
      </c>
      <c r="J20" s="5" t="str">
        <f t="shared" si="1"/>
        <v>['Drug Administration', '{"code":"E-721X0"}'],</v>
      </c>
      <c r="K20" s="12" t="str">
        <f t="shared" si="2"/>
        <v/>
      </c>
      <c r="M20" s="5" t="str">
        <f t="shared" si="3"/>
        <v xml:space="preserve">template: ['Digit Amputation', 'Section', 'Treatment Orders', '', ''], 
records: [
</v>
      </c>
      <c r="N20" s="5" t="str">
        <f t="shared" si="4"/>
        <v/>
      </c>
      <c r="O20" s="12" t="str">
        <f t="shared" si="5"/>
        <v/>
      </c>
    </row>
    <row r="21" spans="1:15" ht="60">
      <c r="A21" s="11" t="s">
        <v>37</v>
      </c>
      <c r="B21" s="13" t="s">
        <v>43</v>
      </c>
      <c r="C21" s="13" t="s">
        <v>145</v>
      </c>
      <c r="D21" s="9" t="s">
        <v>180</v>
      </c>
      <c r="E21" s="9" t="s">
        <v>191</v>
      </c>
      <c r="F21" s="8" t="s">
        <v>181</v>
      </c>
      <c r="I21" s="5" t="str">
        <f t="shared" si="0"/>
        <v/>
      </c>
      <c r="J21" s="5" t="str">
        <f t="shared" si="1"/>
        <v/>
      </c>
      <c r="K21" s="12" t="str">
        <f t="shared" si="2"/>
        <v/>
      </c>
      <c r="M21" s="5" t="str">
        <f t="shared" si="3"/>
        <v/>
      </c>
      <c r="N21" s="5" t="str">
        <f t="shared" si="4"/>
        <v>['Treatment Orders', '{"code":"E-72170"}'],</v>
      </c>
      <c r="O21" s="12" t="str">
        <f t="shared" si="5"/>
        <v/>
      </c>
    </row>
    <row r="22" spans="1:15" ht="60">
      <c r="A22" s="11" t="s">
        <v>37</v>
      </c>
      <c r="B22" s="13" t="s">
        <v>43</v>
      </c>
      <c r="C22" s="13" t="s">
        <v>143</v>
      </c>
      <c r="D22" s="9" t="s">
        <v>178</v>
      </c>
      <c r="E22" s="9" t="s">
        <v>189</v>
      </c>
      <c r="F22" s="8" t="s">
        <v>217</v>
      </c>
      <c r="I22" s="5" t="str">
        <f t="shared" si="0"/>
        <v/>
      </c>
      <c r="J22" s="5" t="str">
        <f t="shared" si="1"/>
        <v>['Drug Administration', '{"code":"E-779X0"}'],</v>
      </c>
      <c r="K22" s="12" t="str">
        <f t="shared" si="2"/>
        <v/>
      </c>
      <c r="M22" s="5" t="str">
        <f t="shared" si="3"/>
        <v/>
      </c>
      <c r="N22" s="5" t="str">
        <f t="shared" si="4"/>
        <v/>
      </c>
      <c r="O22" s="12" t="str">
        <f t="shared" si="5"/>
        <v/>
      </c>
    </row>
    <row r="23" spans="1:15" ht="60">
      <c r="A23" s="11" t="s">
        <v>37</v>
      </c>
      <c r="B23" s="13" t="s">
        <v>43</v>
      </c>
      <c r="C23" s="13" t="s">
        <v>146</v>
      </c>
      <c r="D23" s="9" t="s">
        <v>221</v>
      </c>
      <c r="E23" s="9" t="s">
        <v>222</v>
      </c>
      <c r="F23" s="8" t="s">
        <v>181</v>
      </c>
      <c r="I23" s="5" t="str">
        <f t="shared" si="0"/>
        <v/>
      </c>
      <c r="J23" s="5" t="str">
        <f t="shared" si="1"/>
        <v/>
      </c>
      <c r="K23" s="12" t="str">
        <f t="shared" si="2"/>
        <v/>
      </c>
      <c r="M23" s="5" t="str">
        <f t="shared" si="3"/>
        <v/>
      </c>
      <c r="N23" s="5" t="str">
        <f t="shared" si="4"/>
        <v>['Treatment Orders', '{"code":"E-YY535"}'],</v>
      </c>
      <c r="O23" s="12" t="str">
        <f t="shared" si="5"/>
        <v/>
      </c>
    </row>
    <row r="24" spans="1:15" ht="60">
      <c r="A24" s="11" t="s">
        <v>37</v>
      </c>
      <c r="B24" s="13" t="s">
        <v>43</v>
      </c>
      <c r="C24" s="13" t="s">
        <v>147</v>
      </c>
      <c r="D24" s="9" t="s">
        <v>182</v>
      </c>
      <c r="E24" s="9" t="s">
        <v>192</v>
      </c>
      <c r="F24" s="8" t="s">
        <v>181</v>
      </c>
      <c r="I24" s="5" t="str">
        <f t="shared" ref="I24:I60" si="6">IF($B23&lt;&gt;$B24,"template: ['"&amp;$B24&amp;"', 'Section', 'Drug Administration', '', ''], "&amp;CHAR(10)&amp;"records: ["&amp;CHAR(10),"")</f>
        <v/>
      </c>
      <c r="J24" s="5" t="str">
        <f t="shared" ref="J24:J60" si="7">IF($F24="Recurring","","['Drug Administration', '{""code"":"""&amp;$D24&amp;"""}']"&amp;IF($B24=$B25,",",""))</f>
        <v/>
      </c>
      <c r="K24" s="12" t="str">
        <f t="shared" ref="K24:K60" si="8">IF($B24&lt;&gt;$B25,CHAR(10)&amp;"]"&amp;CHAR(10)&amp;"},{"&amp;CHAR(10),"")</f>
        <v/>
      </c>
      <c r="M24" s="5" t="str">
        <f t="shared" ref="M24:M60" si="9">IF($B23&lt;&gt;$B24,"template: ['"&amp;$B24&amp;"', 'Section', 'Treatment Orders', '', ''], "&amp;CHAR(10)&amp;"records: ["&amp;CHAR(10),"")</f>
        <v/>
      </c>
      <c r="N24" s="5" t="str">
        <f t="shared" ref="N24:N60" si="10">IF($F24="Recurring","['Treatment Orders', '{""code"":"""&amp;$D24&amp;"""}']"&amp;IF($B24=$B25,",",""), "")</f>
        <v>['Treatment Orders', '{"code":"E-YY732"}'],</v>
      </c>
      <c r="O24" s="12" t="str">
        <f t="shared" ref="O24:O60" si="11">IF($B24&lt;&gt;$B25,CHAR(10)&amp;"]"&amp;CHAR(10)&amp;"},{"&amp;CHAR(10),"")</f>
        <v/>
      </c>
    </row>
    <row r="25" spans="1:15">
      <c r="A25" s="11" t="s">
        <v>37</v>
      </c>
      <c r="B25" s="13" t="s">
        <v>43</v>
      </c>
      <c r="C25" s="13" t="s">
        <v>148</v>
      </c>
      <c r="D25" s="9" t="s">
        <v>183</v>
      </c>
      <c r="E25" s="9" t="s">
        <v>193</v>
      </c>
      <c r="F25" s="8" t="s">
        <v>217</v>
      </c>
      <c r="I25" s="5" t="str">
        <f t="shared" si="6"/>
        <v/>
      </c>
      <c r="J25" s="5" t="str">
        <f t="shared" si="7"/>
        <v>['Drug Administration', '{"code":"E-YY750"}'],</v>
      </c>
      <c r="K25" s="12" t="str">
        <f t="shared" si="8"/>
        <v/>
      </c>
      <c r="M25" s="5" t="str">
        <f t="shared" si="9"/>
        <v/>
      </c>
      <c r="N25" s="5" t="str">
        <f t="shared" si="10"/>
        <v/>
      </c>
      <c r="O25" s="12" t="str">
        <f t="shared" si="11"/>
        <v/>
      </c>
    </row>
    <row r="26" spans="1:15">
      <c r="A26" s="11" t="s">
        <v>37</v>
      </c>
      <c r="B26" s="13" t="s">
        <v>43</v>
      </c>
      <c r="C26" s="13" t="s">
        <v>149</v>
      </c>
      <c r="D26" s="9" t="s">
        <v>184</v>
      </c>
      <c r="E26" s="9" t="s">
        <v>194</v>
      </c>
      <c r="F26" s="8" t="s">
        <v>181</v>
      </c>
      <c r="I26" s="5" t="str">
        <f t="shared" si="6"/>
        <v/>
      </c>
      <c r="J26" s="5" t="str">
        <f t="shared" si="7"/>
        <v/>
      </c>
      <c r="K26" s="12" t="str">
        <f t="shared" si="8"/>
        <v/>
      </c>
      <c r="M26" s="5" t="str">
        <f t="shared" si="9"/>
        <v/>
      </c>
      <c r="N26" s="5" t="str">
        <f t="shared" si="10"/>
        <v>['Treatment Orders', '{"code":"E-YYY83"}'],</v>
      </c>
      <c r="O26" s="12" t="str">
        <f t="shared" si="11"/>
        <v/>
      </c>
    </row>
    <row r="27" spans="1:15">
      <c r="A27" s="11" t="s">
        <v>37</v>
      </c>
      <c r="B27" s="13" t="s">
        <v>43</v>
      </c>
      <c r="C27" s="13" t="s">
        <v>162</v>
      </c>
      <c r="D27" s="9" t="s">
        <v>204</v>
      </c>
      <c r="E27" s="9" t="s">
        <v>205</v>
      </c>
      <c r="F27" s="8" t="s">
        <v>217</v>
      </c>
      <c r="I27" s="5" t="str">
        <f t="shared" si="6"/>
        <v/>
      </c>
      <c r="J27" s="5" t="str">
        <f t="shared" si="7"/>
        <v>['Drug Administration', '{"code":"E-70590"}']</v>
      </c>
      <c r="K27" s="12" t="str">
        <f t="shared" si="8"/>
        <v xml:space="preserve">
]
},{
</v>
      </c>
      <c r="M27" s="5" t="str">
        <f t="shared" si="9"/>
        <v/>
      </c>
      <c r="N27" s="5" t="str">
        <f t="shared" si="10"/>
        <v/>
      </c>
      <c r="O27" s="12" t="str">
        <f t="shared" si="11"/>
        <v xml:space="preserve">
]
},{
</v>
      </c>
    </row>
    <row r="28" spans="1:15">
      <c r="A28" s="11" t="s">
        <v>37</v>
      </c>
      <c r="B28" s="13" t="s">
        <v>169</v>
      </c>
      <c r="C28" s="13" t="s">
        <v>144</v>
      </c>
      <c r="D28" s="9" t="s">
        <v>179</v>
      </c>
      <c r="E28" s="9" t="s">
        <v>190</v>
      </c>
      <c r="F28" s="8" t="s">
        <v>217</v>
      </c>
      <c r="I28" s="5" t="str">
        <f t="shared" si="6"/>
        <v xml:space="preserve">template: ['Minor Wound', 'Section', 'Drug Administration', '', ''], 
records: [
</v>
      </c>
      <c r="J28" s="5" t="str">
        <f t="shared" si="7"/>
        <v>['Drug Administration', '{"code":"E-721X0"}'],</v>
      </c>
      <c r="K28" s="12" t="str">
        <f t="shared" si="8"/>
        <v/>
      </c>
      <c r="M28" s="5" t="str">
        <f t="shared" si="9"/>
        <v xml:space="preserve">template: ['Minor Wound', 'Section', 'Treatment Orders', '', ''], 
records: [
</v>
      </c>
      <c r="N28" s="5" t="str">
        <f t="shared" si="10"/>
        <v/>
      </c>
      <c r="O28" s="12" t="str">
        <f t="shared" si="11"/>
        <v/>
      </c>
    </row>
    <row r="29" spans="1:15">
      <c r="A29" s="11" t="s">
        <v>37</v>
      </c>
      <c r="B29" s="13" t="s">
        <v>169</v>
      </c>
      <c r="C29" s="13" t="s">
        <v>145</v>
      </c>
      <c r="D29" s="9" t="s">
        <v>180</v>
      </c>
      <c r="E29" s="9" t="s">
        <v>191</v>
      </c>
      <c r="F29" s="8" t="s">
        <v>181</v>
      </c>
      <c r="I29" s="5" t="str">
        <f t="shared" si="6"/>
        <v/>
      </c>
      <c r="J29" s="5" t="str">
        <f t="shared" si="7"/>
        <v/>
      </c>
      <c r="K29" s="12" t="str">
        <f t="shared" si="8"/>
        <v/>
      </c>
      <c r="M29" s="5" t="str">
        <f t="shared" si="9"/>
        <v/>
      </c>
      <c r="N29" s="5" t="str">
        <f t="shared" si="10"/>
        <v>['Treatment Orders', '{"code":"E-72170"}'],</v>
      </c>
      <c r="O29" s="12" t="str">
        <f t="shared" si="11"/>
        <v/>
      </c>
    </row>
    <row r="30" spans="1:15">
      <c r="A30" s="11" t="s">
        <v>37</v>
      </c>
      <c r="B30" s="13" t="s">
        <v>169</v>
      </c>
      <c r="C30" s="13" t="s">
        <v>143</v>
      </c>
      <c r="D30" s="9" t="s">
        <v>178</v>
      </c>
      <c r="E30" s="9" t="s">
        <v>189</v>
      </c>
      <c r="F30" s="8" t="s">
        <v>217</v>
      </c>
      <c r="I30" s="5" t="str">
        <f t="shared" si="6"/>
        <v/>
      </c>
      <c r="J30" s="5" t="str">
        <f t="shared" si="7"/>
        <v>['Drug Administration', '{"code":"E-779X0"}'],</v>
      </c>
      <c r="K30" s="12" t="str">
        <f t="shared" si="8"/>
        <v/>
      </c>
      <c r="M30" s="5" t="str">
        <f t="shared" si="9"/>
        <v/>
      </c>
      <c r="N30" s="5" t="str">
        <f t="shared" si="10"/>
        <v/>
      </c>
      <c r="O30" s="12" t="str">
        <f t="shared" si="11"/>
        <v/>
      </c>
    </row>
    <row r="31" spans="1:15" ht="60">
      <c r="A31" s="11" t="s">
        <v>37</v>
      </c>
      <c r="B31" s="13" t="s">
        <v>169</v>
      </c>
      <c r="C31" s="13" t="s">
        <v>147</v>
      </c>
      <c r="D31" s="9" t="s">
        <v>182</v>
      </c>
      <c r="E31" s="9" t="s">
        <v>192</v>
      </c>
      <c r="F31" s="8" t="s">
        <v>181</v>
      </c>
      <c r="I31" s="5" t="str">
        <f t="shared" si="6"/>
        <v/>
      </c>
      <c r="J31" s="5" t="str">
        <f t="shared" si="7"/>
        <v/>
      </c>
      <c r="K31" s="12" t="str">
        <f t="shared" si="8"/>
        <v/>
      </c>
      <c r="M31" s="5" t="str">
        <f t="shared" si="9"/>
        <v/>
      </c>
      <c r="N31" s="5" t="str">
        <f t="shared" si="10"/>
        <v>['Treatment Orders', '{"code":"E-YY732"}'],</v>
      </c>
      <c r="O31" s="12" t="str">
        <f t="shared" si="11"/>
        <v/>
      </c>
    </row>
    <row r="32" spans="1:15">
      <c r="A32" s="11" t="s">
        <v>37</v>
      </c>
      <c r="B32" s="13" t="s">
        <v>169</v>
      </c>
      <c r="C32" s="13" t="s">
        <v>156</v>
      </c>
      <c r="D32" s="9" t="s">
        <v>211</v>
      </c>
      <c r="E32" s="9" t="s">
        <v>210</v>
      </c>
      <c r="F32" s="8" t="s">
        <v>217</v>
      </c>
      <c r="I32" s="5" t="str">
        <f t="shared" si="6"/>
        <v/>
      </c>
      <c r="J32" s="5" t="str">
        <f t="shared" si="7"/>
        <v>['Drug Administration', '{"code":"E-YY792"}'],</v>
      </c>
      <c r="K32" s="12" t="str">
        <f t="shared" si="8"/>
        <v/>
      </c>
      <c r="M32" s="5" t="str">
        <f t="shared" si="9"/>
        <v/>
      </c>
      <c r="N32" s="5" t="str">
        <f t="shared" si="10"/>
        <v/>
      </c>
      <c r="O32" s="12" t="str">
        <f t="shared" si="11"/>
        <v/>
      </c>
    </row>
    <row r="33" spans="1:15">
      <c r="A33" s="11" t="s">
        <v>37</v>
      </c>
      <c r="B33" s="13" t="s">
        <v>169</v>
      </c>
      <c r="C33" s="13" t="s">
        <v>146</v>
      </c>
      <c r="D33" s="9" t="s">
        <v>221</v>
      </c>
      <c r="E33" s="9" t="s">
        <v>222</v>
      </c>
      <c r="F33" s="8" t="s">
        <v>181</v>
      </c>
      <c r="I33" s="5" t="str">
        <f t="shared" si="6"/>
        <v/>
      </c>
      <c r="J33" s="5" t="str">
        <f t="shared" si="7"/>
        <v/>
      </c>
      <c r="K33" s="12" t="str">
        <f t="shared" si="8"/>
        <v/>
      </c>
      <c r="M33" s="5" t="str">
        <f t="shared" si="9"/>
        <v/>
      </c>
      <c r="N33" s="5" t="str">
        <f t="shared" si="10"/>
        <v>['Treatment Orders', '{"code":"E-YY535"}'],</v>
      </c>
      <c r="O33" s="12" t="str">
        <f t="shared" si="11"/>
        <v/>
      </c>
    </row>
    <row r="34" spans="1:15">
      <c r="A34" s="11" t="s">
        <v>37</v>
      </c>
      <c r="B34" s="13" t="s">
        <v>169</v>
      </c>
      <c r="C34" s="13" t="s">
        <v>162</v>
      </c>
      <c r="D34" s="9" t="s">
        <v>204</v>
      </c>
      <c r="E34" s="9" t="s">
        <v>205</v>
      </c>
      <c r="F34" s="8" t="s">
        <v>217</v>
      </c>
      <c r="I34" s="5" t="str">
        <f t="shared" si="6"/>
        <v/>
      </c>
      <c r="J34" s="5" t="str">
        <f t="shared" si="7"/>
        <v>['Drug Administration', '{"code":"E-70590"}']</v>
      </c>
      <c r="K34" s="12" t="str">
        <f t="shared" si="8"/>
        <v xml:space="preserve">
]
},{
</v>
      </c>
      <c r="M34" s="5" t="str">
        <f t="shared" si="9"/>
        <v/>
      </c>
      <c r="N34" s="5" t="str">
        <f t="shared" si="10"/>
        <v/>
      </c>
      <c r="O34" s="12" t="str">
        <f t="shared" si="11"/>
        <v xml:space="preserve">
]
},{
</v>
      </c>
    </row>
    <row r="35" spans="1:15">
      <c r="A35" s="11" t="s">
        <v>66</v>
      </c>
      <c r="B35" s="13" t="s">
        <v>171</v>
      </c>
      <c r="C35" s="13" t="s">
        <v>162</v>
      </c>
      <c r="D35" s="9" t="s">
        <v>204</v>
      </c>
      <c r="E35" s="9" t="s">
        <v>205</v>
      </c>
      <c r="F35" s="8" t="s">
        <v>217</v>
      </c>
      <c r="I35" s="5" t="str">
        <f t="shared" si="6"/>
        <v xml:space="preserve">template: ['Research Procedure', 'Section', 'Drug Administration', '', ''], 
records: [
</v>
      </c>
      <c r="J35" s="5" t="str">
        <f t="shared" si="7"/>
        <v>['Drug Administration', '{"code":"E-70590"}'],</v>
      </c>
      <c r="K35" s="12" t="str">
        <f t="shared" si="8"/>
        <v/>
      </c>
      <c r="M35" s="5" t="str">
        <f t="shared" si="9"/>
        <v xml:space="preserve">template: ['Research Procedure', 'Section', 'Treatment Orders', '', ''], 
records: [
</v>
      </c>
      <c r="N35" s="5" t="str">
        <f t="shared" si="10"/>
        <v/>
      </c>
      <c r="O35" s="12" t="str">
        <f t="shared" si="11"/>
        <v/>
      </c>
    </row>
    <row r="36" spans="1:15">
      <c r="A36" s="11" t="s">
        <v>66</v>
      </c>
      <c r="B36" s="13" t="s">
        <v>171</v>
      </c>
      <c r="C36" s="13" t="s">
        <v>143</v>
      </c>
      <c r="D36" s="9" t="s">
        <v>178</v>
      </c>
      <c r="E36" s="9" t="s">
        <v>189</v>
      </c>
      <c r="F36" s="8" t="s">
        <v>217</v>
      </c>
      <c r="I36" s="5" t="str">
        <f t="shared" si="6"/>
        <v/>
      </c>
      <c r="J36" s="5" t="str">
        <f t="shared" si="7"/>
        <v>['Drug Administration', '{"code":"E-779X0"}'],</v>
      </c>
      <c r="K36" s="12" t="str">
        <f t="shared" si="8"/>
        <v/>
      </c>
      <c r="M36" s="5" t="str">
        <f t="shared" si="9"/>
        <v/>
      </c>
      <c r="N36" s="5" t="str">
        <f t="shared" si="10"/>
        <v/>
      </c>
      <c r="O36" s="12" t="str">
        <f t="shared" si="11"/>
        <v/>
      </c>
    </row>
    <row r="37" spans="1:15">
      <c r="A37" s="11" t="s">
        <v>66</v>
      </c>
      <c r="B37" s="13" t="s">
        <v>171</v>
      </c>
      <c r="C37" s="13" t="s">
        <v>146</v>
      </c>
      <c r="D37" s="9" t="s">
        <v>221</v>
      </c>
      <c r="E37" s="9" t="s">
        <v>222</v>
      </c>
      <c r="F37" s="8" t="s">
        <v>181</v>
      </c>
      <c r="H37" s="13"/>
      <c r="I37" s="5" t="str">
        <f t="shared" si="6"/>
        <v/>
      </c>
      <c r="J37" s="5" t="str">
        <f t="shared" si="7"/>
        <v/>
      </c>
      <c r="K37" s="12" t="str">
        <f t="shared" si="8"/>
        <v/>
      </c>
      <c r="M37" s="5" t="str">
        <f t="shared" si="9"/>
        <v/>
      </c>
      <c r="N37" s="5" t="str">
        <f t="shared" si="10"/>
        <v>['Treatment Orders', '{"code":"E-YY535"}'],</v>
      </c>
      <c r="O37" s="12" t="str">
        <f t="shared" si="11"/>
        <v/>
      </c>
    </row>
    <row r="38" spans="1:15">
      <c r="A38" s="11" t="s">
        <v>66</v>
      </c>
      <c r="B38" s="13" t="s">
        <v>171</v>
      </c>
      <c r="C38" s="13" t="s">
        <v>148</v>
      </c>
      <c r="D38" s="9" t="s">
        <v>183</v>
      </c>
      <c r="E38" s="9" t="s">
        <v>193</v>
      </c>
      <c r="F38" s="8" t="s">
        <v>217</v>
      </c>
      <c r="I38" s="5" t="str">
        <f t="shared" si="6"/>
        <v/>
      </c>
      <c r="J38" s="5" t="str">
        <f t="shared" si="7"/>
        <v>['Drug Administration', '{"code":"E-YY750"}']</v>
      </c>
      <c r="K38" s="12" t="str">
        <f t="shared" si="8"/>
        <v xml:space="preserve">
]
},{
</v>
      </c>
      <c r="M38" s="5" t="str">
        <f t="shared" si="9"/>
        <v/>
      </c>
      <c r="N38" s="5" t="str">
        <f t="shared" si="10"/>
        <v/>
      </c>
      <c r="O38" s="12" t="str">
        <f t="shared" si="11"/>
        <v xml:space="preserve">
]
},{
</v>
      </c>
    </row>
    <row r="39" spans="1:15" ht="18">
      <c r="A39" s="11" t="s">
        <v>37</v>
      </c>
      <c r="B39" s="13" t="s">
        <v>63</v>
      </c>
      <c r="C39" s="26" t="s">
        <v>235</v>
      </c>
      <c r="D39" s="27" t="s">
        <v>236</v>
      </c>
      <c r="E39" s="27" t="s">
        <v>237</v>
      </c>
      <c r="F39" s="8" t="s">
        <v>217</v>
      </c>
      <c r="I39" s="5" t="str">
        <f t="shared" si="6"/>
        <v xml:space="preserve">template: ['Rhabdomyolysis', 'Section', 'Drug Administration', '', ''], 
records: [
</v>
      </c>
      <c r="J39" s="5" t="str">
        <f t="shared" si="7"/>
        <v>['Drug Administration', '{"code":"E-87270"}'],</v>
      </c>
      <c r="K39" s="12" t="str">
        <f t="shared" si="8"/>
        <v/>
      </c>
      <c r="M39" s="5" t="str">
        <f t="shared" si="9"/>
        <v xml:space="preserve">template: ['Rhabdomyolysis', 'Section', 'Treatment Orders', '', ''], 
records: [
</v>
      </c>
      <c r="N39" s="5" t="str">
        <f t="shared" si="10"/>
        <v/>
      </c>
      <c r="O39" s="12" t="str">
        <f t="shared" si="11"/>
        <v/>
      </c>
    </row>
    <row r="40" spans="1:15">
      <c r="A40" s="11" t="s">
        <v>37</v>
      </c>
      <c r="B40" s="13" t="s">
        <v>63</v>
      </c>
      <c r="C40" s="13" t="s">
        <v>154</v>
      </c>
      <c r="D40" s="9" t="s">
        <v>186</v>
      </c>
      <c r="E40" s="9" t="s">
        <v>201</v>
      </c>
      <c r="F40" s="8" t="s">
        <v>217</v>
      </c>
      <c r="I40" s="5" t="str">
        <f t="shared" si="6"/>
        <v/>
      </c>
      <c r="J40" s="5" t="str">
        <f t="shared" si="7"/>
        <v>['Drug Administration', '{"code":"E-YY883"}'],</v>
      </c>
      <c r="K40" s="12" t="str">
        <f t="shared" si="8"/>
        <v/>
      </c>
      <c r="M40" s="5" t="str">
        <f t="shared" si="9"/>
        <v/>
      </c>
      <c r="N40" s="5" t="str">
        <f t="shared" si="10"/>
        <v/>
      </c>
      <c r="O40" s="12" t="str">
        <f t="shared" si="11"/>
        <v/>
      </c>
    </row>
    <row r="41" spans="1:15" ht="60">
      <c r="A41" s="11" t="s">
        <v>37</v>
      </c>
      <c r="B41" s="13" t="s">
        <v>63</v>
      </c>
      <c r="C41" s="13" t="s">
        <v>155</v>
      </c>
      <c r="D41" s="9" t="s">
        <v>198</v>
      </c>
      <c r="E41" s="9" t="s">
        <v>199</v>
      </c>
      <c r="F41" s="8" t="s">
        <v>217</v>
      </c>
      <c r="I41" s="5" t="str">
        <f t="shared" si="6"/>
        <v/>
      </c>
      <c r="J41" s="5" t="str">
        <f t="shared" si="7"/>
        <v>['Drug Administration', '{"code":"E-82270"}'],</v>
      </c>
      <c r="K41" s="12" t="str">
        <f t="shared" si="8"/>
        <v/>
      </c>
      <c r="M41" s="5" t="str">
        <f t="shared" si="9"/>
        <v/>
      </c>
      <c r="N41" s="5" t="str">
        <f t="shared" si="10"/>
        <v/>
      </c>
      <c r="O41" s="12" t="str">
        <f t="shared" si="11"/>
        <v/>
      </c>
    </row>
    <row r="42" spans="1:15">
      <c r="A42" s="11" t="s">
        <v>37</v>
      </c>
      <c r="B42" s="13" t="s">
        <v>63</v>
      </c>
      <c r="C42" s="13" t="s">
        <v>156</v>
      </c>
      <c r="D42" s="9" t="s">
        <v>211</v>
      </c>
      <c r="E42" s="9" t="s">
        <v>210</v>
      </c>
      <c r="F42" s="8" t="s">
        <v>217</v>
      </c>
      <c r="I42" s="5" t="str">
        <f t="shared" si="6"/>
        <v/>
      </c>
      <c r="J42" s="5" t="str">
        <f t="shared" si="7"/>
        <v>['Drug Administration', '{"code":"E-YY792"}'],</v>
      </c>
      <c r="K42" s="12" t="str">
        <f t="shared" si="8"/>
        <v/>
      </c>
      <c r="M42" s="5" t="str">
        <f t="shared" si="9"/>
        <v/>
      </c>
      <c r="N42" s="5" t="str">
        <f t="shared" si="10"/>
        <v/>
      </c>
      <c r="O42" s="12" t="str">
        <f t="shared" si="11"/>
        <v/>
      </c>
    </row>
    <row r="43" spans="1:15">
      <c r="A43" s="11" t="s">
        <v>37</v>
      </c>
      <c r="B43" s="13" t="s">
        <v>63</v>
      </c>
      <c r="C43" s="13" t="s">
        <v>144</v>
      </c>
      <c r="D43" s="9" t="s">
        <v>179</v>
      </c>
      <c r="E43" s="9" t="s">
        <v>190</v>
      </c>
      <c r="F43" s="8" t="s">
        <v>217</v>
      </c>
      <c r="I43" s="5" t="str">
        <f t="shared" si="6"/>
        <v/>
      </c>
      <c r="J43" s="5" t="str">
        <f t="shared" si="7"/>
        <v>['Drug Administration', '{"code":"E-721X0"}'],</v>
      </c>
      <c r="K43" s="12" t="str">
        <f t="shared" si="8"/>
        <v/>
      </c>
      <c r="M43" s="5" t="str">
        <f t="shared" si="9"/>
        <v/>
      </c>
      <c r="N43" s="5" t="str">
        <f t="shared" si="10"/>
        <v/>
      </c>
      <c r="O43" s="12" t="str">
        <f t="shared" si="11"/>
        <v/>
      </c>
    </row>
    <row r="44" spans="1:15" ht="60">
      <c r="A44" s="11" t="s">
        <v>37</v>
      </c>
      <c r="B44" s="13" t="s">
        <v>63</v>
      </c>
      <c r="C44" s="13" t="s">
        <v>157</v>
      </c>
      <c r="D44" s="9" t="s">
        <v>215</v>
      </c>
      <c r="E44" s="9" t="s">
        <v>214</v>
      </c>
      <c r="F44" s="8" t="s">
        <v>181</v>
      </c>
      <c r="I44" s="5" t="str">
        <f t="shared" si="6"/>
        <v/>
      </c>
      <c r="J44" s="5" t="str">
        <f t="shared" si="7"/>
        <v/>
      </c>
      <c r="K44" s="12" t="str">
        <f t="shared" si="8"/>
        <v/>
      </c>
      <c r="M44" s="5" t="str">
        <f t="shared" si="9"/>
        <v/>
      </c>
      <c r="N44" s="5" t="str">
        <f t="shared" si="10"/>
        <v>['Treatment Orders', '{"code":"E-X1200"}'],</v>
      </c>
      <c r="O44" s="12" t="str">
        <f t="shared" si="11"/>
        <v/>
      </c>
    </row>
    <row r="45" spans="1:15" ht="60">
      <c r="A45" s="11" t="s">
        <v>37</v>
      </c>
      <c r="B45" s="13" t="s">
        <v>63</v>
      </c>
      <c r="C45" s="13" t="s">
        <v>162</v>
      </c>
      <c r="D45" s="9" t="s">
        <v>204</v>
      </c>
      <c r="E45" s="9" t="s">
        <v>205</v>
      </c>
      <c r="F45" s="8" t="s">
        <v>217</v>
      </c>
      <c r="I45" s="5" t="str">
        <f t="shared" si="6"/>
        <v/>
      </c>
      <c r="J45" s="5" t="str">
        <f t="shared" si="7"/>
        <v>['Drug Administration', '{"code":"E-70590"}']</v>
      </c>
      <c r="K45" s="12" t="str">
        <f t="shared" si="8"/>
        <v xml:space="preserve">
]
},{
</v>
      </c>
      <c r="M45" s="5" t="str">
        <f t="shared" si="9"/>
        <v/>
      </c>
      <c r="N45" s="5" t="str">
        <f t="shared" si="10"/>
        <v/>
      </c>
      <c r="O45" s="12" t="str">
        <f t="shared" si="11"/>
        <v xml:space="preserve">
]
},{
</v>
      </c>
    </row>
    <row r="46" spans="1:15">
      <c r="A46" s="11" t="s">
        <v>77</v>
      </c>
      <c r="B46" s="13" t="s">
        <v>172</v>
      </c>
      <c r="C46" s="13" t="s">
        <v>162</v>
      </c>
      <c r="D46" s="9" t="s">
        <v>204</v>
      </c>
      <c r="E46" s="9" t="s">
        <v>205</v>
      </c>
      <c r="F46" s="8" t="s">
        <v>217</v>
      </c>
      <c r="I46" s="5" t="str">
        <f t="shared" si="6"/>
        <v xml:space="preserve">template: ['Sedation', 'Section', 'Drug Administration', '', ''], 
records: [
</v>
      </c>
      <c r="J46" s="5" t="str">
        <f t="shared" si="7"/>
        <v>['Drug Administration', '{"code":"E-70590"}']</v>
      </c>
      <c r="K46" s="12" t="str">
        <f t="shared" si="8"/>
        <v xml:space="preserve">
]
},{
</v>
      </c>
      <c r="M46" s="5" t="str">
        <f t="shared" si="9"/>
        <v xml:space="preserve">template: ['Sedation', 'Section', 'Treatment Orders', '', ''], 
records: [
</v>
      </c>
      <c r="N46" s="5" t="str">
        <f t="shared" si="10"/>
        <v/>
      </c>
      <c r="O46" s="12" t="str">
        <f t="shared" si="11"/>
        <v xml:space="preserve">
]
},{
</v>
      </c>
    </row>
    <row r="47" spans="1:15">
      <c r="A47" s="11" t="s">
        <v>37</v>
      </c>
      <c r="B47" s="13" t="s">
        <v>50</v>
      </c>
      <c r="C47" s="13" t="s">
        <v>144</v>
      </c>
      <c r="D47" s="9" t="s">
        <v>179</v>
      </c>
      <c r="E47" s="9" t="s">
        <v>190</v>
      </c>
      <c r="F47" s="8" t="s">
        <v>217</v>
      </c>
      <c r="I47" s="5" t="str">
        <f t="shared" si="6"/>
        <v xml:space="preserve">template: ['Surgical Repair', 'Section', 'Drug Administration', '', ''], 
records: [
</v>
      </c>
      <c r="J47" s="5" t="str">
        <f t="shared" si="7"/>
        <v>['Drug Administration', '{"code":"E-721X0"}'],</v>
      </c>
      <c r="K47" s="12" t="str">
        <f t="shared" si="8"/>
        <v/>
      </c>
      <c r="M47" s="5" t="str">
        <f t="shared" si="9"/>
        <v xml:space="preserve">template: ['Surgical Repair', 'Section', 'Treatment Orders', '', ''], 
records: [
</v>
      </c>
      <c r="N47" s="5" t="str">
        <f t="shared" si="10"/>
        <v/>
      </c>
      <c r="O47" s="12" t="str">
        <f t="shared" si="11"/>
        <v/>
      </c>
    </row>
    <row r="48" spans="1:15">
      <c r="A48" s="11" t="s">
        <v>37</v>
      </c>
      <c r="B48" s="13" t="s">
        <v>50</v>
      </c>
      <c r="C48" s="13" t="s">
        <v>145</v>
      </c>
      <c r="D48" s="9" t="s">
        <v>180</v>
      </c>
      <c r="E48" s="9" t="s">
        <v>191</v>
      </c>
      <c r="F48" s="8" t="s">
        <v>181</v>
      </c>
      <c r="I48" s="5" t="str">
        <f t="shared" si="6"/>
        <v/>
      </c>
      <c r="J48" s="5" t="str">
        <f t="shared" si="7"/>
        <v/>
      </c>
      <c r="K48" s="12" t="str">
        <f t="shared" si="8"/>
        <v/>
      </c>
      <c r="M48" s="5" t="str">
        <f t="shared" si="9"/>
        <v/>
      </c>
      <c r="N48" s="5" t="str">
        <f t="shared" si="10"/>
        <v>['Treatment Orders', '{"code":"E-72170"}'],</v>
      </c>
      <c r="O48" s="12" t="str">
        <f t="shared" si="11"/>
        <v/>
      </c>
    </row>
    <row r="49" spans="1:15">
      <c r="A49" s="11" t="s">
        <v>37</v>
      </c>
      <c r="B49" s="13" t="s">
        <v>50</v>
      </c>
      <c r="C49" s="13" t="s">
        <v>143</v>
      </c>
      <c r="D49" s="9" t="s">
        <v>178</v>
      </c>
      <c r="E49" s="9" t="s">
        <v>189</v>
      </c>
      <c r="F49" s="8" t="s">
        <v>217</v>
      </c>
      <c r="I49" s="5" t="str">
        <f t="shared" si="6"/>
        <v/>
      </c>
      <c r="J49" s="5" t="str">
        <f t="shared" si="7"/>
        <v>['Drug Administration', '{"code":"E-779X0"}'],</v>
      </c>
      <c r="K49" s="12" t="str">
        <f t="shared" si="8"/>
        <v/>
      </c>
      <c r="M49" s="5" t="str">
        <f t="shared" si="9"/>
        <v/>
      </c>
      <c r="N49" s="5" t="str">
        <f t="shared" si="10"/>
        <v/>
      </c>
      <c r="O49" s="12" t="str">
        <f t="shared" si="11"/>
        <v/>
      </c>
    </row>
    <row r="50" spans="1:15">
      <c r="A50" s="11" t="s">
        <v>37</v>
      </c>
      <c r="B50" s="13" t="s">
        <v>50</v>
      </c>
      <c r="C50" s="13" t="s">
        <v>146</v>
      </c>
      <c r="D50" s="9" t="s">
        <v>221</v>
      </c>
      <c r="E50" s="9" t="s">
        <v>222</v>
      </c>
      <c r="F50" s="8" t="s">
        <v>181</v>
      </c>
      <c r="I50" s="5" t="str">
        <f t="shared" si="6"/>
        <v/>
      </c>
      <c r="J50" s="5" t="str">
        <f t="shared" si="7"/>
        <v/>
      </c>
      <c r="K50" s="12" t="str">
        <f t="shared" si="8"/>
        <v/>
      </c>
      <c r="M50" s="5" t="str">
        <f t="shared" si="9"/>
        <v/>
      </c>
      <c r="N50" s="5" t="str">
        <f t="shared" si="10"/>
        <v>['Treatment Orders', '{"code":"E-YY535"}'],</v>
      </c>
      <c r="O50" s="12" t="str">
        <f t="shared" si="11"/>
        <v/>
      </c>
    </row>
    <row r="51" spans="1:15">
      <c r="A51" s="11" t="s">
        <v>37</v>
      </c>
      <c r="B51" s="13" t="s">
        <v>50</v>
      </c>
      <c r="C51" s="13" t="s">
        <v>147</v>
      </c>
      <c r="D51" s="9" t="s">
        <v>182</v>
      </c>
      <c r="E51" s="9" t="s">
        <v>192</v>
      </c>
      <c r="F51" s="8" t="s">
        <v>181</v>
      </c>
      <c r="I51" s="5" t="str">
        <f t="shared" si="6"/>
        <v/>
      </c>
      <c r="J51" s="5" t="str">
        <f t="shared" si="7"/>
        <v/>
      </c>
      <c r="K51" s="12" t="str">
        <f t="shared" si="8"/>
        <v/>
      </c>
      <c r="M51" s="5" t="str">
        <f t="shared" si="9"/>
        <v/>
      </c>
      <c r="N51" s="5" t="str">
        <f t="shared" si="10"/>
        <v>['Treatment Orders', '{"code":"E-YY732"}'],</v>
      </c>
      <c r="O51" s="12" t="str">
        <f t="shared" si="11"/>
        <v/>
      </c>
    </row>
    <row r="52" spans="1:15" ht="60">
      <c r="A52" s="11" t="s">
        <v>37</v>
      </c>
      <c r="B52" s="13" t="s">
        <v>50</v>
      </c>
      <c r="C52" s="13" t="s">
        <v>148</v>
      </c>
      <c r="D52" s="9" t="s">
        <v>183</v>
      </c>
      <c r="E52" s="9" t="s">
        <v>193</v>
      </c>
      <c r="F52" s="8" t="s">
        <v>217</v>
      </c>
      <c r="I52" s="5" t="str">
        <f t="shared" si="6"/>
        <v/>
      </c>
      <c r="J52" s="5" t="str">
        <f t="shared" si="7"/>
        <v>['Drug Administration', '{"code":"E-YY750"}'],</v>
      </c>
      <c r="K52" s="12" t="str">
        <f t="shared" si="8"/>
        <v/>
      </c>
      <c r="M52" s="5" t="str">
        <f t="shared" si="9"/>
        <v/>
      </c>
      <c r="N52" s="5" t="str">
        <f t="shared" si="10"/>
        <v/>
      </c>
      <c r="O52" s="12" t="str">
        <f t="shared" si="11"/>
        <v/>
      </c>
    </row>
    <row r="53" spans="1:15">
      <c r="A53" s="11" t="s">
        <v>37</v>
      </c>
      <c r="B53" s="13" t="s">
        <v>50</v>
      </c>
      <c r="C53" s="13" t="s">
        <v>150</v>
      </c>
      <c r="D53" s="9" t="s">
        <v>195</v>
      </c>
      <c r="E53" s="13" t="s">
        <v>150</v>
      </c>
      <c r="F53" s="8" t="s">
        <v>217</v>
      </c>
      <c r="I53" s="5" t="str">
        <f t="shared" si="6"/>
        <v/>
      </c>
      <c r="J53" s="5" t="str">
        <f t="shared" si="7"/>
        <v>['Drug Administration', '{"code":"F-10470"}'],</v>
      </c>
      <c r="K53" s="12" t="str">
        <f t="shared" si="8"/>
        <v/>
      </c>
      <c r="M53" s="5" t="str">
        <f t="shared" si="9"/>
        <v/>
      </c>
      <c r="N53" s="5" t="str">
        <f t="shared" si="10"/>
        <v/>
      </c>
      <c r="O53" s="12" t="str">
        <f t="shared" si="11"/>
        <v/>
      </c>
    </row>
    <row r="54" spans="1:15">
      <c r="A54" s="11" t="s">
        <v>37</v>
      </c>
      <c r="B54" s="13" t="s">
        <v>50</v>
      </c>
      <c r="C54" s="13" t="s">
        <v>151</v>
      </c>
      <c r="D54" s="9" t="s">
        <v>196</v>
      </c>
      <c r="E54" s="13" t="s">
        <v>197</v>
      </c>
      <c r="F54" s="8" t="s">
        <v>217</v>
      </c>
      <c r="I54" s="5" t="str">
        <f t="shared" si="6"/>
        <v/>
      </c>
      <c r="J54" s="5" t="str">
        <f t="shared" si="7"/>
        <v>['Drug Administration', '{"code":"E-70720"}'],</v>
      </c>
      <c r="K54" s="12" t="str">
        <f t="shared" si="8"/>
        <v/>
      </c>
      <c r="M54" s="5" t="str">
        <f t="shared" si="9"/>
        <v/>
      </c>
      <c r="N54" s="5" t="str">
        <f t="shared" si="10"/>
        <v/>
      </c>
      <c r="O54" s="12" t="str">
        <f t="shared" si="11"/>
        <v/>
      </c>
    </row>
    <row r="55" spans="1:15">
      <c r="A55" s="11" t="s">
        <v>37</v>
      </c>
      <c r="B55" s="13" t="s">
        <v>50</v>
      </c>
      <c r="C55" s="13" t="s">
        <v>152</v>
      </c>
      <c r="D55" s="15" t="s">
        <v>216</v>
      </c>
      <c r="E55" s="9" t="s">
        <v>220</v>
      </c>
      <c r="F55" s="8" t="s">
        <v>217</v>
      </c>
      <c r="I55" s="5" t="str">
        <f t="shared" si="6"/>
        <v/>
      </c>
      <c r="J55" s="5" t="str">
        <f t="shared" si="7"/>
        <v>['Drug Administration', '{"code":"E-YY008"}'],</v>
      </c>
      <c r="K55" s="12" t="str">
        <f t="shared" si="8"/>
        <v/>
      </c>
      <c r="M55" s="5" t="str">
        <f t="shared" si="9"/>
        <v/>
      </c>
      <c r="N55" s="5" t="str">
        <f t="shared" si="10"/>
        <v/>
      </c>
      <c r="O55" s="12" t="str">
        <f t="shared" si="11"/>
        <v/>
      </c>
    </row>
    <row r="56" spans="1:15">
      <c r="A56" s="11" t="s">
        <v>37</v>
      </c>
      <c r="B56" s="13" t="s">
        <v>50</v>
      </c>
      <c r="C56" s="13" t="s">
        <v>162</v>
      </c>
      <c r="D56" s="9" t="s">
        <v>204</v>
      </c>
      <c r="E56" s="9" t="s">
        <v>205</v>
      </c>
      <c r="F56" s="8" t="s">
        <v>217</v>
      </c>
      <c r="I56" s="5" t="str">
        <f t="shared" si="6"/>
        <v/>
      </c>
      <c r="J56" s="5" t="str">
        <f t="shared" si="7"/>
        <v>['Drug Administration', '{"code":"E-70590"}']</v>
      </c>
      <c r="K56" s="12" t="str">
        <f t="shared" si="8"/>
        <v xml:space="preserve">
]
},{
</v>
      </c>
      <c r="M56" s="5" t="str">
        <f t="shared" si="9"/>
        <v/>
      </c>
      <c r="N56" s="5" t="str">
        <f t="shared" si="10"/>
        <v/>
      </c>
      <c r="O56" s="12" t="str">
        <f t="shared" si="11"/>
        <v xml:space="preserve">
]
},{
</v>
      </c>
    </row>
    <row r="57" spans="1:15">
      <c r="A57" s="11" t="s">
        <v>37</v>
      </c>
      <c r="B57" s="13" t="s">
        <v>39</v>
      </c>
      <c r="C57" s="13" t="s">
        <v>142</v>
      </c>
      <c r="D57" s="9" t="s">
        <v>177</v>
      </c>
      <c r="E57" s="9" t="s">
        <v>188</v>
      </c>
      <c r="F57" s="8" t="s">
        <v>217</v>
      </c>
      <c r="I57" s="5" t="str">
        <f t="shared" si="6"/>
        <v xml:space="preserve">template: ['Treat and Release', 'Section', 'Drug Administration', '', ''], 
records: [
</v>
      </c>
      <c r="J57" s="5" t="str">
        <f t="shared" si="7"/>
        <v>['Drug Administration', '{"code":"E-72600"}'],</v>
      </c>
      <c r="K57" s="12" t="str">
        <f t="shared" si="8"/>
        <v/>
      </c>
      <c r="M57" s="5" t="str">
        <f t="shared" si="9"/>
        <v xml:space="preserve">template: ['Treat and Release', 'Section', 'Treatment Orders', '', ''], 
records: [
</v>
      </c>
      <c r="N57" s="5" t="str">
        <f t="shared" si="10"/>
        <v/>
      </c>
      <c r="O57" s="12" t="str">
        <f t="shared" si="11"/>
        <v/>
      </c>
    </row>
    <row r="58" spans="1:15">
      <c r="A58" s="11" t="s">
        <v>37</v>
      </c>
      <c r="B58" s="13" t="s">
        <v>39</v>
      </c>
      <c r="C58" s="13" t="s">
        <v>143</v>
      </c>
      <c r="D58" s="9" t="s">
        <v>178</v>
      </c>
      <c r="E58" s="9" t="s">
        <v>189</v>
      </c>
      <c r="F58" s="8" t="s">
        <v>217</v>
      </c>
      <c r="I58" s="5" t="str">
        <f t="shared" si="6"/>
        <v/>
      </c>
      <c r="J58" s="5" t="str">
        <f t="shared" si="7"/>
        <v>['Drug Administration', '{"code":"E-779X0"}'],</v>
      </c>
      <c r="K58" s="12" t="str">
        <f t="shared" si="8"/>
        <v/>
      </c>
      <c r="M58" s="5" t="str">
        <f t="shared" si="9"/>
        <v/>
      </c>
      <c r="N58" s="5" t="str">
        <f t="shared" si="10"/>
        <v/>
      </c>
      <c r="O58" s="12" t="str">
        <f t="shared" si="11"/>
        <v/>
      </c>
    </row>
    <row r="59" spans="1:15">
      <c r="A59" s="11" t="s">
        <v>37</v>
      </c>
      <c r="B59" s="13" t="s">
        <v>39</v>
      </c>
      <c r="C59" s="13" t="s">
        <v>162</v>
      </c>
      <c r="D59" s="9" t="s">
        <v>204</v>
      </c>
      <c r="E59" s="9" t="s">
        <v>205</v>
      </c>
      <c r="F59" s="8" t="s">
        <v>217</v>
      </c>
      <c r="I59" s="5" t="str">
        <f t="shared" si="6"/>
        <v/>
      </c>
      <c r="J59" s="5" t="str">
        <f t="shared" si="7"/>
        <v>['Drug Administration', '{"code":"E-70590"}']</v>
      </c>
      <c r="K59" s="12" t="str">
        <f t="shared" si="8"/>
        <v xml:space="preserve">
]
},{
</v>
      </c>
      <c r="M59" s="5" t="str">
        <f t="shared" si="9"/>
        <v/>
      </c>
      <c r="N59" s="5" t="str">
        <f t="shared" si="10"/>
        <v/>
      </c>
      <c r="O59" s="12" t="str">
        <f t="shared" si="11"/>
        <v xml:space="preserve">
]
},{
</v>
      </c>
    </row>
    <row r="60" spans="1:15">
      <c r="I60" s="5"/>
      <c r="J60" s="5"/>
      <c r="M60" s="5"/>
      <c r="N60" s="5"/>
    </row>
    <row r="61" spans="1:15">
      <c r="I61" s="5"/>
      <c r="J61" s="5"/>
      <c r="M61" s="5"/>
      <c r="N61" s="5"/>
    </row>
    <row r="62" spans="1:15">
      <c r="I62" s="5"/>
      <c r="J62" s="5"/>
      <c r="M62" s="5"/>
      <c r="N62" s="5"/>
    </row>
    <row r="63" spans="1:15">
      <c r="I63" s="5"/>
      <c r="J63" s="5"/>
      <c r="M63" s="5"/>
      <c r="N63" s="5"/>
    </row>
    <row r="64" spans="1:15">
      <c r="I64" s="5"/>
      <c r="J64" s="5"/>
      <c r="M64" s="5"/>
      <c r="N64" s="5"/>
    </row>
    <row r="65" spans="9:14">
      <c r="I65" s="5"/>
      <c r="J65" s="5"/>
      <c r="M65" s="5"/>
      <c r="N65" s="5"/>
    </row>
    <row r="66" spans="9:14">
      <c r="I66" s="5"/>
      <c r="J66" s="5"/>
      <c r="M66" s="5"/>
      <c r="N66" s="5"/>
    </row>
    <row r="67" spans="9:14">
      <c r="I67" s="5"/>
      <c r="J67" s="5"/>
      <c r="M67" s="5"/>
      <c r="N67" s="5"/>
    </row>
    <row r="68" spans="9:14">
      <c r="I68" s="5"/>
      <c r="J68" s="5"/>
      <c r="M68" s="5"/>
      <c r="N68" s="5"/>
    </row>
    <row r="69" spans="9:14">
      <c r="I69" s="5"/>
      <c r="J69" s="5"/>
      <c r="M69" s="5"/>
      <c r="N69" s="5"/>
    </row>
    <row r="70" spans="9:14">
      <c r="I70" s="5"/>
      <c r="J70" s="5"/>
      <c r="M70" s="5"/>
      <c r="N70" s="5"/>
    </row>
    <row r="71" spans="9:14">
      <c r="I71" s="5"/>
      <c r="J71" s="5"/>
      <c r="M71" s="5"/>
      <c r="N71" s="5"/>
    </row>
    <row r="72" spans="9:14">
      <c r="I72" s="5"/>
      <c r="J72" s="5"/>
      <c r="M72" s="5"/>
      <c r="N72" s="5"/>
    </row>
    <row r="73" spans="9:14">
      <c r="I73" s="5"/>
      <c r="J73" s="5"/>
      <c r="M73" s="5"/>
      <c r="N73" s="5"/>
    </row>
    <row r="74" spans="9:14">
      <c r="I74" s="5"/>
      <c r="J74" s="5"/>
      <c r="M74" s="5"/>
      <c r="N74" s="5"/>
    </row>
    <row r="75" spans="9:14">
      <c r="I75" s="5"/>
      <c r="J75" s="5"/>
      <c r="M75" s="5"/>
      <c r="N75" s="5"/>
    </row>
    <row r="76" spans="9:14">
      <c r="I76" s="5"/>
      <c r="J76" s="5"/>
      <c r="M76" s="5"/>
      <c r="N76" s="5"/>
    </row>
    <row r="77" spans="9:14">
      <c r="I77" s="5"/>
      <c r="J77" s="5"/>
      <c r="M77" s="5"/>
      <c r="N77" s="5"/>
    </row>
    <row r="78" spans="9:14">
      <c r="I78" s="5"/>
      <c r="J78" s="5"/>
      <c r="M78" s="5"/>
      <c r="N78" s="5"/>
    </row>
    <row r="79" spans="9:14">
      <c r="I79" s="5"/>
      <c r="J79" s="5"/>
      <c r="M79" s="5"/>
      <c r="N79" s="5"/>
    </row>
    <row r="80" spans="9:14">
      <c r="I80" s="5"/>
      <c r="J80" s="5"/>
      <c r="M80" s="5"/>
      <c r="N80" s="5"/>
    </row>
    <row r="81" spans="9:14">
      <c r="I81" s="5"/>
      <c r="J81" s="5"/>
      <c r="M81" s="5"/>
      <c r="N81" s="5"/>
    </row>
    <row r="82" spans="9:14">
      <c r="I82" s="5"/>
      <c r="J82" s="5"/>
      <c r="M82" s="5"/>
      <c r="N82" s="5"/>
    </row>
    <row r="83" spans="9:14">
      <c r="I83" s="5"/>
      <c r="J83" s="5"/>
      <c r="M83" s="5"/>
      <c r="N83" s="5"/>
    </row>
    <row r="84" spans="9:14">
      <c r="I84" s="5"/>
      <c r="J84" s="5"/>
      <c r="M84" s="5"/>
      <c r="N84" s="5"/>
    </row>
    <row r="85" spans="9:14">
      <c r="I85" s="5"/>
      <c r="J85" s="5"/>
      <c r="M85" s="5"/>
      <c r="N85" s="5"/>
    </row>
    <row r="86" spans="9:14">
      <c r="I86" s="5"/>
      <c r="J86" s="5"/>
      <c r="M86" s="5"/>
      <c r="N86" s="5"/>
    </row>
    <row r="87" spans="9:14">
      <c r="I87" s="5"/>
      <c r="J87" s="5"/>
      <c r="M87" s="5"/>
      <c r="N87" s="5"/>
    </row>
    <row r="88" spans="9:14">
      <c r="I88" s="5"/>
      <c r="J88" s="5"/>
      <c r="M88" s="5"/>
      <c r="N88" s="5"/>
    </row>
    <row r="89" spans="9:14">
      <c r="I89" s="5"/>
      <c r="J89" s="5"/>
      <c r="M89" s="5"/>
      <c r="N89" s="5"/>
    </row>
    <row r="90" spans="9:14">
      <c r="I90" s="5"/>
      <c r="J90" s="5"/>
      <c r="M90" s="5"/>
      <c r="N90" s="5"/>
    </row>
    <row r="91" spans="9:14">
      <c r="I91" s="5"/>
      <c r="J91" s="5"/>
      <c r="M91" s="5"/>
      <c r="N91" s="5"/>
    </row>
    <row r="92" spans="9:14">
      <c r="I92" s="5"/>
      <c r="J92" s="5"/>
      <c r="M92" s="5"/>
      <c r="N92" s="5"/>
    </row>
    <row r="93" spans="9:14">
      <c r="I93" s="5"/>
      <c r="M93" s="5"/>
    </row>
    <row r="94" spans="9:14">
      <c r="I94" s="5"/>
      <c r="M94" s="5"/>
    </row>
    <row r="95" spans="9:14">
      <c r="I95" s="5"/>
      <c r="M95" s="5"/>
    </row>
    <row r="96" spans="9:14">
      <c r="I96" s="5"/>
      <c r="M96" s="5"/>
    </row>
    <row r="97" spans="9:13">
      <c r="I97" s="5"/>
      <c r="M97" s="5"/>
    </row>
    <row r="98" spans="9:13">
      <c r="I98" s="5"/>
      <c r="M98" s="5"/>
    </row>
    <row r="99" spans="9:13">
      <c r="I99" s="5"/>
      <c r="M99" s="5"/>
    </row>
    <row r="100" spans="9:13">
      <c r="I100" s="5"/>
      <c r="M100" s="5"/>
    </row>
    <row r="101" spans="9:13">
      <c r="I101" s="5"/>
      <c r="M101" s="5"/>
    </row>
    <row r="102" spans="9:13">
      <c r="I102" s="5"/>
      <c r="M102" s="5"/>
    </row>
    <row r="103" spans="9:13">
      <c r="I103" s="5"/>
      <c r="M103" s="5"/>
    </row>
    <row r="104" spans="9:13">
      <c r="I104" s="5"/>
      <c r="M104" s="5"/>
    </row>
    <row r="105" spans="9:13">
      <c r="I105" s="5"/>
      <c r="M105" s="5"/>
    </row>
  </sheetData>
  <sortState ref="A2:J94">
    <sortCondition ref="B2:B94"/>
    <sortCondition ref="F2:F94"/>
  </sortState>
  <conditionalFormatting sqref="D17">
    <cfRule type="expression" dxfId="2" priority="3" stopIfTrue="1">
      <formula>ISBLANK(D17)</formula>
    </cfRule>
  </conditionalFormatting>
  <conditionalFormatting sqref="D18">
    <cfRule type="expression" dxfId="1" priority="2" stopIfTrue="1">
      <formula>ISBLANK(D18)</formula>
    </cfRule>
  </conditionalFormatting>
  <conditionalFormatting sqref="D19">
    <cfRule type="expression" dxfId="0" priority="1" stopIfTrue="1">
      <formula>ISBLANK(D19)</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topLeftCell="C145" workbookViewId="0">
      <selection activeCell="E2" sqref="E2:G149"/>
    </sheetView>
  </sheetViews>
  <sheetFormatPr defaultRowHeight="15"/>
  <cols>
    <col min="1" max="1" width="27.85546875" customWidth="1"/>
    <col min="2" max="2" width="26.28515625" bestFit="1" customWidth="1"/>
    <col min="4" max="4" width="35.42578125" bestFit="1" customWidth="1"/>
    <col min="5" max="5" width="75.85546875" customWidth="1"/>
    <col min="6" max="6" width="52.85546875" customWidth="1"/>
    <col min="7" max="7" width="11.42578125" customWidth="1"/>
  </cols>
  <sheetData>
    <row r="1" spans="1:7">
      <c r="A1" s="32" t="s">
        <v>241</v>
      </c>
      <c r="B1" s="32" t="s">
        <v>173</v>
      </c>
      <c r="C1" s="32" t="s">
        <v>242</v>
      </c>
      <c r="D1" s="32" t="s">
        <v>187</v>
      </c>
    </row>
    <row r="2" spans="1:7" s="36" customFormat="1" ht="45">
      <c r="A2" s="36" t="s">
        <v>243</v>
      </c>
      <c r="B2" s="37" t="s">
        <v>244</v>
      </c>
      <c r="C2" s="37" t="s">
        <v>245</v>
      </c>
      <c r="D2" s="37" t="s">
        <v>246</v>
      </c>
      <c r="E2" s="38" t="str">
        <f>IF($A1&lt;&gt;$A2,"template: ['"&amp;$A2&amp;"', 'Section', 'histology', '', ''], "&amp;CHAR(10)&amp;"records: ["&amp;CHAR(10),"")</f>
        <v xml:space="preserve">template: ['SIV Female Histology Findings', 'Section', 'histology', '', ''], 
records: [
</v>
      </c>
      <c r="F2" s="38" t="str">
        <f>"['histology', '{""code"":"""&amp;TRIM($C2)&amp;"""}']"&amp;IF($A2=$A3,",","")</f>
        <v>['histology', '{"code":"T-08710"}'],</v>
      </c>
      <c r="G2" s="39" t="str">
        <f>IF($A2&lt;&gt;$A3,CHAR(10)&amp;"]"&amp;CHAR(10)&amp;"},{"&amp;CHAR(10),"")</f>
        <v/>
      </c>
    </row>
    <row r="3" spans="1:7" s="36" customFormat="1">
      <c r="A3" s="36" t="s">
        <v>243</v>
      </c>
      <c r="B3" s="37" t="s">
        <v>247</v>
      </c>
      <c r="C3" s="37" t="s">
        <v>248</v>
      </c>
      <c r="D3" s="37" t="s">
        <v>249</v>
      </c>
      <c r="E3" s="38" t="str">
        <f t="shared" ref="E3:E66" si="0">IF($A2&lt;&gt;$A3,"template: ['"&amp;$A3&amp;"', 'Section', 'histology', '', ''], "&amp;CHAR(10)&amp;"records: ["&amp;CHAR(10),"")</f>
        <v/>
      </c>
      <c r="F3" s="38" t="str">
        <f t="shared" ref="F3:F66" si="1">"['histology', '{""code"":"""&amp;TRIM($C3)&amp;"""}']"&amp;IF($A3=$A4,",","")</f>
        <v>['histology', '{"code":"T-08650"}'],</v>
      </c>
      <c r="G3" s="39" t="str">
        <f t="shared" ref="G3:G66" si="2">IF($A3&lt;&gt;$A4,CHAR(10)&amp;"]"&amp;CHAR(10)&amp;"},{"&amp;CHAR(10),"")</f>
        <v/>
      </c>
    </row>
    <row r="4" spans="1:7" s="36" customFormat="1">
      <c r="A4" s="36" t="s">
        <v>243</v>
      </c>
      <c r="B4" s="37" t="s">
        <v>250</v>
      </c>
      <c r="C4" s="37" t="s">
        <v>251</v>
      </c>
      <c r="D4" s="37" t="s">
        <v>252</v>
      </c>
      <c r="E4" s="38" t="str">
        <f t="shared" si="0"/>
        <v/>
      </c>
      <c r="F4" s="38" t="str">
        <f t="shared" si="1"/>
        <v>['histology', '{"code":"T-08810"}'],</v>
      </c>
      <c r="G4" s="39" t="str">
        <f t="shared" si="2"/>
        <v/>
      </c>
    </row>
    <row r="5" spans="1:7" s="36" customFormat="1">
      <c r="A5" s="36" t="s">
        <v>243</v>
      </c>
      <c r="B5" s="37" t="s">
        <v>253</v>
      </c>
      <c r="C5" s="37" t="s">
        <v>254</v>
      </c>
      <c r="D5" s="37" t="s">
        <v>255</v>
      </c>
      <c r="E5" s="38" t="str">
        <f t="shared" si="0"/>
        <v/>
      </c>
      <c r="F5" s="38" t="str">
        <f t="shared" si="1"/>
        <v>['histology', '{"code":"T-08510"}'],</v>
      </c>
      <c r="G5" s="39" t="str">
        <f t="shared" si="2"/>
        <v/>
      </c>
    </row>
    <row r="6" spans="1:7" s="36" customFormat="1">
      <c r="A6" s="36" t="s">
        <v>243</v>
      </c>
      <c r="B6" s="37" t="s">
        <v>256</v>
      </c>
      <c r="C6" s="37" t="s">
        <v>257</v>
      </c>
      <c r="D6" s="37" t="s">
        <v>258</v>
      </c>
      <c r="E6" s="38" t="str">
        <f t="shared" si="0"/>
        <v/>
      </c>
      <c r="F6" s="38" t="str">
        <f t="shared" si="1"/>
        <v>['histology', '{"code":"T-08420"}'],</v>
      </c>
      <c r="G6" s="39" t="str">
        <f t="shared" si="2"/>
        <v/>
      </c>
    </row>
    <row r="7" spans="1:7" s="36" customFormat="1">
      <c r="A7" s="36" t="s">
        <v>243</v>
      </c>
      <c r="B7" s="37" t="s">
        <v>259</v>
      </c>
      <c r="C7" s="37" t="s">
        <v>260</v>
      </c>
      <c r="D7" s="37" t="s">
        <v>261</v>
      </c>
      <c r="E7" s="38" t="str">
        <f t="shared" si="0"/>
        <v/>
      </c>
      <c r="F7" s="38" t="str">
        <f t="shared" si="1"/>
        <v>['histology', '{"code":"T-08160"}'],</v>
      </c>
      <c r="G7" s="39" t="str">
        <f t="shared" si="2"/>
        <v/>
      </c>
    </row>
    <row r="8" spans="1:7" s="36" customFormat="1">
      <c r="A8" s="36" t="s">
        <v>243</v>
      </c>
      <c r="B8" s="37" t="s">
        <v>262</v>
      </c>
      <c r="C8" s="37" t="s">
        <v>263</v>
      </c>
      <c r="D8" s="37" t="s">
        <v>264</v>
      </c>
      <c r="E8" s="38" t="str">
        <f t="shared" si="0"/>
        <v/>
      </c>
      <c r="F8" s="38" t="str">
        <f t="shared" si="1"/>
        <v>['histology', '{"code":"T-08332"}'],</v>
      </c>
      <c r="G8" s="39" t="str">
        <f t="shared" si="2"/>
        <v/>
      </c>
    </row>
    <row r="9" spans="1:7" s="36" customFormat="1">
      <c r="A9" s="36" t="s">
        <v>243</v>
      </c>
      <c r="B9" s="37" t="s">
        <v>265</v>
      </c>
      <c r="C9" s="37" t="s">
        <v>266</v>
      </c>
      <c r="D9" s="37" t="s">
        <v>267</v>
      </c>
      <c r="E9" s="38" t="str">
        <f t="shared" si="0"/>
        <v/>
      </c>
      <c r="F9" s="38" t="str">
        <f t="shared" si="1"/>
        <v>['histology', '{"code":"T-08520"}'],</v>
      </c>
      <c r="G9" s="39" t="str">
        <f t="shared" si="2"/>
        <v/>
      </c>
    </row>
    <row r="10" spans="1:7" s="36" customFormat="1">
      <c r="A10" s="36" t="s">
        <v>243</v>
      </c>
      <c r="B10" s="37" t="s">
        <v>268</v>
      </c>
      <c r="C10" s="37" t="s">
        <v>269</v>
      </c>
      <c r="D10" s="37" t="s">
        <v>270</v>
      </c>
      <c r="E10" s="38" t="str">
        <f t="shared" si="0"/>
        <v/>
      </c>
      <c r="F10" s="38" t="str">
        <f t="shared" si="1"/>
        <v>['histology', '{"code":"T-55100"}'],</v>
      </c>
      <c r="G10" s="39" t="str">
        <f t="shared" si="2"/>
        <v/>
      </c>
    </row>
    <row r="11" spans="1:7" s="36" customFormat="1">
      <c r="A11" s="36" t="s">
        <v>243</v>
      </c>
      <c r="B11" s="37" t="s">
        <v>271</v>
      </c>
      <c r="C11" s="37" t="s">
        <v>272</v>
      </c>
      <c r="D11" s="37" t="s">
        <v>273</v>
      </c>
      <c r="E11" s="38" t="str">
        <f t="shared" si="0"/>
        <v/>
      </c>
      <c r="F11" s="38" t="str">
        <f t="shared" si="1"/>
        <v>['histology', '{"code":"T-55300"}'],</v>
      </c>
      <c r="G11" s="39" t="str">
        <f t="shared" si="2"/>
        <v/>
      </c>
    </row>
    <row r="12" spans="1:7" s="36" customFormat="1">
      <c r="A12" s="36" t="s">
        <v>243</v>
      </c>
      <c r="B12" s="37" t="s">
        <v>274</v>
      </c>
      <c r="C12" s="37" t="s">
        <v>275</v>
      </c>
      <c r="D12" s="37" t="s">
        <v>276</v>
      </c>
      <c r="E12" s="38" t="str">
        <f t="shared" si="0"/>
        <v/>
      </c>
      <c r="F12" s="38" t="str">
        <f t="shared" si="1"/>
        <v>['histology', '{"code":"T-53000"}'],</v>
      </c>
      <c r="G12" s="39" t="str">
        <f t="shared" si="2"/>
        <v/>
      </c>
    </row>
    <row r="13" spans="1:7" s="36" customFormat="1">
      <c r="A13" s="36" t="s">
        <v>243</v>
      </c>
      <c r="B13" s="37" t="s">
        <v>277</v>
      </c>
      <c r="C13" s="37" t="s">
        <v>278</v>
      </c>
      <c r="D13" s="37" t="s">
        <v>279</v>
      </c>
      <c r="E13" s="38" t="str">
        <f t="shared" si="0"/>
        <v/>
      </c>
      <c r="F13" s="38" t="str">
        <f t="shared" si="1"/>
        <v>['histology', '{"code":"T-61100"}'],</v>
      </c>
      <c r="G13" s="39" t="str">
        <f t="shared" si="2"/>
        <v/>
      </c>
    </row>
    <row r="14" spans="1:7" s="36" customFormat="1">
      <c r="A14" s="36" t="s">
        <v>243</v>
      </c>
      <c r="B14" s="37" t="s">
        <v>280</v>
      </c>
      <c r="C14" s="37" t="s">
        <v>281</v>
      </c>
      <c r="D14" s="37" t="s">
        <v>282</v>
      </c>
      <c r="E14" s="38" t="str">
        <f t="shared" si="0"/>
        <v/>
      </c>
      <c r="F14" s="38" t="str">
        <f t="shared" si="1"/>
        <v>['histology', '{"code":"T-60110"}'],</v>
      </c>
      <c r="G14" s="39" t="str">
        <f t="shared" si="2"/>
        <v/>
      </c>
    </row>
    <row r="15" spans="1:7" s="36" customFormat="1">
      <c r="A15" s="36" t="s">
        <v>243</v>
      </c>
      <c r="B15" s="37" t="s">
        <v>283</v>
      </c>
      <c r="C15" s="37" t="s">
        <v>284</v>
      </c>
      <c r="D15" s="37" t="s">
        <v>285</v>
      </c>
      <c r="E15" s="38" t="str">
        <f t="shared" si="0"/>
        <v/>
      </c>
      <c r="F15" s="38" t="str">
        <f t="shared" si="1"/>
        <v>['histology', '{"code":"T-51300"}'],</v>
      </c>
      <c r="G15" s="39" t="str">
        <f t="shared" si="2"/>
        <v/>
      </c>
    </row>
    <row r="16" spans="1:7" s="36" customFormat="1">
      <c r="A16" s="36" t="s">
        <v>243</v>
      </c>
      <c r="B16" s="37" t="s">
        <v>286</v>
      </c>
      <c r="C16" s="37" t="s">
        <v>287</v>
      </c>
      <c r="D16" s="37" t="s">
        <v>288</v>
      </c>
      <c r="E16" s="38" t="str">
        <f t="shared" si="0"/>
        <v/>
      </c>
      <c r="F16" s="38" t="str">
        <f t="shared" si="1"/>
        <v>['histology', '{"code":"T-93000"}'],</v>
      </c>
      <c r="G16" s="39" t="str">
        <f t="shared" si="2"/>
        <v/>
      </c>
    </row>
    <row r="17" spans="1:7" s="36" customFormat="1">
      <c r="A17" s="36" t="s">
        <v>243</v>
      </c>
      <c r="B17" s="37" t="s">
        <v>289</v>
      </c>
      <c r="C17" s="37" t="s">
        <v>290</v>
      </c>
      <c r="D17" s="37" t="s">
        <v>291</v>
      </c>
      <c r="E17" s="38" t="str">
        <f t="shared" si="0"/>
        <v/>
      </c>
      <c r="F17" s="38" t="str">
        <f t="shared" si="1"/>
        <v>['histology', '{"code":"T-96000"}'],</v>
      </c>
      <c r="G17" s="39" t="str">
        <f t="shared" si="2"/>
        <v/>
      </c>
    </row>
    <row r="18" spans="1:7" s="36" customFormat="1">
      <c r="A18" s="36" t="s">
        <v>243</v>
      </c>
      <c r="B18" s="37" t="s">
        <v>292</v>
      </c>
      <c r="C18" s="37" t="s">
        <v>293</v>
      </c>
      <c r="D18" s="37" t="s">
        <v>294</v>
      </c>
      <c r="E18" s="38" t="str">
        <f t="shared" si="0"/>
        <v/>
      </c>
      <c r="F18" s="38" t="str">
        <f t="shared" si="1"/>
        <v>['histology', '{"code":"T-98000"}'],</v>
      </c>
      <c r="G18" s="39" t="str">
        <f t="shared" si="2"/>
        <v/>
      </c>
    </row>
    <row r="19" spans="1:7" s="36" customFormat="1">
      <c r="A19" s="36" t="s">
        <v>243</v>
      </c>
      <c r="B19" s="37" t="s">
        <v>295</v>
      </c>
      <c r="C19" s="37" t="s">
        <v>296</v>
      </c>
      <c r="D19" s="37" t="s">
        <v>297</v>
      </c>
      <c r="E19" s="38" t="str">
        <f t="shared" si="0"/>
        <v/>
      </c>
      <c r="F19" s="38" t="str">
        <f t="shared" si="1"/>
        <v>['histology', '{"code":"T-01000"}'],</v>
      </c>
      <c r="G19" s="39" t="str">
        <f t="shared" si="2"/>
        <v/>
      </c>
    </row>
    <row r="20" spans="1:7" s="36" customFormat="1">
      <c r="A20" s="36" t="s">
        <v>243</v>
      </c>
      <c r="B20" s="37" t="s">
        <v>298</v>
      </c>
      <c r="C20" s="37" t="s">
        <v>299</v>
      </c>
      <c r="D20" s="37" t="s">
        <v>300</v>
      </c>
      <c r="E20" s="38" t="str">
        <f t="shared" si="0"/>
        <v/>
      </c>
      <c r="F20" s="38" t="str">
        <f t="shared" si="1"/>
        <v>['histology', '{"code":"T-06000"}'],</v>
      </c>
      <c r="G20" s="39" t="str">
        <f t="shared" si="2"/>
        <v/>
      </c>
    </row>
    <row r="21" spans="1:7" s="36" customFormat="1">
      <c r="A21" s="36" t="s">
        <v>243</v>
      </c>
      <c r="B21" s="37" t="s">
        <v>301</v>
      </c>
      <c r="C21" s="37" t="s">
        <v>302</v>
      </c>
      <c r="D21" s="37" t="s">
        <v>303</v>
      </c>
      <c r="E21" s="38" t="str">
        <f t="shared" si="0"/>
        <v/>
      </c>
      <c r="F21" s="38" t="str">
        <f t="shared" si="1"/>
        <v>['histology', '{"code":"T-13000"}'],</v>
      </c>
      <c r="G21" s="39" t="str">
        <f t="shared" si="2"/>
        <v/>
      </c>
    </row>
    <row r="22" spans="1:7" s="36" customFormat="1">
      <c r="A22" s="36" t="s">
        <v>243</v>
      </c>
      <c r="B22" s="37" t="s">
        <v>304</v>
      </c>
      <c r="C22" s="37" t="s">
        <v>305</v>
      </c>
      <c r="D22" s="37" t="s">
        <v>306</v>
      </c>
      <c r="E22" s="38" t="str">
        <f t="shared" si="0"/>
        <v/>
      </c>
      <c r="F22" s="38" t="str">
        <f t="shared" si="1"/>
        <v>['histology', '{"code":"T-X2003"}'],</v>
      </c>
      <c r="G22" s="39" t="str">
        <f t="shared" si="2"/>
        <v/>
      </c>
    </row>
    <row r="23" spans="1:7" s="36" customFormat="1">
      <c r="A23" s="36" t="s">
        <v>243</v>
      </c>
      <c r="B23" s="37" t="s">
        <v>307</v>
      </c>
      <c r="C23" s="37" t="s">
        <v>308</v>
      </c>
      <c r="D23" s="37" t="s">
        <v>309</v>
      </c>
      <c r="E23" s="38" t="str">
        <f t="shared" si="0"/>
        <v/>
      </c>
      <c r="F23" s="38" t="str">
        <f t="shared" si="1"/>
        <v>['histology', '{"code":"T-91000"}'],</v>
      </c>
      <c r="G23" s="39" t="str">
        <f t="shared" si="2"/>
        <v/>
      </c>
    </row>
    <row r="24" spans="1:7" s="36" customFormat="1">
      <c r="A24" s="36" t="s">
        <v>243</v>
      </c>
      <c r="B24" s="37" t="s">
        <v>310</v>
      </c>
      <c r="C24" s="37" t="s">
        <v>311</v>
      </c>
      <c r="D24" s="37" t="s">
        <v>312</v>
      </c>
      <c r="E24" s="38" t="str">
        <f t="shared" si="0"/>
        <v/>
      </c>
      <c r="F24" s="38" t="str">
        <f t="shared" si="1"/>
        <v>['histology', '{"code":"T-X7410"}'],</v>
      </c>
      <c r="G24" s="39" t="str">
        <f t="shared" si="2"/>
        <v/>
      </c>
    </row>
    <row r="25" spans="1:7" s="36" customFormat="1">
      <c r="A25" s="36" t="s">
        <v>243</v>
      </c>
      <c r="B25" s="37" t="s">
        <v>313</v>
      </c>
      <c r="C25" s="37" t="s">
        <v>314</v>
      </c>
      <c r="D25" s="37" t="s">
        <v>315</v>
      </c>
      <c r="E25" s="38" t="str">
        <f t="shared" si="0"/>
        <v/>
      </c>
      <c r="F25" s="38" t="str">
        <f t="shared" si="1"/>
        <v>['histology', '{"code":"T-07000"}'],</v>
      </c>
      <c r="G25" s="39" t="str">
        <f t="shared" si="2"/>
        <v/>
      </c>
    </row>
    <row r="26" spans="1:7" s="36" customFormat="1">
      <c r="A26" s="36" t="s">
        <v>243</v>
      </c>
      <c r="B26" s="37" t="s">
        <v>316</v>
      </c>
      <c r="C26" s="37" t="s">
        <v>317</v>
      </c>
      <c r="D26" s="37" t="s">
        <v>318</v>
      </c>
      <c r="E26" s="38" t="str">
        <f t="shared" si="0"/>
        <v/>
      </c>
      <c r="F26" s="38" t="str">
        <f t="shared" si="1"/>
        <v>['histology', '{"code":"T-42000"}'],</v>
      </c>
      <c r="G26" s="39" t="str">
        <f t="shared" si="2"/>
        <v/>
      </c>
    </row>
    <row r="27" spans="1:7" s="36" customFormat="1">
      <c r="A27" s="36" t="s">
        <v>243</v>
      </c>
      <c r="B27" s="37" t="s">
        <v>319</v>
      </c>
      <c r="C27" s="37" t="s">
        <v>320</v>
      </c>
      <c r="D27" s="37" t="s">
        <v>321</v>
      </c>
      <c r="E27" s="38" t="str">
        <f t="shared" si="0"/>
        <v/>
      </c>
      <c r="F27" s="38" t="str">
        <f t="shared" si="1"/>
        <v>['histology', '{"code":"T-33010"}'],</v>
      </c>
      <c r="G27" s="39" t="str">
        <f t="shared" si="2"/>
        <v/>
      </c>
    </row>
    <row r="28" spans="1:7" s="36" customFormat="1">
      <c r="A28" s="36" t="s">
        <v>243</v>
      </c>
      <c r="B28" s="37" t="s">
        <v>322</v>
      </c>
      <c r="C28" s="37" t="s">
        <v>323</v>
      </c>
      <c r="D28" s="37" t="s">
        <v>324</v>
      </c>
      <c r="E28" s="38" t="str">
        <f t="shared" si="0"/>
        <v/>
      </c>
      <c r="F28" s="38" t="str">
        <f t="shared" si="1"/>
        <v>['histology', '{"code":"T-28000"}'],</v>
      </c>
      <c r="G28" s="39" t="str">
        <f t="shared" si="2"/>
        <v/>
      </c>
    </row>
    <row r="29" spans="1:7" s="36" customFormat="1">
      <c r="A29" s="36" t="s">
        <v>243</v>
      </c>
      <c r="B29" s="37" t="s">
        <v>325</v>
      </c>
      <c r="C29" s="37" t="s">
        <v>326</v>
      </c>
      <c r="D29" s="36" t="s">
        <v>327</v>
      </c>
      <c r="E29" s="38" t="str">
        <f t="shared" si="0"/>
        <v/>
      </c>
      <c r="F29" s="38" t="str">
        <f t="shared" si="1"/>
        <v>['histology', '{"code":"T-56000"}'],</v>
      </c>
      <c r="G29" s="39" t="str">
        <f t="shared" si="2"/>
        <v/>
      </c>
    </row>
    <row r="30" spans="1:7" s="36" customFormat="1">
      <c r="A30" s="36" t="s">
        <v>243</v>
      </c>
      <c r="B30" s="37" t="s">
        <v>328</v>
      </c>
      <c r="C30" s="37" t="s">
        <v>329</v>
      </c>
      <c r="D30" s="37" t="s">
        <v>330</v>
      </c>
      <c r="E30" s="38" t="str">
        <f t="shared" si="0"/>
        <v/>
      </c>
      <c r="F30" s="38" t="str">
        <f t="shared" si="1"/>
        <v>['histology', '{"code":"T-57000"}'],</v>
      </c>
      <c r="G30" s="39" t="str">
        <f t="shared" si="2"/>
        <v/>
      </c>
    </row>
    <row r="31" spans="1:7" s="36" customFormat="1">
      <c r="A31" s="36" t="s">
        <v>243</v>
      </c>
      <c r="B31" s="37" t="s">
        <v>331</v>
      </c>
      <c r="C31" s="37" t="s">
        <v>332</v>
      </c>
      <c r="D31" s="37" t="s">
        <v>333</v>
      </c>
      <c r="E31" s="38" t="str">
        <f t="shared" si="0"/>
        <v/>
      </c>
      <c r="F31" s="38" t="str">
        <f t="shared" si="1"/>
        <v>['histology', '{"code":"T-59000"}'],</v>
      </c>
      <c r="G31" s="39" t="str">
        <f t="shared" si="2"/>
        <v/>
      </c>
    </row>
    <row r="32" spans="1:7" s="36" customFormat="1">
      <c r="A32" s="36" t="s">
        <v>243</v>
      </c>
      <c r="B32" s="37" t="s">
        <v>334</v>
      </c>
      <c r="C32" s="37" t="s">
        <v>335</v>
      </c>
      <c r="D32" s="37" t="s">
        <v>336</v>
      </c>
      <c r="E32" s="38" t="str">
        <f t="shared" si="0"/>
        <v/>
      </c>
      <c r="F32" s="38" t="str">
        <f t="shared" si="1"/>
        <v>['histology', '{"code":"T-71000"}'],</v>
      </c>
      <c r="G32" s="39" t="str">
        <f t="shared" si="2"/>
        <v/>
      </c>
    </row>
    <row r="33" spans="1:7" s="36" customFormat="1">
      <c r="A33" s="36" t="s">
        <v>243</v>
      </c>
      <c r="B33" s="37" t="s">
        <v>337</v>
      </c>
      <c r="C33" s="37" t="s">
        <v>338</v>
      </c>
      <c r="D33" s="37" t="s">
        <v>339</v>
      </c>
      <c r="E33" s="38" t="str">
        <f t="shared" si="0"/>
        <v/>
      </c>
      <c r="F33" s="38" t="str">
        <f t="shared" si="1"/>
        <v>['histology', '{"code":"T-74000"}'],</v>
      </c>
      <c r="G33" s="39" t="str">
        <f t="shared" si="2"/>
        <v/>
      </c>
    </row>
    <row r="34" spans="1:7" s="36" customFormat="1">
      <c r="A34" s="36" t="s">
        <v>243</v>
      </c>
      <c r="B34" s="37" t="s">
        <v>340</v>
      </c>
      <c r="C34" s="37" t="s">
        <v>341</v>
      </c>
      <c r="D34" s="37" t="s">
        <v>342</v>
      </c>
      <c r="E34" s="38" t="str">
        <f t="shared" si="0"/>
        <v/>
      </c>
      <c r="F34" s="38" t="str">
        <f t="shared" si="1"/>
        <v>['histology', '{"code":"T-62000"}'],</v>
      </c>
      <c r="G34" s="39" t="str">
        <f t="shared" si="2"/>
        <v/>
      </c>
    </row>
    <row r="35" spans="1:7" s="36" customFormat="1">
      <c r="A35" s="36" t="s">
        <v>243</v>
      </c>
      <c r="B35" s="37" t="s">
        <v>343</v>
      </c>
      <c r="C35" s="37" t="s">
        <v>344</v>
      </c>
      <c r="D35" s="37" t="s">
        <v>345</v>
      </c>
      <c r="E35" s="38" t="str">
        <f t="shared" si="0"/>
        <v/>
      </c>
      <c r="F35" s="38" t="str">
        <f t="shared" si="1"/>
        <v>['histology', '{"code":"T-63000"}'],</v>
      </c>
      <c r="G35" s="39" t="str">
        <f t="shared" si="2"/>
        <v/>
      </c>
    </row>
    <row r="36" spans="1:7" s="36" customFormat="1">
      <c r="A36" s="36" t="s">
        <v>243</v>
      </c>
      <c r="B36" s="37" t="s">
        <v>346</v>
      </c>
      <c r="C36" s="37" t="s">
        <v>347</v>
      </c>
      <c r="D36" s="37" t="s">
        <v>348</v>
      </c>
      <c r="E36" s="38" t="str">
        <f t="shared" si="0"/>
        <v/>
      </c>
      <c r="F36" s="38" t="str">
        <f t="shared" si="1"/>
        <v>['histology', '{"code":"T-64300"}'],</v>
      </c>
      <c r="G36" s="39" t="str">
        <f t="shared" si="2"/>
        <v/>
      </c>
    </row>
    <row r="37" spans="1:7" s="36" customFormat="1">
      <c r="A37" s="36" t="s">
        <v>243</v>
      </c>
      <c r="B37" s="37" t="s">
        <v>349</v>
      </c>
      <c r="C37" s="37" t="s">
        <v>350</v>
      </c>
      <c r="D37" s="37" t="s">
        <v>351</v>
      </c>
      <c r="E37" s="38" t="str">
        <f t="shared" si="0"/>
        <v/>
      </c>
      <c r="F37" s="38" t="str">
        <f t="shared" si="1"/>
        <v>['histology', '{"code":"T-65100"}'],</v>
      </c>
      <c r="G37" s="39" t="str">
        <f t="shared" si="2"/>
        <v/>
      </c>
    </row>
    <row r="38" spans="1:7" s="36" customFormat="1">
      <c r="A38" s="36" t="s">
        <v>243</v>
      </c>
      <c r="B38" s="37" t="s">
        <v>352</v>
      </c>
      <c r="C38" s="37" t="s">
        <v>353</v>
      </c>
      <c r="D38" s="37" t="s">
        <v>354</v>
      </c>
      <c r="E38" s="38" t="str">
        <f t="shared" si="0"/>
        <v/>
      </c>
      <c r="F38" s="38" t="str">
        <f t="shared" si="1"/>
        <v>['histology', '{"code":"T-65200"}'],</v>
      </c>
      <c r="G38" s="39" t="str">
        <f t="shared" si="2"/>
        <v/>
      </c>
    </row>
    <row r="39" spans="1:7" s="36" customFormat="1">
      <c r="A39" s="36" t="s">
        <v>243</v>
      </c>
      <c r="B39" s="37" t="s">
        <v>355</v>
      </c>
      <c r="C39" s="37" t="s">
        <v>356</v>
      </c>
      <c r="D39" s="37" t="s">
        <v>357</v>
      </c>
      <c r="E39" s="38" t="str">
        <f t="shared" si="0"/>
        <v/>
      </c>
      <c r="F39" s="38" t="str">
        <f t="shared" si="1"/>
        <v>['histology', '{"code":"T-67000"}'],</v>
      </c>
      <c r="G39" s="39" t="str">
        <f t="shared" si="2"/>
        <v/>
      </c>
    </row>
    <row r="40" spans="1:7" s="36" customFormat="1">
      <c r="A40" s="36" t="s">
        <v>243</v>
      </c>
      <c r="B40" s="37" t="s">
        <v>358</v>
      </c>
      <c r="C40" s="37" t="s">
        <v>359</v>
      </c>
      <c r="D40" s="37" t="s">
        <v>360</v>
      </c>
      <c r="E40" s="38" t="str">
        <f t="shared" si="0"/>
        <v/>
      </c>
      <c r="F40" s="38" t="str">
        <f t="shared" si="1"/>
        <v>['histology', '{"code":"T-68000"}'],</v>
      </c>
      <c r="G40" s="39" t="str">
        <f t="shared" si="2"/>
        <v/>
      </c>
    </row>
    <row r="41" spans="1:7" s="36" customFormat="1">
      <c r="A41" s="36" t="s">
        <v>243</v>
      </c>
      <c r="B41" s="37" t="s">
        <v>361</v>
      </c>
      <c r="C41" s="37" t="s">
        <v>362</v>
      </c>
      <c r="D41" s="37" t="s">
        <v>363</v>
      </c>
      <c r="E41" s="38" t="str">
        <f t="shared" si="0"/>
        <v/>
      </c>
      <c r="F41" s="38" t="str">
        <f t="shared" si="1"/>
        <v>['histology', '{"code":"T-83000"}'],</v>
      </c>
      <c r="G41" s="39" t="str">
        <f t="shared" si="2"/>
        <v/>
      </c>
    </row>
    <row r="42" spans="1:7" s="36" customFormat="1">
      <c r="A42" s="36" t="s">
        <v>243</v>
      </c>
      <c r="B42" s="37" t="s">
        <v>364</v>
      </c>
      <c r="C42" s="37" t="s">
        <v>365</v>
      </c>
      <c r="D42" s="37" t="s">
        <v>366</v>
      </c>
      <c r="E42" s="38" t="str">
        <f t="shared" si="0"/>
        <v/>
      </c>
      <c r="F42" s="38" t="str">
        <f t="shared" si="1"/>
        <v>['histology', '{"code":"T-87000"}'],</v>
      </c>
      <c r="G42" s="39" t="str">
        <f t="shared" si="2"/>
        <v/>
      </c>
    </row>
    <row r="43" spans="1:7" s="36" customFormat="1">
      <c r="A43" s="36" t="s">
        <v>243</v>
      </c>
      <c r="B43" s="37" t="s">
        <v>367</v>
      </c>
      <c r="C43" s="37" t="s">
        <v>368</v>
      </c>
      <c r="D43" s="37" t="s">
        <v>369</v>
      </c>
      <c r="E43" s="38" t="str">
        <f t="shared" si="0"/>
        <v/>
      </c>
      <c r="F43" s="38" t="str">
        <f t="shared" si="1"/>
        <v>['histology', '{"code":"T-81000"}'],</v>
      </c>
      <c r="G43" s="39" t="str">
        <f t="shared" si="2"/>
        <v/>
      </c>
    </row>
    <row r="44" spans="1:7" s="36" customFormat="1">
      <c r="A44" s="36" t="s">
        <v>243</v>
      </c>
      <c r="B44" s="37" t="s">
        <v>370</v>
      </c>
      <c r="C44" s="37" t="s">
        <v>371</v>
      </c>
      <c r="D44" s="37" t="s">
        <v>372</v>
      </c>
      <c r="E44" s="38" t="str">
        <f t="shared" si="0"/>
        <v/>
      </c>
      <c r="F44" s="38" t="str">
        <f t="shared" si="1"/>
        <v>['histology', '{"code":"T-82000"}'],</v>
      </c>
      <c r="G44" s="39" t="str">
        <f t="shared" si="2"/>
        <v/>
      </c>
    </row>
    <row r="45" spans="1:7" s="36" customFormat="1">
      <c r="A45" s="36" t="s">
        <v>243</v>
      </c>
      <c r="B45" s="37" t="s">
        <v>373</v>
      </c>
      <c r="C45" s="37" t="s">
        <v>374</v>
      </c>
      <c r="D45" s="37" t="s">
        <v>375</v>
      </c>
      <c r="E45" s="38" t="str">
        <f t="shared" si="0"/>
        <v/>
      </c>
      <c r="F45" s="38" t="str">
        <f t="shared" si="1"/>
        <v>['histology', '{"code":"T-86100"}']</v>
      </c>
      <c r="G45" s="39" t="str">
        <f t="shared" si="2"/>
        <v xml:space="preserve">
]
},{
</v>
      </c>
    </row>
    <row r="46" spans="1:7" ht="45">
      <c r="A46" s="30" t="s">
        <v>376</v>
      </c>
      <c r="B46" s="33" t="s">
        <v>292</v>
      </c>
      <c r="C46" s="33" t="s">
        <v>293</v>
      </c>
      <c r="D46" s="33" t="s">
        <v>294</v>
      </c>
      <c r="E46" s="38" t="str">
        <f t="shared" si="0"/>
        <v xml:space="preserve">template: ['Standard Male Histology Findings', 'Section', 'histology', '', ''], 
records: [
</v>
      </c>
      <c r="F46" s="38" t="str">
        <f t="shared" si="1"/>
        <v>['histology', '{"code":"T-98000"}'],</v>
      </c>
      <c r="G46" s="39" t="str">
        <f t="shared" si="2"/>
        <v/>
      </c>
    </row>
    <row r="47" spans="1:7">
      <c r="A47" s="30" t="s">
        <v>376</v>
      </c>
      <c r="B47" s="33" t="s">
        <v>377</v>
      </c>
      <c r="C47" s="33" t="s">
        <v>272</v>
      </c>
      <c r="D47" s="33" t="s">
        <v>273</v>
      </c>
      <c r="E47" s="38" t="str">
        <f t="shared" si="0"/>
        <v/>
      </c>
      <c r="F47" s="38" t="str">
        <f t="shared" si="1"/>
        <v>['histology', '{"code":"T-55300"}'],</v>
      </c>
      <c r="G47" s="39" t="str">
        <f t="shared" si="2"/>
        <v/>
      </c>
    </row>
    <row r="48" spans="1:7">
      <c r="A48" s="30" t="s">
        <v>376</v>
      </c>
      <c r="B48" s="33" t="s">
        <v>378</v>
      </c>
      <c r="C48" s="33" t="s">
        <v>379</v>
      </c>
      <c r="D48" s="33" t="s">
        <v>321</v>
      </c>
      <c r="E48" s="38" t="str">
        <f t="shared" si="0"/>
        <v/>
      </c>
      <c r="F48" s="38" t="str">
        <f t="shared" si="1"/>
        <v>['histology', '{"code":"T-33010"}'],</v>
      </c>
      <c r="G48" s="39" t="str">
        <f t="shared" si="2"/>
        <v/>
      </c>
    </row>
    <row r="49" spans="1:7">
      <c r="A49" s="30" t="s">
        <v>376</v>
      </c>
      <c r="B49" s="33" t="s">
        <v>380</v>
      </c>
      <c r="C49" s="33" t="s">
        <v>317</v>
      </c>
      <c r="D49" s="33" t="s">
        <v>318</v>
      </c>
      <c r="E49" s="38" t="str">
        <f t="shared" si="0"/>
        <v/>
      </c>
      <c r="F49" s="38" t="str">
        <f t="shared" si="1"/>
        <v>['histology', '{"code":"T-42000"}'],</v>
      </c>
      <c r="G49" s="39" t="str">
        <f t="shared" si="2"/>
        <v/>
      </c>
    </row>
    <row r="50" spans="1:7">
      <c r="A50" s="30" t="s">
        <v>376</v>
      </c>
      <c r="B50" s="33" t="s">
        <v>381</v>
      </c>
      <c r="C50" s="33" t="s">
        <v>323</v>
      </c>
      <c r="D50" s="33" t="s">
        <v>324</v>
      </c>
      <c r="E50" s="38" t="str">
        <f t="shared" si="0"/>
        <v/>
      </c>
      <c r="F50" s="38" t="str">
        <f t="shared" si="1"/>
        <v>['histology', '{"code":"T-28000"}'],</v>
      </c>
      <c r="G50" s="39" t="str">
        <f t="shared" si="2"/>
        <v/>
      </c>
    </row>
    <row r="51" spans="1:7">
      <c r="A51" s="30" t="s">
        <v>376</v>
      </c>
      <c r="B51" s="33" t="s">
        <v>382</v>
      </c>
      <c r="C51" s="33" t="s">
        <v>263</v>
      </c>
      <c r="D51" s="33" t="s">
        <v>264</v>
      </c>
      <c r="E51" s="38" t="str">
        <f t="shared" si="0"/>
        <v/>
      </c>
      <c r="F51" s="38" t="str">
        <f t="shared" si="1"/>
        <v>['histology', '{"code":"T-08332"}'],</v>
      </c>
      <c r="G51" s="39" t="str">
        <f t="shared" si="2"/>
        <v/>
      </c>
    </row>
    <row r="52" spans="1:7">
      <c r="A52" s="30" t="s">
        <v>376</v>
      </c>
      <c r="B52" s="33" t="s">
        <v>383</v>
      </c>
      <c r="C52" s="33" t="s">
        <v>384</v>
      </c>
      <c r="D52" s="33" t="s">
        <v>385</v>
      </c>
      <c r="E52" s="38" t="str">
        <f t="shared" si="0"/>
        <v/>
      </c>
      <c r="F52" s="38" t="str">
        <f t="shared" si="1"/>
        <v>['histology', '{"code":"T-25000"}'],</v>
      </c>
      <c r="G52" s="39" t="str">
        <f t="shared" si="2"/>
        <v/>
      </c>
    </row>
    <row r="53" spans="1:7">
      <c r="A53" s="30" t="s">
        <v>376</v>
      </c>
      <c r="B53" s="33" t="s">
        <v>386</v>
      </c>
      <c r="C53" s="33" t="s">
        <v>308</v>
      </c>
      <c r="D53" s="33" t="s">
        <v>309</v>
      </c>
      <c r="E53" s="38" t="str">
        <f t="shared" si="0"/>
        <v/>
      </c>
      <c r="F53" s="38" t="str">
        <f t="shared" si="1"/>
        <v>['histology', '{"code":"T-91000"}'],</v>
      </c>
      <c r="G53" s="39" t="str">
        <f t="shared" si="2"/>
        <v/>
      </c>
    </row>
    <row r="54" spans="1:7">
      <c r="A54" s="30" t="s">
        <v>376</v>
      </c>
      <c r="B54" s="33" t="s">
        <v>387</v>
      </c>
      <c r="C54" s="33" t="s">
        <v>388</v>
      </c>
      <c r="D54" s="33" t="s">
        <v>389</v>
      </c>
      <c r="E54" s="38" t="str">
        <f t="shared" si="0"/>
        <v/>
      </c>
      <c r="F54" s="38" t="str">
        <f t="shared" si="1"/>
        <v>['histology', '{"code":"T-04000"}'],</v>
      </c>
      <c r="G54" s="39" t="str">
        <f t="shared" si="2"/>
        <v/>
      </c>
    </row>
    <row r="55" spans="1:7">
      <c r="A55" s="30" t="s">
        <v>376</v>
      </c>
      <c r="B55" s="33" t="s">
        <v>390</v>
      </c>
      <c r="C55" s="33" t="s">
        <v>245</v>
      </c>
      <c r="D55" s="33" t="s">
        <v>246</v>
      </c>
      <c r="E55" s="38" t="str">
        <f t="shared" si="0"/>
        <v/>
      </c>
      <c r="F55" s="38" t="str">
        <f t="shared" si="1"/>
        <v>['histology', '{"code":"T-08710"}'],</v>
      </c>
      <c r="G55" s="39" t="str">
        <f t="shared" si="2"/>
        <v/>
      </c>
    </row>
    <row r="56" spans="1:7">
      <c r="A56" s="30" t="s">
        <v>376</v>
      </c>
      <c r="B56" s="33" t="s">
        <v>391</v>
      </c>
      <c r="C56" s="33" t="s">
        <v>314</v>
      </c>
      <c r="D56" s="33" t="s">
        <v>315</v>
      </c>
      <c r="E56" s="38" t="str">
        <f t="shared" si="0"/>
        <v/>
      </c>
      <c r="F56" s="38" t="str">
        <f t="shared" si="1"/>
        <v>['histology', '{"code":"T-07000"}'],</v>
      </c>
      <c r="G56" s="39" t="str">
        <f t="shared" si="2"/>
        <v/>
      </c>
    </row>
    <row r="57" spans="1:7">
      <c r="A57" s="30" t="s">
        <v>376</v>
      </c>
      <c r="B57" s="33" t="s">
        <v>392</v>
      </c>
      <c r="C57" s="33" t="s">
        <v>290</v>
      </c>
      <c r="D57" s="33" t="s">
        <v>291</v>
      </c>
      <c r="E57" s="38" t="str">
        <f t="shared" si="0"/>
        <v/>
      </c>
      <c r="F57" s="38" t="str">
        <f t="shared" si="1"/>
        <v>['histology', '{"code":"T-96000"}'],</v>
      </c>
      <c r="G57" s="39" t="str">
        <f t="shared" si="2"/>
        <v/>
      </c>
    </row>
    <row r="58" spans="1:7">
      <c r="A58" s="30" t="s">
        <v>376</v>
      </c>
      <c r="B58" s="33" t="s">
        <v>393</v>
      </c>
      <c r="C58" s="33" t="s">
        <v>394</v>
      </c>
      <c r="D58" s="33" t="s">
        <v>336</v>
      </c>
      <c r="E58" s="38" t="str">
        <f t="shared" si="0"/>
        <v/>
      </c>
      <c r="F58" s="38" t="str">
        <f t="shared" si="1"/>
        <v>['histology', '{"code":"T-71000"}'],</v>
      </c>
      <c r="G58" s="39" t="str">
        <f t="shared" si="2"/>
        <v/>
      </c>
    </row>
    <row r="59" spans="1:7">
      <c r="A59" s="30" t="s">
        <v>376</v>
      </c>
      <c r="B59" s="33" t="s">
        <v>395</v>
      </c>
      <c r="C59" s="33" t="s">
        <v>287</v>
      </c>
      <c r="D59" s="33" t="s">
        <v>288</v>
      </c>
      <c r="E59" s="38" t="str">
        <f t="shared" si="0"/>
        <v/>
      </c>
      <c r="F59" s="38" t="str">
        <f t="shared" si="1"/>
        <v>['histology', '{"code":"T-93000"}'],</v>
      </c>
      <c r="G59" s="39" t="str">
        <f t="shared" si="2"/>
        <v/>
      </c>
    </row>
    <row r="60" spans="1:7">
      <c r="A60" s="30" t="s">
        <v>376</v>
      </c>
      <c r="B60" s="33" t="s">
        <v>396</v>
      </c>
      <c r="C60" s="33" t="s">
        <v>332</v>
      </c>
      <c r="D60" s="33" t="s">
        <v>333</v>
      </c>
      <c r="E60" s="38" t="str">
        <f t="shared" si="0"/>
        <v/>
      </c>
      <c r="F60" s="38" t="str">
        <f t="shared" si="1"/>
        <v>['histology', '{"code":"T-59000"}'],</v>
      </c>
      <c r="G60" s="39" t="str">
        <f t="shared" si="2"/>
        <v/>
      </c>
    </row>
    <row r="61" spans="1:7">
      <c r="A61" s="30" t="s">
        <v>376</v>
      </c>
      <c r="B61" s="33" t="s">
        <v>397</v>
      </c>
      <c r="C61" s="33" t="s">
        <v>251</v>
      </c>
      <c r="D61" s="33" t="s">
        <v>252</v>
      </c>
      <c r="E61" s="38" t="str">
        <f t="shared" si="0"/>
        <v/>
      </c>
      <c r="F61" s="38" t="str">
        <f t="shared" si="1"/>
        <v>['histology', '{"code":"T-08810"}'],</v>
      </c>
      <c r="G61" s="39" t="str">
        <f t="shared" si="2"/>
        <v/>
      </c>
    </row>
    <row r="62" spans="1:7">
      <c r="A62" s="30" t="s">
        <v>376</v>
      </c>
      <c r="B62" s="33" t="s">
        <v>398</v>
      </c>
      <c r="C62" s="33" t="s">
        <v>399</v>
      </c>
      <c r="D62" s="33" t="s">
        <v>327</v>
      </c>
      <c r="E62" s="38" t="str">
        <f t="shared" si="0"/>
        <v/>
      </c>
      <c r="F62" s="38" t="str">
        <f t="shared" si="1"/>
        <v>['histology', '{"code":"T-56000"}'],</v>
      </c>
      <c r="G62" s="39" t="str">
        <f t="shared" si="2"/>
        <v/>
      </c>
    </row>
    <row r="63" spans="1:7">
      <c r="A63" s="30" t="s">
        <v>376</v>
      </c>
      <c r="B63" s="33" t="s">
        <v>400</v>
      </c>
      <c r="C63" s="33" t="s">
        <v>329</v>
      </c>
      <c r="D63" s="33" t="s">
        <v>330</v>
      </c>
      <c r="E63" s="38" t="str">
        <f t="shared" si="0"/>
        <v/>
      </c>
      <c r="F63" s="38" t="str">
        <f t="shared" si="1"/>
        <v>['histology', '{"code":"T-57000"}'],</v>
      </c>
      <c r="G63" s="39" t="str">
        <f t="shared" si="2"/>
        <v/>
      </c>
    </row>
    <row r="64" spans="1:7">
      <c r="A64" s="30" t="s">
        <v>376</v>
      </c>
      <c r="B64" s="33" t="s">
        <v>401</v>
      </c>
      <c r="C64" s="33" t="s">
        <v>338</v>
      </c>
      <c r="D64" s="33" t="s">
        <v>339</v>
      </c>
      <c r="E64" s="38" t="str">
        <f t="shared" si="0"/>
        <v/>
      </c>
      <c r="F64" s="38" t="str">
        <f t="shared" si="1"/>
        <v>['histology', '{"code":"T-74000"}'],</v>
      </c>
      <c r="G64" s="39" t="str">
        <f t="shared" si="2"/>
        <v/>
      </c>
    </row>
    <row r="65" spans="1:7">
      <c r="A65" s="30" t="s">
        <v>376</v>
      </c>
      <c r="B65" s="33" t="s">
        <v>402</v>
      </c>
      <c r="C65" s="33" t="s">
        <v>403</v>
      </c>
      <c r="D65" s="33" t="s">
        <v>404</v>
      </c>
      <c r="E65" s="38" t="str">
        <f t="shared" si="0"/>
        <v/>
      </c>
      <c r="F65" s="38" t="str">
        <f t="shared" si="1"/>
        <v>['histology', '{"code":"T-77100"}'],</v>
      </c>
      <c r="G65" s="39" t="str">
        <f t="shared" si="2"/>
        <v/>
      </c>
    </row>
    <row r="66" spans="1:7">
      <c r="A66" s="30" t="s">
        <v>376</v>
      </c>
      <c r="B66" s="33" t="s">
        <v>405</v>
      </c>
      <c r="C66" s="33" t="s">
        <v>406</v>
      </c>
      <c r="D66" s="33" t="s">
        <v>407</v>
      </c>
      <c r="E66" s="38" t="str">
        <f t="shared" si="0"/>
        <v/>
      </c>
      <c r="F66" s="38" t="str">
        <f t="shared" si="1"/>
        <v>['histology', '{"code":"T-79100"}'],</v>
      </c>
      <c r="G66" s="39" t="str">
        <f t="shared" si="2"/>
        <v/>
      </c>
    </row>
    <row r="67" spans="1:7">
      <c r="A67" s="30" t="s">
        <v>376</v>
      </c>
      <c r="B67" s="33" t="s">
        <v>408</v>
      </c>
      <c r="C67" s="33" t="s">
        <v>409</v>
      </c>
      <c r="D67" s="33" t="s">
        <v>410</v>
      </c>
      <c r="E67" s="38" t="str">
        <f t="shared" ref="E67:E130" si="3">IF($A66&lt;&gt;$A67,"template: ['"&amp;$A67&amp;"', 'Section', 'histology', '', ''], "&amp;CHAR(10)&amp;"records: ["&amp;CHAR(10),"")</f>
        <v/>
      </c>
      <c r="F67" s="38" t="str">
        <f t="shared" ref="F67:F130" si="4">"['histology', '{""code"":"""&amp;TRIM($C67)&amp;"""}']"&amp;IF($A67=$A68,",","")</f>
        <v>['histology', '{"code":"T-77500"}'],</v>
      </c>
      <c r="G67" s="39" t="str">
        <f t="shared" ref="G67:G130" si="5">IF($A67&lt;&gt;$A68,CHAR(10)&amp;"]"&amp;CHAR(10)&amp;"},{"&amp;CHAR(10),"")</f>
        <v/>
      </c>
    </row>
    <row r="68" spans="1:7">
      <c r="A68" s="30" t="s">
        <v>376</v>
      </c>
      <c r="B68" s="33" t="s">
        <v>411</v>
      </c>
      <c r="C68" s="33" t="s">
        <v>412</v>
      </c>
      <c r="D68" s="33" t="s">
        <v>413</v>
      </c>
      <c r="E68" s="38" t="str">
        <f t="shared" si="3"/>
        <v/>
      </c>
      <c r="F68" s="38" t="str">
        <f t="shared" si="4"/>
        <v>['histology', '{"code":"T-78000"}'],</v>
      </c>
      <c r="G68" s="39" t="str">
        <f t="shared" si="5"/>
        <v/>
      </c>
    </row>
    <row r="69" spans="1:7">
      <c r="A69" s="30" t="s">
        <v>376</v>
      </c>
      <c r="B69" s="33" t="s">
        <v>414</v>
      </c>
      <c r="C69" s="33" t="s">
        <v>305</v>
      </c>
      <c r="D69" s="33" t="s">
        <v>306</v>
      </c>
      <c r="E69" s="38" t="str">
        <f t="shared" si="3"/>
        <v/>
      </c>
      <c r="F69" s="38" t="str">
        <f t="shared" si="4"/>
        <v>['histology', '{"code":"T-X2003"}'],</v>
      </c>
      <c r="G69" s="39" t="str">
        <f t="shared" si="5"/>
        <v/>
      </c>
    </row>
    <row r="70" spans="1:7">
      <c r="A70" s="30" t="s">
        <v>376</v>
      </c>
      <c r="B70" s="33" t="s">
        <v>340</v>
      </c>
      <c r="C70" s="33" t="s">
        <v>341</v>
      </c>
      <c r="D70" s="33" t="s">
        <v>342</v>
      </c>
      <c r="E70" s="38" t="str">
        <f t="shared" si="3"/>
        <v/>
      </c>
      <c r="F70" s="38" t="str">
        <f t="shared" si="4"/>
        <v>['histology', '{"code":"T-62000"}'],</v>
      </c>
      <c r="G70" s="39" t="str">
        <f t="shared" si="5"/>
        <v/>
      </c>
    </row>
    <row r="71" spans="1:7">
      <c r="A71" s="30" t="s">
        <v>376</v>
      </c>
      <c r="B71" s="33" t="s">
        <v>343</v>
      </c>
      <c r="C71" s="33" t="s">
        <v>344</v>
      </c>
      <c r="D71" s="33" t="s">
        <v>345</v>
      </c>
      <c r="E71" s="38" t="str">
        <f t="shared" si="3"/>
        <v/>
      </c>
      <c r="F71" s="38" t="str">
        <f t="shared" si="4"/>
        <v>['histology', '{"code":"T-63000"}'],</v>
      </c>
      <c r="G71" s="39" t="str">
        <f t="shared" si="5"/>
        <v/>
      </c>
    </row>
    <row r="72" spans="1:7">
      <c r="A72" s="30" t="s">
        <v>376</v>
      </c>
      <c r="B72" s="33" t="s">
        <v>415</v>
      </c>
      <c r="C72" s="33" t="s">
        <v>416</v>
      </c>
      <c r="D72" s="33" t="s">
        <v>417</v>
      </c>
      <c r="E72" s="38" t="str">
        <f t="shared" si="3"/>
        <v/>
      </c>
      <c r="F72" s="38" t="str">
        <f t="shared" si="4"/>
        <v>['histology', '{"code":"T-64000"}'],</v>
      </c>
      <c r="G72" s="39" t="str">
        <f t="shared" si="5"/>
        <v/>
      </c>
    </row>
    <row r="73" spans="1:7">
      <c r="A73" s="30" t="s">
        <v>376</v>
      </c>
      <c r="B73" s="33" t="s">
        <v>418</v>
      </c>
      <c r="C73" s="33" t="s">
        <v>419</v>
      </c>
      <c r="D73" s="33" t="s">
        <v>420</v>
      </c>
      <c r="E73" s="38" t="str">
        <f t="shared" si="3"/>
        <v/>
      </c>
      <c r="F73" s="38" t="str">
        <f t="shared" si="4"/>
        <v>['histology', '{"code":"T-671000"}'],</v>
      </c>
      <c r="G73" s="39" t="str">
        <f t="shared" si="5"/>
        <v/>
      </c>
    </row>
    <row r="74" spans="1:7">
      <c r="A74" s="30" t="s">
        <v>376</v>
      </c>
      <c r="B74" s="33" t="s">
        <v>355</v>
      </c>
      <c r="C74" s="33" t="s">
        <v>356</v>
      </c>
      <c r="D74" s="33" t="s">
        <v>357</v>
      </c>
      <c r="E74" s="38" t="str">
        <f t="shared" si="3"/>
        <v/>
      </c>
      <c r="F74" s="38" t="str">
        <f t="shared" si="4"/>
        <v>['histology', '{"code":"T-67000"}'],</v>
      </c>
      <c r="G74" s="39" t="str">
        <f t="shared" si="5"/>
        <v/>
      </c>
    </row>
    <row r="75" spans="1:7">
      <c r="A75" s="30" t="s">
        <v>376</v>
      </c>
      <c r="B75" s="33" t="s">
        <v>421</v>
      </c>
      <c r="C75" s="34" t="s">
        <v>254</v>
      </c>
      <c r="D75" s="34" t="s">
        <v>422</v>
      </c>
      <c r="E75" s="38" t="str">
        <f t="shared" si="3"/>
        <v/>
      </c>
      <c r="F75" s="38" t="str">
        <f t="shared" si="4"/>
        <v>['histology', '{"code":"T-08510"}']</v>
      </c>
      <c r="G75" s="39" t="str">
        <f t="shared" si="5"/>
        <v xml:space="preserve">
]
},{
</v>
      </c>
    </row>
    <row r="76" spans="1:7" s="36" customFormat="1" ht="45">
      <c r="A76" s="36" t="s">
        <v>423</v>
      </c>
      <c r="B76" s="40" t="s">
        <v>292</v>
      </c>
      <c r="C76" s="40" t="s">
        <v>293</v>
      </c>
      <c r="D76" s="40" t="s">
        <v>294</v>
      </c>
      <c r="E76" s="38" t="str">
        <f t="shared" si="3"/>
        <v xml:space="preserve">template: ['Standard Female Histology Findings', 'Section', 'histology', '', ''], 
records: [
</v>
      </c>
      <c r="F76" s="38" t="str">
        <f t="shared" si="4"/>
        <v>['histology', '{"code":"T-98000"}'],</v>
      </c>
      <c r="G76" s="39" t="str">
        <f t="shared" si="5"/>
        <v/>
      </c>
    </row>
    <row r="77" spans="1:7" s="36" customFormat="1">
      <c r="A77" s="36" t="s">
        <v>423</v>
      </c>
      <c r="B77" s="40" t="s">
        <v>377</v>
      </c>
      <c r="C77" s="40" t="s">
        <v>272</v>
      </c>
      <c r="D77" s="40" t="s">
        <v>273</v>
      </c>
      <c r="E77" s="38" t="str">
        <f t="shared" si="3"/>
        <v/>
      </c>
      <c r="F77" s="38" t="str">
        <f t="shared" si="4"/>
        <v>['histology', '{"code":"T-55300"}'],</v>
      </c>
      <c r="G77" s="39" t="str">
        <f t="shared" si="5"/>
        <v/>
      </c>
    </row>
    <row r="78" spans="1:7" s="36" customFormat="1">
      <c r="A78" s="36" t="s">
        <v>423</v>
      </c>
      <c r="B78" s="40" t="s">
        <v>378</v>
      </c>
      <c r="C78" s="40" t="s">
        <v>379</v>
      </c>
      <c r="D78" s="40" t="s">
        <v>321</v>
      </c>
      <c r="E78" s="38" t="str">
        <f t="shared" si="3"/>
        <v/>
      </c>
      <c r="F78" s="38" t="str">
        <f t="shared" si="4"/>
        <v>['histology', '{"code":"T-33010"}'],</v>
      </c>
      <c r="G78" s="39" t="str">
        <f t="shared" si="5"/>
        <v/>
      </c>
    </row>
    <row r="79" spans="1:7" s="36" customFormat="1">
      <c r="A79" s="36" t="s">
        <v>423</v>
      </c>
      <c r="B79" s="40" t="s">
        <v>380</v>
      </c>
      <c r="C79" s="40" t="s">
        <v>317</v>
      </c>
      <c r="D79" s="40" t="s">
        <v>318</v>
      </c>
      <c r="E79" s="38" t="str">
        <f t="shared" si="3"/>
        <v/>
      </c>
      <c r="F79" s="38" t="str">
        <f t="shared" si="4"/>
        <v>['histology', '{"code":"T-42000"}'],</v>
      </c>
      <c r="G79" s="39" t="str">
        <f t="shared" si="5"/>
        <v/>
      </c>
    </row>
    <row r="80" spans="1:7" s="36" customFormat="1">
      <c r="A80" s="36" t="s">
        <v>423</v>
      </c>
      <c r="B80" s="40" t="s">
        <v>381</v>
      </c>
      <c r="C80" s="40" t="s">
        <v>323</v>
      </c>
      <c r="D80" s="40" t="s">
        <v>324</v>
      </c>
      <c r="E80" s="38" t="str">
        <f t="shared" si="3"/>
        <v/>
      </c>
      <c r="F80" s="38" t="str">
        <f t="shared" si="4"/>
        <v>['histology', '{"code":"T-28000"}'],</v>
      </c>
      <c r="G80" s="39" t="str">
        <f t="shared" si="5"/>
        <v/>
      </c>
    </row>
    <row r="81" spans="1:7" s="36" customFormat="1">
      <c r="A81" s="36" t="s">
        <v>423</v>
      </c>
      <c r="B81" s="40" t="s">
        <v>382</v>
      </c>
      <c r="C81" s="40" t="s">
        <v>263</v>
      </c>
      <c r="D81" s="40" t="s">
        <v>264</v>
      </c>
      <c r="E81" s="38" t="str">
        <f t="shared" si="3"/>
        <v/>
      </c>
      <c r="F81" s="38" t="str">
        <f t="shared" si="4"/>
        <v>['histology', '{"code":"T-08332"}'],</v>
      </c>
      <c r="G81" s="39" t="str">
        <f t="shared" si="5"/>
        <v/>
      </c>
    </row>
    <row r="82" spans="1:7" s="36" customFormat="1">
      <c r="A82" s="36" t="s">
        <v>423</v>
      </c>
      <c r="B82" s="40" t="s">
        <v>383</v>
      </c>
      <c r="C82" s="40" t="s">
        <v>384</v>
      </c>
      <c r="D82" s="40" t="s">
        <v>385</v>
      </c>
      <c r="E82" s="38" t="str">
        <f t="shared" si="3"/>
        <v/>
      </c>
      <c r="F82" s="38" t="str">
        <f t="shared" si="4"/>
        <v>['histology', '{"code":"T-25000"}'],</v>
      </c>
      <c r="G82" s="39" t="str">
        <f t="shared" si="5"/>
        <v/>
      </c>
    </row>
    <row r="83" spans="1:7" s="36" customFormat="1">
      <c r="A83" s="36" t="s">
        <v>423</v>
      </c>
      <c r="B83" s="40" t="s">
        <v>386</v>
      </c>
      <c r="C83" s="40" t="s">
        <v>308</v>
      </c>
      <c r="D83" s="40" t="s">
        <v>309</v>
      </c>
      <c r="E83" s="38" t="str">
        <f t="shared" si="3"/>
        <v/>
      </c>
      <c r="F83" s="38" t="str">
        <f t="shared" si="4"/>
        <v>['histology', '{"code":"T-91000"}'],</v>
      </c>
      <c r="G83" s="39" t="str">
        <f t="shared" si="5"/>
        <v/>
      </c>
    </row>
    <row r="84" spans="1:7" s="36" customFormat="1">
      <c r="A84" s="36" t="s">
        <v>423</v>
      </c>
      <c r="B84" s="40" t="s">
        <v>387</v>
      </c>
      <c r="C84" s="40" t="s">
        <v>388</v>
      </c>
      <c r="D84" s="40" t="s">
        <v>389</v>
      </c>
      <c r="E84" s="38" t="str">
        <f t="shared" si="3"/>
        <v/>
      </c>
      <c r="F84" s="38" t="str">
        <f t="shared" si="4"/>
        <v>['histology', '{"code":"T-04000"}'],</v>
      </c>
      <c r="G84" s="39" t="str">
        <f t="shared" si="5"/>
        <v/>
      </c>
    </row>
    <row r="85" spans="1:7" s="36" customFormat="1">
      <c r="A85" s="36" t="s">
        <v>423</v>
      </c>
      <c r="B85" s="40" t="s">
        <v>390</v>
      </c>
      <c r="C85" s="40" t="s">
        <v>245</v>
      </c>
      <c r="D85" s="40" t="s">
        <v>246</v>
      </c>
      <c r="E85" s="38" t="str">
        <f t="shared" si="3"/>
        <v/>
      </c>
      <c r="F85" s="38" t="str">
        <f t="shared" si="4"/>
        <v>['histology', '{"code":"T-08710"}'],</v>
      </c>
      <c r="G85" s="39" t="str">
        <f t="shared" si="5"/>
        <v/>
      </c>
    </row>
    <row r="86" spans="1:7" s="36" customFormat="1">
      <c r="A86" s="36" t="s">
        <v>423</v>
      </c>
      <c r="B86" s="40" t="s">
        <v>391</v>
      </c>
      <c r="C86" s="40" t="s">
        <v>314</v>
      </c>
      <c r="D86" s="40" t="s">
        <v>315</v>
      </c>
      <c r="E86" s="38" t="str">
        <f t="shared" si="3"/>
        <v/>
      </c>
      <c r="F86" s="38" t="str">
        <f t="shared" si="4"/>
        <v>['histology', '{"code":"T-07000"}'],</v>
      </c>
      <c r="G86" s="39" t="str">
        <f t="shared" si="5"/>
        <v/>
      </c>
    </row>
    <row r="87" spans="1:7" s="36" customFormat="1">
      <c r="A87" s="36" t="s">
        <v>423</v>
      </c>
      <c r="B87" s="40" t="s">
        <v>392</v>
      </c>
      <c r="C87" s="40" t="s">
        <v>290</v>
      </c>
      <c r="D87" s="40" t="s">
        <v>291</v>
      </c>
      <c r="E87" s="38" t="str">
        <f t="shared" si="3"/>
        <v/>
      </c>
      <c r="F87" s="38" t="str">
        <f t="shared" si="4"/>
        <v>['histology', '{"code":"T-96000"}'],</v>
      </c>
      <c r="G87" s="39" t="str">
        <f t="shared" si="5"/>
        <v/>
      </c>
    </row>
    <row r="88" spans="1:7" s="36" customFormat="1">
      <c r="A88" s="36" t="s">
        <v>423</v>
      </c>
      <c r="B88" s="40" t="s">
        <v>393</v>
      </c>
      <c r="C88" s="40" t="s">
        <v>394</v>
      </c>
      <c r="D88" s="40" t="s">
        <v>336</v>
      </c>
      <c r="E88" s="38" t="str">
        <f t="shared" si="3"/>
        <v/>
      </c>
      <c r="F88" s="38" t="str">
        <f t="shared" si="4"/>
        <v>['histology', '{"code":"T-71000"}'],</v>
      </c>
      <c r="G88" s="39" t="str">
        <f t="shared" si="5"/>
        <v/>
      </c>
    </row>
    <row r="89" spans="1:7" s="36" customFormat="1">
      <c r="A89" s="36" t="s">
        <v>423</v>
      </c>
      <c r="B89" s="40" t="s">
        <v>395</v>
      </c>
      <c r="C89" s="40" t="s">
        <v>287</v>
      </c>
      <c r="D89" s="40" t="s">
        <v>288</v>
      </c>
      <c r="E89" s="38" t="str">
        <f t="shared" si="3"/>
        <v/>
      </c>
      <c r="F89" s="38" t="str">
        <f t="shared" si="4"/>
        <v>['histology', '{"code":"T-93000"}'],</v>
      </c>
      <c r="G89" s="39" t="str">
        <f t="shared" si="5"/>
        <v/>
      </c>
    </row>
    <row r="90" spans="1:7" s="36" customFormat="1">
      <c r="A90" s="36" t="s">
        <v>423</v>
      </c>
      <c r="B90" s="40" t="s">
        <v>396</v>
      </c>
      <c r="C90" s="40" t="s">
        <v>332</v>
      </c>
      <c r="D90" s="40" t="s">
        <v>333</v>
      </c>
      <c r="E90" s="38" t="str">
        <f t="shared" si="3"/>
        <v/>
      </c>
      <c r="F90" s="38" t="str">
        <f t="shared" si="4"/>
        <v>['histology', '{"code":"T-59000"}'],</v>
      </c>
      <c r="G90" s="39" t="str">
        <f t="shared" si="5"/>
        <v/>
      </c>
    </row>
    <row r="91" spans="1:7" s="36" customFormat="1">
      <c r="A91" s="36" t="s">
        <v>423</v>
      </c>
      <c r="B91" s="40" t="s">
        <v>397</v>
      </c>
      <c r="C91" s="40" t="s">
        <v>251</v>
      </c>
      <c r="D91" s="40" t="s">
        <v>252</v>
      </c>
      <c r="E91" s="38" t="str">
        <f t="shared" si="3"/>
        <v/>
      </c>
      <c r="F91" s="38" t="str">
        <f t="shared" si="4"/>
        <v>['histology', '{"code":"T-08810"}'],</v>
      </c>
      <c r="G91" s="39" t="str">
        <f t="shared" si="5"/>
        <v/>
      </c>
    </row>
    <row r="92" spans="1:7" s="36" customFormat="1">
      <c r="A92" s="36" t="s">
        <v>423</v>
      </c>
      <c r="B92" s="40" t="s">
        <v>398</v>
      </c>
      <c r="C92" s="40" t="s">
        <v>399</v>
      </c>
      <c r="D92" s="40" t="s">
        <v>327</v>
      </c>
      <c r="E92" s="38" t="str">
        <f t="shared" si="3"/>
        <v/>
      </c>
      <c r="F92" s="38" t="str">
        <f t="shared" si="4"/>
        <v>['histology', '{"code":"T-56000"}'],</v>
      </c>
      <c r="G92" s="39" t="str">
        <f t="shared" si="5"/>
        <v/>
      </c>
    </row>
    <row r="93" spans="1:7" s="36" customFormat="1">
      <c r="A93" s="36" t="s">
        <v>423</v>
      </c>
      <c r="B93" s="40" t="s">
        <v>400</v>
      </c>
      <c r="C93" s="40" t="s">
        <v>329</v>
      </c>
      <c r="D93" s="40" t="s">
        <v>330</v>
      </c>
      <c r="E93" s="38" t="str">
        <f t="shared" si="3"/>
        <v/>
      </c>
      <c r="F93" s="38" t="str">
        <f t="shared" si="4"/>
        <v>['histology', '{"code":"T-57000"}'],</v>
      </c>
      <c r="G93" s="39" t="str">
        <f t="shared" si="5"/>
        <v/>
      </c>
    </row>
    <row r="94" spans="1:7" s="36" customFormat="1">
      <c r="A94" s="36" t="s">
        <v>423</v>
      </c>
      <c r="B94" s="40" t="s">
        <v>401</v>
      </c>
      <c r="C94" s="40" t="s">
        <v>338</v>
      </c>
      <c r="D94" s="40" t="s">
        <v>339</v>
      </c>
      <c r="E94" s="38" t="str">
        <f t="shared" si="3"/>
        <v/>
      </c>
      <c r="F94" s="38" t="str">
        <f t="shared" si="4"/>
        <v>['histology', '{"code":"T-74000"}'],</v>
      </c>
      <c r="G94" s="39" t="str">
        <f t="shared" si="5"/>
        <v/>
      </c>
    </row>
    <row r="95" spans="1:7" s="36" customFormat="1">
      <c r="A95" s="36" t="s">
        <v>423</v>
      </c>
      <c r="B95" s="40" t="s">
        <v>361</v>
      </c>
      <c r="C95" s="40" t="s">
        <v>362</v>
      </c>
      <c r="D95" s="40" t="s">
        <v>424</v>
      </c>
      <c r="E95" s="38" t="str">
        <f t="shared" si="3"/>
        <v/>
      </c>
      <c r="F95" s="38" t="str">
        <f t="shared" si="4"/>
        <v>['histology', '{"code":"T-83000"}'],</v>
      </c>
      <c r="G95" s="39" t="str">
        <f t="shared" si="5"/>
        <v/>
      </c>
    </row>
    <row r="96" spans="1:7" s="36" customFormat="1">
      <c r="A96" s="36" t="s">
        <v>423</v>
      </c>
      <c r="B96" s="40" t="s">
        <v>364</v>
      </c>
      <c r="C96" s="40" t="s">
        <v>365</v>
      </c>
      <c r="D96" s="40" t="s">
        <v>425</v>
      </c>
      <c r="E96" s="38" t="str">
        <f t="shared" si="3"/>
        <v/>
      </c>
      <c r="F96" s="38" t="str">
        <f t="shared" si="4"/>
        <v>['histology', '{"code":"T-87000"}'],</v>
      </c>
      <c r="G96" s="39" t="str">
        <f t="shared" si="5"/>
        <v/>
      </c>
    </row>
    <row r="97" spans="1:7" s="36" customFormat="1">
      <c r="A97" s="36" t="s">
        <v>423</v>
      </c>
      <c r="B97" s="40" t="s">
        <v>367</v>
      </c>
      <c r="C97" s="40" t="s">
        <v>368</v>
      </c>
      <c r="D97" s="40" t="s">
        <v>369</v>
      </c>
      <c r="E97" s="38" t="str">
        <f t="shared" si="3"/>
        <v/>
      </c>
      <c r="F97" s="38" t="str">
        <f t="shared" si="4"/>
        <v>['histology', '{"code":"T-81000"}'],</v>
      </c>
      <c r="G97" s="39" t="str">
        <f t="shared" si="5"/>
        <v/>
      </c>
    </row>
    <row r="98" spans="1:7" s="36" customFormat="1">
      <c r="A98" s="36" t="s">
        <v>423</v>
      </c>
      <c r="B98" s="40" t="s">
        <v>370</v>
      </c>
      <c r="C98" s="40" t="s">
        <v>371</v>
      </c>
      <c r="D98" s="40" t="s">
        <v>372</v>
      </c>
      <c r="E98" s="38" t="str">
        <f t="shared" si="3"/>
        <v/>
      </c>
      <c r="F98" s="38" t="str">
        <f t="shared" si="4"/>
        <v>['histology', '{"code":"T-82000"}'],</v>
      </c>
      <c r="G98" s="39" t="str">
        <f t="shared" si="5"/>
        <v/>
      </c>
    </row>
    <row r="99" spans="1:7" s="36" customFormat="1">
      <c r="A99" s="36" t="s">
        <v>423</v>
      </c>
      <c r="B99" s="40" t="s">
        <v>373</v>
      </c>
      <c r="C99" s="40" t="s">
        <v>374</v>
      </c>
      <c r="D99" s="40" t="s">
        <v>375</v>
      </c>
      <c r="E99" s="38" t="str">
        <f t="shared" si="3"/>
        <v/>
      </c>
      <c r="F99" s="38" t="str">
        <f t="shared" si="4"/>
        <v>['histology', '{"code":"T-86100"}'],</v>
      </c>
      <c r="G99" s="39" t="str">
        <f t="shared" si="5"/>
        <v/>
      </c>
    </row>
    <row r="100" spans="1:7" s="36" customFormat="1">
      <c r="A100" s="36" t="s">
        <v>423</v>
      </c>
      <c r="B100" s="40" t="s">
        <v>414</v>
      </c>
      <c r="C100" s="40" t="s">
        <v>305</v>
      </c>
      <c r="D100" s="40" t="s">
        <v>306</v>
      </c>
      <c r="E100" s="38" t="str">
        <f t="shared" si="3"/>
        <v/>
      </c>
      <c r="F100" s="38" t="str">
        <f t="shared" si="4"/>
        <v>['histology', '{"code":"T-X2003"}'],</v>
      </c>
      <c r="G100" s="39" t="str">
        <f t="shared" si="5"/>
        <v/>
      </c>
    </row>
    <row r="101" spans="1:7" s="36" customFormat="1">
      <c r="A101" s="36" t="s">
        <v>423</v>
      </c>
      <c r="B101" s="40" t="s">
        <v>340</v>
      </c>
      <c r="C101" s="40" t="s">
        <v>341</v>
      </c>
      <c r="D101" s="40" t="s">
        <v>342</v>
      </c>
      <c r="E101" s="38" t="str">
        <f t="shared" si="3"/>
        <v/>
      </c>
      <c r="F101" s="38" t="str">
        <f t="shared" si="4"/>
        <v>['histology', '{"code":"T-62000"}'],</v>
      </c>
      <c r="G101" s="39" t="str">
        <f t="shared" si="5"/>
        <v/>
      </c>
    </row>
    <row r="102" spans="1:7" s="36" customFormat="1">
      <c r="A102" s="36" t="s">
        <v>423</v>
      </c>
      <c r="B102" s="40" t="s">
        <v>343</v>
      </c>
      <c r="C102" s="40" t="s">
        <v>344</v>
      </c>
      <c r="D102" s="40" t="s">
        <v>345</v>
      </c>
      <c r="E102" s="38" t="str">
        <f t="shared" si="3"/>
        <v/>
      </c>
      <c r="F102" s="38" t="str">
        <f t="shared" si="4"/>
        <v>['histology', '{"code":"T-63000"}'],</v>
      </c>
      <c r="G102" s="39" t="str">
        <f t="shared" si="5"/>
        <v/>
      </c>
    </row>
    <row r="103" spans="1:7" s="36" customFormat="1">
      <c r="A103" s="36" t="s">
        <v>423</v>
      </c>
      <c r="B103" s="40" t="s">
        <v>415</v>
      </c>
      <c r="C103" s="40" t="s">
        <v>416</v>
      </c>
      <c r="D103" s="40" t="s">
        <v>417</v>
      </c>
      <c r="E103" s="38" t="str">
        <f t="shared" si="3"/>
        <v/>
      </c>
      <c r="F103" s="38" t="str">
        <f t="shared" si="4"/>
        <v>['histology', '{"code":"T-64000"}'],</v>
      </c>
      <c r="G103" s="39" t="str">
        <f t="shared" si="5"/>
        <v/>
      </c>
    </row>
    <row r="104" spans="1:7" s="36" customFormat="1">
      <c r="A104" s="36" t="s">
        <v>423</v>
      </c>
      <c r="B104" s="40" t="s">
        <v>418</v>
      </c>
      <c r="C104" s="40" t="s">
        <v>419</v>
      </c>
      <c r="D104" s="40" t="s">
        <v>420</v>
      </c>
      <c r="E104" s="38" t="str">
        <f t="shared" si="3"/>
        <v/>
      </c>
      <c r="F104" s="38" t="str">
        <f t="shared" si="4"/>
        <v>['histology', '{"code":"T-671000"}'],</v>
      </c>
      <c r="G104" s="39" t="str">
        <f t="shared" si="5"/>
        <v/>
      </c>
    </row>
    <row r="105" spans="1:7" s="36" customFormat="1">
      <c r="A105" s="36" t="s">
        <v>423</v>
      </c>
      <c r="B105" s="40" t="s">
        <v>355</v>
      </c>
      <c r="C105" s="40" t="s">
        <v>356</v>
      </c>
      <c r="D105" s="40" t="s">
        <v>357</v>
      </c>
      <c r="E105" s="38" t="str">
        <f t="shared" si="3"/>
        <v/>
      </c>
      <c r="F105" s="38" t="str">
        <f t="shared" si="4"/>
        <v>['histology', '{"code":"T-67000"}'],</v>
      </c>
      <c r="G105" s="39" t="str">
        <f t="shared" si="5"/>
        <v/>
      </c>
    </row>
    <row r="106" spans="1:7" s="36" customFormat="1">
      <c r="A106" s="36" t="s">
        <v>423</v>
      </c>
      <c r="B106" s="40" t="s">
        <v>421</v>
      </c>
      <c r="C106" s="41" t="s">
        <v>254</v>
      </c>
      <c r="D106" s="41" t="s">
        <v>422</v>
      </c>
      <c r="E106" s="38" t="str">
        <f t="shared" si="3"/>
        <v/>
      </c>
      <c r="F106" s="38" t="str">
        <f t="shared" si="4"/>
        <v>['histology', '{"code":"T-08510"}']</v>
      </c>
      <c r="G106" s="39" t="str">
        <f t="shared" si="5"/>
        <v xml:space="preserve">
]
},{
</v>
      </c>
    </row>
    <row r="107" spans="1:7" ht="45">
      <c r="A107" s="42" t="s">
        <v>430</v>
      </c>
      <c r="B107" s="31" t="s">
        <v>244</v>
      </c>
      <c r="C107" s="31" t="s">
        <v>245</v>
      </c>
      <c r="D107" s="31" t="s">
        <v>426</v>
      </c>
      <c r="E107" s="38" t="str">
        <f t="shared" si="3"/>
        <v xml:space="preserve">template: ['SIV Male Histology Findings', 'Section', 'histology', '', ''], 
records: [
</v>
      </c>
      <c r="F107" s="38" t="str">
        <f t="shared" si="4"/>
        <v>['histology', '{"code":"T-08710"}'],</v>
      </c>
      <c r="G107" s="39" t="str">
        <f t="shared" si="5"/>
        <v/>
      </c>
    </row>
    <row r="108" spans="1:7">
      <c r="A108" s="42" t="s">
        <v>430</v>
      </c>
      <c r="B108" s="31" t="s">
        <v>247</v>
      </c>
      <c r="C108" s="31" t="s">
        <v>248</v>
      </c>
      <c r="D108" s="31" t="s">
        <v>249</v>
      </c>
      <c r="E108" s="38" t="str">
        <f t="shared" si="3"/>
        <v/>
      </c>
      <c r="F108" s="38" t="str">
        <f t="shared" si="4"/>
        <v>['histology', '{"code":"T-08650"}'],</v>
      </c>
      <c r="G108" s="39" t="str">
        <f t="shared" si="5"/>
        <v/>
      </c>
    </row>
    <row r="109" spans="1:7">
      <c r="A109" s="42" t="s">
        <v>430</v>
      </c>
      <c r="B109" s="31" t="s">
        <v>250</v>
      </c>
      <c r="C109" s="31" t="s">
        <v>251</v>
      </c>
      <c r="D109" s="31" t="s">
        <v>252</v>
      </c>
      <c r="E109" s="38" t="str">
        <f t="shared" si="3"/>
        <v/>
      </c>
      <c r="F109" s="38" t="str">
        <f t="shared" si="4"/>
        <v>['histology', '{"code":"T-08810"}'],</v>
      </c>
      <c r="G109" s="39" t="str">
        <f t="shared" si="5"/>
        <v/>
      </c>
    </row>
    <row r="110" spans="1:7">
      <c r="A110" s="42" t="s">
        <v>430</v>
      </c>
      <c r="B110" s="31" t="s">
        <v>253</v>
      </c>
      <c r="C110" s="31" t="s">
        <v>254</v>
      </c>
      <c r="D110" s="31" t="s">
        <v>255</v>
      </c>
      <c r="E110" s="38" t="str">
        <f t="shared" si="3"/>
        <v/>
      </c>
      <c r="F110" s="38" t="str">
        <f t="shared" si="4"/>
        <v>['histology', '{"code":"T-08510"}'],</v>
      </c>
      <c r="G110" s="39" t="str">
        <f t="shared" si="5"/>
        <v/>
      </c>
    </row>
    <row r="111" spans="1:7">
      <c r="A111" s="42" t="s">
        <v>430</v>
      </c>
      <c r="B111" s="31" t="s">
        <v>256</v>
      </c>
      <c r="C111" s="31" t="s">
        <v>257</v>
      </c>
      <c r="D111" s="31" t="s">
        <v>258</v>
      </c>
      <c r="E111" s="38" t="str">
        <f t="shared" si="3"/>
        <v/>
      </c>
      <c r="F111" s="38" t="str">
        <f t="shared" si="4"/>
        <v>['histology', '{"code":"T-08420"}'],</v>
      </c>
      <c r="G111" s="39" t="str">
        <f t="shared" si="5"/>
        <v/>
      </c>
    </row>
    <row r="112" spans="1:7">
      <c r="A112" s="42" t="s">
        <v>430</v>
      </c>
      <c r="B112" s="31" t="s">
        <v>259</v>
      </c>
      <c r="C112" s="31" t="s">
        <v>260</v>
      </c>
      <c r="D112" s="31" t="s">
        <v>261</v>
      </c>
      <c r="E112" s="38" t="str">
        <f t="shared" si="3"/>
        <v/>
      </c>
      <c r="F112" s="38" t="str">
        <f t="shared" si="4"/>
        <v>['histology', '{"code":"T-08160"}'],</v>
      </c>
      <c r="G112" s="39" t="str">
        <f t="shared" si="5"/>
        <v/>
      </c>
    </row>
    <row r="113" spans="1:7">
      <c r="A113" s="42" t="s">
        <v>430</v>
      </c>
      <c r="B113" s="31" t="s">
        <v>262</v>
      </c>
      <c r="C113" s="31" t="s">
        <v>263</v>
      </c>
      <c r="D113" s="31" t="s">
        <v>264</v>
      </c>
      <c r="E113" s="38" t="str">
        <f t="shared" si="3"/>
        <v/>
      </c>
      <c r="F113" s="38" t="str">
        <f t="shared" si="4"/>
        <v>['histology', '{"code":"T-08332"}'],</v>
      </c>
      <c r="G113" s="39" t="str">
        <f t="shared" si="5"/>
        <v/>
      </c>
    </row>
    <row r="114" spans="1:7">
      <c r="A114" s="42" t="s">
        <v>430</v>
      </c>
      <c r="B114" s="31" t="s">
        <v>265</v>
      </c>
      <c r="C114" s="31" t="s">
        <v>266</v>
      </c>
      <c r="D114" s="31" t="s">
        <v>267</v>
      </c>
      <c r="E114" s="38" t="str">
        <f t="shared" si="3"/>
        <v/>
      </c>
      <c r="F114" s="38" t="str">
        <f t="shared" si="4"/>
        <v>['histology', '{"code":"T-08520"}'],</v>
      </c>
      <c r="G114" s="39" t="str">
        <f t="shared" si="5"/>
        <v/>
      </c>
    </row>
    <row r="115" spans="1:7">
      <c r="A115" s="42" t="s">
        <v>430</v>
      </c>
      <c r="B115" s="31" t="s">
        <v>268</v>
      </c>
      <c r="C115" s="31" t="s">
        <v>269</v>
      </c>
      <c r="D115" s="31" t="s">
        <v>270</v>
      </c>
      <c r="E115" s="38" t="str">
        <f t="shared" si="3"/>
        <v/>
      </c>
      <c r="F115" s="38" t="str">
        <f t="shared" si="4"/>
        <v>['histology', '{"code":"T-55100"}'],</v>
      </c>
      <c r="G115" s="39" t="str">
        <f t="shared" si="5"/>
        <v/>
      </c>
    </row>
    <row r="116" spans="1:7">
      <c r="A116" s="42" t="s">
        <v>430</v>
      </c>
      <c r="B116" s="31" t="s">
        <v>271</v>
      </c>
      <c r="C116" s="31" t="s">
        <v>272</v>
      </c>
      <c r="D116" s="31" t="s">
        <v>273</v>
      </c>
      <c r="E116" s="38" t="str">
        <f t="shared" si="3"/>
        <v/>
      </c>
      <c r="F116" s="38" t="str">
        <f t="shared" si="4"/>
        <v>['histology', '{"code":"T-55300"}'],</v>
      </c>
      <c r="G116" s="39" t="str">
        <f t="shared" si="5"/>
        <v/>
      </c>
    </row>
    <row r="117" spans="1:7">
      <c r="A117" s="42" t="s">
        <v>430</v>
      </c>
      <c r="B117" s="31" t="s">
        <v>274</v>
      </c>
      <c r="C117" s="31" t="s">
        <v>275</v>
      </c>
      <c r="D117" s="31" t="s">
        <v>276</v>
      </c>
      <c r="E117" s="38" t="str">
        <f t="shared" si="3"/>
        <v/>
      </c>
      <c r="F117" s="38" t="str">
        <f t="shared" si="4"/>
        <v>['histology', '{"code":"T-53000"}'],</v>
      </c>
      <c r="G117" s="39" t="str">
        <f t="shared" si="5"/>
        <v/>
      </c>
    </row>
    <row r="118" spans="1:7">
      <c r="A118" s="42" t="s">
        <v>430</v>
      </c>
      <c r="B118" s="31" t="s">
        <v>277</v>
      </c>
      <c r="C118" s="31" t="s">
        <v>278</v>
      </c>
      <c r="D118" s="31" t="s">
        <v>279</v>
      </c>
      <c r="E118" s="38" t="str">
        <f t="shared" si="3"/>
        <v/>
      </c>
      <c r="F118" s="38" t="str">
        <f t="shared" si="4"/>
        <v>['histology', '{"code":"T-61100"}'],</v>
      </c>
      <c r="G118" s="39" t="str">
        <f t="shared" si="5"/>
        <v/>
      </c>
    </row>
    <row r="119" spans="1:7">
      <c r="A119" s="42" t="s">
        <v>430</v>
      </c>
      <c r="B119" s="31" t="s">
        <v>280</v>
      </c>
      <c r="C119" s="31" t="s">
        <v>281</v>
      </c>
      <c r="D119" s="31" t="s">
        <v>282</v>
      </c>
      <c r="E119" s="38" t="str">
        <f t="shared" si="3"/>
        <v/>
      </c>
      <c r="F119" s="38" t="str">
        <f t="shared" si="4"/>
        <v>['histology', '{"code":"T-60110"}'],</v>
      </c>
      <c r="G119" s="39" t="str">
        <f t="shared" si="5"/>
        <v/>
      </c>
    </row>
    <row r="120" spans="1:7">
      <c r="A120" s="42" t="s">
        <v>430</v>
      </c>
      <c r="B120" s="31" t="s">
        <v>283</v>
      </c>
      <c r="C120" s="31" t="s">
        <v>284</v>
      </c>
      <c r="D120" s="31" t="s">
        <v>285</v>
      </c>
      <c r="E120" s="38" t="str">
        <f t="shared" si="3"/>
        <v/>
      </c>
      <c r="F120" s="38" t="str">
        <f t="shared" si="4"/>
        <v>['histology', '{"code":"T-51300"}'],</v>
      </c>
      <c r="G120" s="39" t="str">
        <f t="shared" si="5"/>
        <v/>
      </c>
    </row>
    <row r="121" spans="1:7">
      <c r="A121" s="42" t="s">
        <v>430</v>
      </c>
      <c r="B121" s="31" t="s">
        <v>427</v>
      </c>
      <c r="C121" s="31" t="s">
        <v>287</v>
      </c>
      <c r="D121" s="31" t="s">
        <v>288</v>
      </c>
      <c r="E121" s="38" t="str">
        <f t="shared" si="3"/>
        <v/>
      </c>
      <c r="F121" s="38" t="str">
        <f t="shared" si="4"/>
        <v>['histology', '{"code":"T-93000"}'],</v>
      </c>
      <c r="G121" s="39" t="str">
        <f t="shared" si="5"/>
        <v/>
      </c>
    </row>
    <row r="122" spans="1:7">
      <c r="A122" s="42" t="s">
        <v>430</v>
      </c>
      <c r="B122" s="31" t="s">
        <v>289</v>
      </c>
      <c r="C122" s="31" t="s">
        <v>290</v>
      </c>
      <c r="D122" s="31" t="s">
        <v>291</v>
      </c>
      <c r="E122" s="38" t="str">
        <f t="shared" si="3"/>
        <v/>
      </c>
      <c r="F122" s="38" t="str">
        <f t="shared" si="4"/>
        <v>['histology', '{"code":"T-96000"}'],</v>
      </c>
      <c r="G122" s="39" t="str">
        <f t="shared" si="5"/>
        <v/>
      </c>
    </row>
    <row r="123" spans="1:7">
      <c r="A123" s="42" t="s">
        <v>430</v>
      </c>
      <c r="B123" s="31" t="s">
        <v>292</v>
      </c>
      <c r="C123" s="31" t="s">
        <v>293</v>
      </c>
      <c r="D123" s="31" t="s">
        <v>294</v>
      </c>
      <c r="E123" s="38" t="str">
        <f t="shared" si="3"/>
        <v/>
      </c>
      <c r="F123" s="38" t="str">
        <f t="shared" si="4"/>
        <v>['histology', '{"code":"T-98000"}'],</v>
      </c>
      <c r="G123" s="39" t="str">
        <f t="shared" si="5"/>
        <v/>
      </c>
    </row>
    <row r="124" spans="1:7">
      <c r="A124" s="42" t="s">
        <v>430</v>
      </c>
      <c r="B124" s="31" t="s">
        <v>295</v>
      </c>
      <c r="C124" s="31" t="s">
        <v>296</v>
      </c>
      <c r="D124" s="31" t="s">
        <v>297</v>
      </c>
      <c r="E124" s="38" t="str">
        <f t="shared" si="3"/>
        <v/>
      </c>
      <c r="F124" s="38" t="str">
        <f t="shared" si="4"/>
        <v>['histology', '{"code":"T-01000"}'],</v>
      </c>
      <c r="G124" s="39" t="str">
        <f t="shared" si="5"/>
        <v/>
      </c>
    </row>
    <row r="125" spans="1:7">
      <c r="A125" s="42" t="s">
        <v>430</v>
      </c>
      <c r="B125" s="31" t="s">
        <v>298</v>
      </c>
      <c r="C125" s="31" t="s">
        <v>299</v>
      </c>
      <c r="D125" s="31" t="s">
        <v>300</v>
      </c>
      <c r="E125" s="38" t="str">
        <f t="shared" si="3"/>
        <v/>
      </c>
      <c r="F125" s="38" t="str">
        <f t="shared" si="4"/>
        <v>['histology', '{"code":"T-06000"}'],</v>
      </c>
      <c r="G125" s="39" t="str">
        <f t="shared" si="5"/>
        <v/>
      </c>
    </row>
    <row r="126" spans="1:7">
      <c r="A126" s="42" t="s">
        <v>430</v>
      </c>
      <c r="B126" s="31" t="s">
        <v>301</v>
      </c>
      <c r="C126" s="31" t="s">
        <v>302</v>
      </c>
      <c r="D126" s="31" t="s">
        <v>303</v>
      </c>
      <c r="E126" s="38" t="str">
        <f t="shared" si="3"/>
        <v/>
      </c>
      <c r="F126" s="38" t="str">
        <f t="shared" si="4"/>
        <v>['histology', '{"code":"T-13000"}'],</v>
      </c>
      <c r="G126" s="39" t="str">
        <f t="shared" si="5"/>
        <v/>
      </c>
    </row>
    <row r="127" spans="1:7">
      <c r="A127" s="42" t="s">
        <v>430</v>
      </c>
      <c r="B127" s="31" t="s">
        <v>304</v>
      </c>
      <c r="C127" s="31" t="s">
        <v>305</v>
      </c>
      <c r="D127" s="31" t="s">
        <v>428</v>
      </c>
      <c r="E127" s="38" t="str">
        <f t="shared" si="3"/>
        <v/>
      </c>
      <c r="F127" s="38" t="str">
        <f t="shared" si="4"/>
        <v>['histology', '{"code":"T-X2003"}'],</v>
      </c>
      <c r="G127" s="39" t="str">
        <f t="shared" si="5"/>
        <v/>
      </c>
    </row>
    <row r="128" spans="1:7">
      <c r="A128" s="42" t="s">
        <v>430</v>
      </c>
      <c r="B128" s="31" t="s">
        <v>307</v>
      </c>
      <c r="C128" s="31" t="s">
        <v>308</v>
      </c>
      <c r="D128" s="31" t="s">
        <v>309</v>
      </c>
      <c r="E128" s="38" t="str">
        <f t="shared" si="3"/>
        <v/>
      </c>
      <c r="F128" s="38" t="str">
        <f t="shared" si="4"/>
        <v>['histology', '{"code":"T-91000"}'],</v>
      </c>
      <c r="G128" s="39" t="str">
        <f t="shared" si="5"/>
        <v/>
      </c>
    </row>
    <row r="129" spans="1:7">
      <c r="A129" s="42" t="s">
        <v>430</v>
      </c>
      <c r="B129" s="31" t="s">
        <v>310</v>
      </c>
      <c r="C129" s="31" t="s">
        <v>311</v>
      </c>
      <c r="D129" s="31" t="s">
        <v>312</v>
      </c>
      <c r="E129" s="38" t="str">
        <f t="shared" si="3"/>
        <v/>
      </c>
      <c r="F129" s="38" t="str">
        <f t="shared" si="4"/>
        <v>['histology', '{"code":"T-X7410"}'],</v>
      </c>
      <c r="G129" s="39" t="str">
        <f t="shared" si="5"/>
        <v/>
      </c>
    </row>
    <row r="130" spans="1:7">
      <c r="A130" s="42" t="s">
        <v>430</v>
      </c>
      <c r="B130" s="31" t="s">
        <v>313</v>
      </c>
      <c r="C130" s="31" t="s">
        <v>314</v>
      </c>
      <c r="D130" s="31" t="s">
        <v>315</v>
      </c>
      <c r="E130" s="38" t="str">
        <f t="shared" si="3"/>
        <v/>
      </c>
      <c r="F130" s="38" t="str">
        <f t="shared" si="4"/>
        <v>['histology', '{"code":"T-07000"}'],</v>
      </c>
      <c r="G130" s="39" t="str">
        <f t="shared" si="5"/>
        <v/>
      </c>
    </row>
    <row r="131" spans="1:7">
      <c r="A131" s="42" t="s">
        <v>430</v>
      </c>
      <c r="B131" s="31" t="s">
        <v>316</v>
      </c>
      <c r="C131" s="31" t="s">
        <v>317</v>
      </c>
      <c r="D131" s="31" t="s">
        <v>318</v>
      </c>
      <c r="E131" s="38" t="str">
        <f t="shared" ref="E131:E149" si="6">IF($A130&lt;&gt;$A131,"template: ['"&amp;$A131&amp;"', 'Section', 'histology', '', ''], "&amp;CHAR(10)&amp;"records: ["&amp;CHAR(10),"")</f>
        <v/>
      </c>
      <c r="F131" s="38" t="str">
        <f t="shared" ref="F131:F149" si="7">"['histology', '{""code"":"""&amp;TRIM($C131)&amp;"""}']"&amp;IF($A131=$A132,",","")</f>
        <v>['histology', '{"code":"T-42000"}'],</v>
      </c>
      <c r="G131" s="39" t="str">
        <f t="shared" ref="G131:G149" si="8">IF($A131&lt;&gt;$A132,CHAR(10)&amp;"]"&amp;CHAR(10)&amp;"},{"&amp;CHAR(10),"")</f>
        <v/>
      </c>
    </row>
    <row r="132" spans="1:7">
      <c r="A132" s="42" t="s">
        <v>430</v>
      </c>
      <c r="B132" s="31" t="s">
        <v>319</v>
      </c>
      <c r="C132" s="31" t="s">
        <v>320</v>
      </c>
      <c r="D132" s="30" t="s">
        <v>321</v>
      </c>
      <c r="E132" s="38" t="str">
        <f t="shared" si="6"/>
        <v/>
      </c>
      <c r="F132" s="38" t="str">
        <f t="shared" si="7"/>
        <v>['histology', '{"code":"T-33010"}'],</v>
      </c>
      <c r="G132" s="39" t="str">
        <f t="shared" si="8"/>
        <v/>
      </c>
    </row>
    <row r="133" spans="1:7">
      <c r="A133" s="42" t="s">
        <v>430</v>
      </c>
      <c r="B133" s="31" t="s">
        <v>322</v>
      </c>
      <c r="C133" s="31" t="s">
        <v>323</v>
      </c>
      <c r="D133" s="31" t="s">
        <v>324</v>
      </c>
      <c r="E133" s="38" t="str">
        <f t="shared" si="6"/>
        <v/>
      </c>
      <c r="F133" s="38" t="str">
        <f t="shared" si="7"/>
        <v>['histology', '{"code":"T-28000"}'],</v>
      </c>
      <c r="G133" s="39" t="str">
        <f t="shared" si="8"/>
        <v/>
      </c>
    </row>
    <row r="134" spans="1:7">
      <c r="A134" s="42" t="s">
        <v>430</v>
      </c>
      <c r="B134" s="31" t="s">
        <v>325</v>
      </c>
      <c r="C134" s="31" t="s">
        <v>326</v>
      </c>
      <c r="D134" s="30" t="s">
        <v>327</v>
      </c>
      <c r="E134" s="38" t="str">
        <f t="shared" si="6"/>
        <v/>
      </c>
      <c r="F134" s="38" t="str">
        <f t="shared" si="7"/>
        <v>['histology', '{"code":"T-56000"}'],</v>
      </c>
      <c r="G134" s="39" t="str">
        <f t="shared" si="8"/>
        <v/>
      </c>
    </row>
    <row r="135" spans="1:7">
      <c r="A135" s="42" t="s">
        <v>430</v>
      </c>
      <c r="B135" s="31" t="s">
        <v>328</v>
      </c>
      <c r="C135" s="31" t="s">
        <v>329</v>
      </c>
      <c r="D135" s="31" t="s">
        <v>330</v>
      </c>
      <c r="E135" s="38" t="str">
        <f t="shared" si="6"/>
        <v/>
      </c>
      <c r="F135" s="38" t="str">
        <f t="shared" si="7"/>
        <v>['histology', '{"code":"T-57000"}'],</v>
      </c>
      <c r="G135" s="39" t="str">
        <f t="shared" si="8"/>
        <v/>
      </c>
    </row>
    <row r="136" spans="1:7">
      <c r="A136" s="42" t="s">
        <v>430</v>
      </c>
      <c r="B136" s="31" t="s">
        <v>331</v>
      </c>
      <c r="C136" s="31" t="s">
        <v>332</v>
      </c>
      <c r="D136" s="31" t="s">
        <v>333</v>
      </c>
      <c r="E136" s="38" t="str">
        <f t="shared" si="6"/>
        <v/>
      </c>
      <c r="F136" s="38" t="str">
        <f t="shared" si="7"/>
        <v>['histology', '{"code":"T-59000"}'],</v>
      </c>
      <c r="G136" s="39" t="str">
        <f t="shared" si="8"/>
        <v/>
      </c>
    </row>
    <row r="137" spans="1:7">
      <c r="A137" s="42" t="s">
        <v>430</v>
      </c>
      <c r="B137" s="31" t="s">
        <v>429</v>
      </c>
      <c r="C137" s="31" t="s">
        <v>335</v>
      </c>
      <c r="D137" s="31" t="s">
        <v>336</v>
      </c>
      <c r="E137" s="38" t="str">
        <f t="shared" si="6"/>
        <v/>
      </c>
      <c r="F137" s="38" t="str">
        <f t="shared" si="7"/>
        <v>['histology', '{"code":"T-71000"}'],</v>
      </c>
      <c r="G137" s="39" t="str">
        <f t="shared" si="8"/>
        <v/>
      </c>
    </row>
    <row r="138" spans="1:7">
      <c r="A138" s="42" t="s">
        <v>430</v>
      </c>
      <c r="B138" s="31" t="s">
        <v>337</v>
      </c>
      <c r="C138" s="31" t="s">
        <v>338</v>
      </c>
      <c r="D138" s="31" t="s">
        <v>339</v>
      </c>
      <c r="E138" s="38" t="str">
        <f t="shared" si="6"/>
        <v/>
      </c>
      <c r="F138" s="38" t="str">
        <f t="shared" si="7"/>
        <v>['histology', '{"code":"T-74000"}'],</v>
      </c>
      <c r="G138" s="39" t="str">
        <f t="shared" si="8"/>
        <v/>
      </c>
    </row>
    <row r="139" spans="1:7">
      <c r="A139" s="42" t="s">
        <v>430</v>
      </c>
      <c r="B139" s="31" t="s">
        <v>340</v>
      </c>
      <c r="C139" s="31" t="s">
        <v>341</v>
      </c>
      <c r="D139" s="31" t="s">
        <v>342</v>
      </c>
      <c r="E139" s="38" t="str">
        <f t="shared" si="6"/>
        <v/>
      </c>
      <c r="F139" s="38" t="str">
        <f t="shared" si="7"/>
        <v>['histology', '{"code":"T-62000"}'],</v>
      </c>
      <c r="G139" s="39" t="str">
        <f t="shared" si="8"/>
        <v/>
      </c>
    </row>
    <row r="140" spans="1:7">
      <c r="A140" s="42" t="s">
        <v>430</v>
      </c>
      <c r="B140" s="31" t="s">
        <v>343</v>
      </c>
      <c r="C140" s="31" t="s">
        <v>344</v>
      </c>
      <c r="D140" s="31" t="s">
        <v>345</v>
      </c>
      <c r="E140" s="38" t="str">
        <f t="shared" si="6"/>
        <v/>
      </c>
      <c r="F140" s="38" t="str">
        <f t="shared" si="7"/>
        <v>['histology', '{"code":"T-63000"}'],</v>
      </c>
      <c r="G140" s="39" t="str">
        <f t="shared" si="8"/>
        <v/>
      </c>
    </row>
    <row r="141" spans="1:7">
      <c r="A141" s="42" t="s">
        <v>430</v>
      </c>
      <c r="B141" s="31" t="s">
        <v>346</v>
      </c>
      <c r="C141" s="31" t="s">
        <v>347</v>
      </c>
      <c r="D141" s="31" t="s">
        <v>348</v>
      </c>
      <c r="E141" s="38" t="str">
        <f t="shared" si="6"/>
        <v/>
      </c>
      <c r="F141" s="38" t="str">
        <f t="shared" si="7"/>
        <v>['histology', '{"code":"T-64300"}'],</v>
      </c>
      <c r="G141" s="39" t="str">
        <f t="shared" si="8"/>
        <v/>
      </c>
    </row>
    <row r="142" spans="1:7">
      <c r="A142" s="42" t="s">
        <v>430</v>
      </c>
      <c r="B142" s="31" t="s">
        <v>349</v>
      </c>
      <c r="C142" s="31" t="s">
        <v>350</v>
      </c>
      <c r="D142" s="31" t="s">
        <v>351</v>
      </c>
      <c r="E142" s="38" t="str">
        <f t="shared" si="6"/>
        <v/>
      </c>
      <c r="F142" s="38" t="str">
        <f t="shared" si="7"/>
        <v>['histology', '{"code":"T-65100"}'],</v>
      </c>
      <c r="G142" s="39" t="str">
        <f t="shared" si="8"/>
        <v/>
      </c>
    </row>
    <row r="143" spans="1:7">
      <c r="A143" s="42" t="s">
        <v>430</v>
      </c>
      <c r="B143" s="31" t="s">
        <v>352</v>
      </c>
      <c r="C143" s="31" t="s">
        <v>353</v>
      </c>
      <c r="D143" s="31" t="s">
        <v>354</v>
      </c>
      <c r="E143" s="38" t="str">
        <f t="shared" si="6"/>
        <v/>
      </c>
      <c r="F143" s="38" t="str">
        <f t="shared" si="7"/>
        <v>['histology', '{"code":"T-65200"}'],</v>
      </c>
      <c r="G143" s="39" t="str">
        <f t="shared" si="8"/>
        <v/>
      </c>
    </row>
    <row r="144" spans="1:7">
      <c r="A144" s="42" t="s">
        <v>430</v>
      </c>
      <c r="B144" s="31" t="s">
        <v>355</v>
      </c>
      <c r="C144" s="31" t="s">
        <v>356</v>
      </c>
      <c r="D144" s="31" t="s">
        <v>357</v>
      </c>
      <c r="E144" s="38" t="str">
        <f t="shared" si="6"/>
        <v/>
      </c>
      <c r="F144" s="38" t="str">
        <f t="shared" si="7"/>
        <v>['histology', '{"code":"T-67000"}'],</v>
      </c>
      <c r="G144" s="39" t="str">
        <f t="shared" si="8"/>
        <v/>
      </c>
    </row>
    <row r="145" spans="1:7">
      <c r="A145" s="42" t="s">
        <v>430</v>
      </c>
      <c r="B145" s="31" t="s">
        <v>358</v>
      </c>
      <c r="C145" s="31" t="s">
        <v>359</v>
      </c>
      <c r="D145" s="31" t="s">
        <v>360</v>
      </c>
      <c r="E145" s="38" t="str">
        <f t="shared" si="6"/>
        <v/>
      </c>
      <c r="F145" s="38" t="str">
        <f t="shared" si="7"/>
        <v>['histology', '{"code":"T-68000"}'],</v>
      </c>
      <c r="G145" s="39" t="str">
        <f t="shared" si="8"/>
        <v/>
      </c>
    </row>
    <row r="146" spans="1:7">
      <c r="A146" s="42" t="s">
        <v>430</v>
      </c>
      <c r="B146" s="31" t="s">
        <v>402</v>
      </c>
      <c r="C146" s="31" t="s">
        <v>403</v>
      </c>
      <c r="D146" s="31" t="s">
        <v>404</v>
      </c>
      <c r="E146" s="38" t="str">
        <f t="shared" si="6"/>
        <v/>
      </c>
      <c r="F146" s="38" t="str">
        <f t="shared" si="7"/>
        <v>['histology', '{"code":"T-77100"}'],</v>
      </c>
      <c r="G146" s="39" t="str">
        <f t="shared" si="8"/>
        <v/>
      </c>
    </row>
    <row r="147" spans="1:7">
      <c r="A147" s="42" t="s">
        <v>430</v>
      </c>
      <c r="B147" s="31" t="s">
        <v>405</v>
      </c>
      <c r="C147" s="31" t="s">
        <v>406</v>
      </c>
      <c r="D147" s="31" t="s">
        <v>407</v>
      </c>
      <c r="E147" s="38" t="str">
        <f t="shared" si="6"/>
        <v/>
      </c>
      <c r="F147" s="38" t="str">
        <f t="shared" si="7"/>
        <v>['histology', '{"code":"T-79100"}'],</v>
      </c>
      <c r="G147" s="39" t="str">
        <f t="shared" si="8"/>
        <v/>
      </c>
    </row>
    <row r="148" spans="1:7">
      <c r="A148" s="42" t="s">
        <v>430</v>
      </c>
      <c r="B148" s="31" t="s">
        <v>408</v>
      </c>
      <c r="C148" s="31" t="s">
        <v>409</v>
      </c>
      <c r="D148" s="31" t="s">
        <v>410</v>
      </c>
      <c r="E148" s="38" t="str">
        <f t="shared" si="6"/>
        <v/>
      </c>
      <c r="F148" s="38" t="str">
        <f t="shared" si="7"/>
        <v>['histology', '{"code":"T-77500"}'],</v>
      </c>
      <c r="G148" s="39" t="str">
        <f t="shared" si="8"/>
        <v/>
      </c>
    </row>
    <row r="149" spans="1:7">
      <c r="A149" s="42" t="s">
        <v>430</v>
      </c>
      <c r="B149" s="31" t="s">
        <v>411</v>
      </c>
      <c r="C149" s="31" t="s">
        <v>412</v>
      </c>
      <c r="D149" s="31" t="s">
        <v>413</v>
      </c>
      <c r="E149" s="38" t="str">
        <f t="shared" si="6"/>
        <v/>
      </c>
      <c r="F149" s="38" t="str">
        <f t="shared" si="7"/>
        <v>['histology', '{"code":"T-78000"}']</v>
      </c>
      <c r="G149" s="39" t="str">
        <f t="shared" si="8"/>
        <v xml:space="preserve">
]
},{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
  <sheetViews>
    <sheetView topLeftCell="A3" workbookViewId="0">
      <selection activeCell="D3" sqref="D3"/>
    </sheetView>
  </sheetViews>
  <sheetFormatPr defaultRowHeight="15"/>
  <cols>
    <col min="2" max="2" width="135.28515625" customWidth="1"/>
  </cols>
  <sheetData>
    <row r="3" spans="2:4" ht="409.5">
      <c r="B3" s="35" t="s">
        <v>431</v>
      </c>
      <c r="D3" t="str">
        <f>"'{""remark"":"&amp;""""&amp;SUBSTITUTE(SUBSTITUTE(B3, CHAR(10), "\\n"), "'", "\'")&amp;"""}'"</f>
        <v>'{"remark":"External:\\nPresented is a    macaque, weighing  kg, in   BCS.\\nThe hair coat is\\n \\nBody Cavities:\\n__________ subcutaneous and visceral fat stores\\n \\nRespiratory System:\\n \\nCardiovascular System:\\n \\nHemopoietic System:\\n__________ amount of thymic tissue\\nSpleen, visceral and peripheral lymph nodes: no gross lesions\\nBone marrow not examined\\n \\nLiver and Pancreas:\\n \\nGastrointestinal Tract:\\nSalivary glands, esophagus: no gross lesions\\nStomach\\nContents:\\nMucosa: no gross lesions\\nSmall intestinal\\nContents:\\nMucosa: no gross lesions\\nLarge intestinal\\nContents:\\nMucosa: no gross lesions\\n \\nGenitourinary System:\\nKidneys, ureters, urinary bladder, reproductive tract: no gross lesions\\n \\nEndocrine System:\\n \\nMusculoskeletal System:\\nStifle, shoulder, coxofemoral joints: no gross lesions\\n \\nCentral Nervous System:\\nBrain: no gross lesions\\nSpinal cord: not examined\\n \\nSUMMARY OF GROSS FINDINGS"}'</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SOAP</vt:lpstr>
      <vt:lpstr>Drugs</vt:lpstr>
      <vt:lpstr>Sheet3</vt:lpstr>
      <vt:lpstr>Pathology</vt:lpstr>
      <vt:lpstr>Gross Findings</vt:lpstr>
    </vt:vector>
  </TitlesOfParts>
  <Company>OHSU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ONPRC</dc:creator>
  <cp:lastModifiedBy>ONPRC</cp:lastModifiedBy>
  <dcterms:created xsi:type="dcterms:W3CDTF">2013-12-11T00:44:32Z</dcterms:created>
  <dcterms:modified xsi:type="dcterms:W3CDTF">2014-02-18T18:14:25Z</dcterms:modified>
</cp:coreProperties>
</file>