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wr_paper\"/>
    </mc:Choice>
  </mc:AlternateContent>
  <xr:revisionPtr revIDLastSave="0" documentId="13_ncr:1_{888950B3-1E3F-4127-B4CE-C50AED4C0149}" xr6:coauthVersionLast="47" xr6:coauthVersionMax="47" xr10:uidLastSave="{00000000-0000-0000-0000-000000000000}"/>
  <bookViews>
    <workbookView xWindow="-108" yWindow="-108" windowWidth="23256" windowHeight="12576" xr2:uid="{424C0465-D10C-4EB4-9E61-6FAE168436F7}"/>
  </bookViews>
  <sheets>
    <sheet name="without_irr" sheetId="1" r:id="rId1"/>
    <sheet name="with_irr" sheetId="2" r:id="rId2"/>
    <sheet name="duration_curve" sheetId="3" r:id="rId3"/>
    <sheet name="acumm" sheetId="4" r:id="rId4"/>
    <sheet name="duration_curve_ir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5" l="1"/>
  <c r="L72" i="5"/>
  <c r="K72" i="5"/>
  <c r="J7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7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2" i="5"/>
  <c r="E3" i="4"/>
  <c r="D3" i="4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2" i="2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2" i="1"/>
  <c r="J135" i="2"/>
  <c r="J134" i="2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31" i="1" s="1"/>
  <c r="J132" i="1" s="1"/>
  <c r="J132" i="2"/>
  <c r="J1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2" i="2"/>
  <c r="H130" i="3"/>
  <c r="G130" i="3"/>
  <c r="F130" i="3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4" i="3"/>
  <c r="E3" i="3"/>
  <c r="E132" i="3"/>
  <c r="E133" i="3"/>
  <c r="E134" i="3"/>
  <c r="E135" i="3"/>
  <c r="D135" i="3"/>
  <c r="D134" i="3"/>
  <c r="D133" i="3"/>
  <c r="D132" i="3"/>
  <c r="C135" i="3"/>
  <c r="C134" i="3"/>
  <c r="C133" i="3"/>
  <c r="C13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M3" i="2" l="1"/>
  <c r="M4" i="2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</calcChain>
</file>

<file path=xl/sharedStrings.xml><?xml version="1.0" encoding="utf-8"?>
<sst xmlns="http://schemas.openxmlformats.org/spreadsheetml/2006/main" count="296" uniqueCount="155">
  <si>
    <t>Datetime</t>
  </si>
  <si>
    <t>Irrigation_A_3</t>
  </si>
  <si>
    <t>Rural_2</t>
  </si>
  <si>
    <t>Irrigation_A_1</t>
  </si>
  <si>
    <t>Rural_1</t>
  </si>
  <si>
    <t>Irrigation_A_2</t>
  </si>
  <si>
    <t>Supply_city</t>
  </si>
  <si>
    <t>L_34</t>
  </si>
  <si>
    <t>2000-01-01T00:00:00</t>
  </si>
  <si>
    <t>2000-02-01T00:00:00</t>
  </si>
  <si>
    <t>2000-03-01T00:00:00</t>
  </si>
  <si>
    <t>2000-04-01T00:00:00</t>
  </si>
  <si>
    <t>2000-05-01T00:00:00</t>
  </si>
  <si>
    <t>2000-06-01T00:00:00</t>
  </si>
  <si>
    <t>2000-07-01T00:00:00</t>
  </si>
  <si>
    <t>2000-08-01T00:00:00</t>
  </si>
  <si>
    <t>2000-09-01T00:00:00</t>
  </si>
  <si>
    <t>2000-10-01T00:00:00</t>
  </si>
  <si>
    <t>2000-11-01T00:00:00</t>
  </si>
  <si>
    <t>2000-12-01T00:00:00</t>
  </si>
  <si>
    <t>2001-01-01T00:00:00</t>
  </si>
  <si>
    <t>2001-02-01T00:00:00</t>
  </si>
  <si>
    <t>2001-03-01T00:00:00</t>
  </si>
  <si>
    <t>2001-04-01T00:00:00</t>
  </si>
  <si>
    <t>2001-05-01T00:00:00</t>
  </si>
  <si>
    <t>2001-06-01T00:00:00</t>
  </si>
  <si>
    <t>2001-07-01T00:00:00</t>
  </si>
  <si>
    <t>2001-08-01T00:00:00</t>
  </si>
  <si>
    <t>2001-09-01T00:00:00</t>
  </si>
  <si>
    <t>2001-10-01T00:00:00</t>
  </si>
  <si>
    <t>2001-11-01T00:00:00</t>
  </si>
  <si>
    <t>2001-12-01T00:00:00</t>
  </si>
  <si>
    <t>2002-01-01T00:00:00</t>
  </si>
  <si>
    <t>2002-02-01T00:00:00</t>
  </si>
  <si>
    <t>2002-03-01T00:00:00</t>
  </si>
  <si>
    <t>2002-04-01T00:00:00</t>
  </si>
  <si>
    <t>2002-05-01T00:00:00</t>
  </si>
  <si>
    <t>2002-06-01T00:00:00</t>
  </si>
  <si>
    <t>2002-07-01T00:00:00</t>
  </si>
  <si>
    <t>2002-08-01T00:00:00</t>
  </si>
  <si>
    <t>2002-09-01T00:00:00</t>
  </si>
  <si>
    <t>2002-10-01T00:00:00</t>
  </si>
  <si>
    <t>2002-11-01T00:00:00</t>
  </si>
  <si>
    <t>2002-12-01T00:00:00</t>
  </si>
  <si>
    <t>2003-01-01T00:00:00</t>
  </si>
  <si>
    <t>2003-02-01T00:00:00</t>
  </si>
  <si>
    <t>2003-03-01T00:00:00</t>
  </si>
  <si>
    <t>2003-04-01T00:00:00</t>
  </si>
  <si>
    <t>2003-05-01T00:00:00</t>
  </si>
  <si>
    <t>2003-06-01T00:00:00</t>
  </si>
  <si>
    <t>2003-07-01T00:00:00</t>
  </si>
  <si>
    <t>2003-08-01T00:00:00</t>
  </si>
  <si>
    <t>2003-09-01T00:00:00</t>
  </si>
  <si>
    <t>2003-10-01T00:00:00</t>
  </si>
  <si>
    <t>2003-11-01T00:00:00</t>
  </si>
  <si>
    <t>2003-12-01T00:00:00</t>
  </si>
  <si>
    <t>2004-01-01T00:00:00</t>
  </si>
  <si>
    <t>2004-02-01T00:00:00</t>
  </si>
  <si>
    <t>2004-03-01T00:00:00</t>
  </si>
  <si>
    <t>2004-04-01T00:00:00</t>
  </si>
  <si>
    <t>2004-05-01T00:00:00</t>
  </si>
  <si>
    <t>2004-06-01T00:00:00</t>
  </si>
  <si>
    <t>2004-07-01T00:00:00</t>
  </si>
  <si>
    <t>2004-08-01T00:00:00</t>
  </si>
  <si>
    <t>2004-09-01T00:00:00</t>
  </si>
  <si>
    <t>2004-10-01T00:00:00</t>
  </si>
  <si>
    <t>2004-11-01T00:00:00</t>
  </si>
  <si>
    <t>2004-12-01T00:00:00</t>
  </si>
  <si>
    <t>2005-01-01T00:00:00</t>
  </si>
  <si>
    <t>2005-02-01T00:00:00</t>
  </si>
  <si>
    <t>2005-03-01T00:00:00</t>
  </si>
  <si>
    <t>2005-04-01T00:00:00</t>
  </si>
  <si>
    <t>2005-05-01T00:00:00</t>
  </si>
  <si>
    <t>2005-06-01T00:00:00</t>
  </si>
  <si>
    <t>2005-07-01T00:00:00</t>
  </si>
  <si>
    <t>2005-08-01T00:00:00</t>
  </si>
  <si>
    <t>2005-09-01T00:00:00</t>
  </si>
  <si>
    <t>2005-10-01T00:00:00</t>
  </si>
  <si>
    <t>2005-11-01T00:00:00</t>
  </si>
  <si>
    <t>2005-12-01T00:00:00</t>
  </si>
  <si>
    <t>2006-01-01T00:00:00</t>
  </si>
  <si>
    <t>2006-02-01T00:00:00</t>
  </si>
  <si>
    <t>2006-03-01T00:00:00</t>
  </si>
  <si>
    <t>2006-04-01T00:00:00</t>
  </si>
  <si>
    <t>2006-05-01T00:00:00</t>
  </si>
  <si>
    <t>2006-06-01T00:00:00</t>
  </si>
  <si>
    <t>2006-07-01T00:00:00</t>
  </si>
  <si>
    <t>2006-08-01T00:00:00</t>
  </si>
  <si>
    <t>2006-09-01T00:00:00</t>
  </si>
  <si>
    <t>2006-10-01T00:00:00</t>
  </si>
  <si>
    <t>2006-11-01T00:00:00</t>
  </si>
  <si>
    <t>2006-12-01T00:00:00</t>
  </si>
  <si>
    <t>2007-01-01T00:00:00</t>
  </si>
  <si>
    <t>2007-02-01T00:00:00</t>
  </si>
  <si>
    <t>2007-03-01T00:00:00</t>
  </si>
  <si>
    <t>2007-04-01T00:00:00</t>
  </si>
  <si>
    <t>2007-05-01T00:00:00</t>
  </si>
  <si>
    <t>2007-06-01T00:00:00</t>
  </si>
  <si>
    <t>2007-07-01T00:00:00</t>
  </si>
  <si>
    <t>2007-08-01T00:00:00</t>
  </si>
  <si>
    <t>2007-09-01T00:00:00</t>
  </si>
  <si>
    <t>2007-10-01T00:00:00</t>
  </si>
  <si>
    <t>2007-11-01T00:00:00</t>
  </si>
  <si>
    <t>2007-12-01T00:00:00</t>
  </si>
  <si>
    <t>2008-01-01T00:00:00</t>
  </si>
  <si>
    <t>2008-02-01T00:00:00</t>
  </si>
  <si>
    <t>2008-03-01T00:00:00</t>
  </si>
  <si>
    <t>2008-04-01T00:00:00</t>
  </si>
  <si>
    <t>2008-05-01T00:00:00</t>
  </si>
  <si>
    <t>2008-06-01T00:00:00</t>
  </si>
  <si>
    <t>2008-07-01T00:00:00</t>
  </si>
  <si>
    <t>2008-08-01T00:00:00</t>
  </si>
  <si>
    <t>2008-09-01T00:00:00</t>
  </si>
  <si>
    <t>2008-10-01T00:00:00</t>
  </si>
  <si>
    <t>2008-11-01T00:00:00</t>
  </si>
  <si>
    <t>2008-12-01T00:00:00</t>
  </si>
  <si>
    <t>2009-01-01T00:00:00</t>
  </si>
  <si>
    <t>2009-02-01T00:00:00</t>
  </si>
  <si>
    <t>2009-03-01T00:00:00</t>
  </si>
  <si>
    <t>2009-04-01T00:00:00</t>
  </si>
  <si>
    <t>2009-05-01T00:00:00</t>
  </si>
  <si>
    <t>2009-06-01T00:00:00</t>
  </si>
  <si>
    <t>2009-07-01T00:00:00</t>
  </si>
  <si>
    <t>2009-08-01T00:00:00</t>
  </si>
  <si>
    <t>2009-09-01T00:00:00</t>
  </si>
  <si>
    <t>2009-10-01T00:00:00</t>
  </si>
  <si>
    <t>2009-11-01T00:00:00</t>
  </si>
  <si>
    <t>2009-12-01T00:00:00</t>
  </si>
  <si>
    <t>2010-01-01T00:00:00</t>
  </si>
  <si>
    <t>2010-02-01T00:00:00</t>
  </si>
  <si>
    <t>2010-03-01T00:00:00</t>
  </si>
  <si>
    <t>2010-04-01T00:00:00</t>
  </si>
  <si>
    <t>2010-05-01T00:00:00</t>
  </si>
  <si>
    <t>2010-06-01T00:00:00</t>
  </si>
  <si>
    <t>2010-07-01T00:00:00</t>
  </si>
  <si>
    <t>2010-08-01T00:00:00</t>
  </si>
  <si>
    <t>without</t>
  </si>
  <si>
    <t>L-34</t>
  </si>
  <si>
    <t>Frequency</t>
  </si>
  <si>
    <t>1 quartil</t>
  </si>
  <si>
    <t>med</t>
  </si>
  <si>
    <t>mediana</t>
  </si>
  <si>
    <t>3 quartil</t>
  </si>
  <si>
    <t>%</t>
  </si>
  <si>
    <t>hm³</t>
  </si>
  <si>
    <t>hm³/mês</t>
  </si>
  <si>
    <t>Irrigation</t>
  </si>
  <si>
    <t>m³</t>
  </si>
  <si>
    <t>diff</t>
  </si>
  <si>
    <t>with</t>
  </si>
  <si>
    <t>Irrigation without</t>
  </si>
  <si>
    <t>Irrigation With</t>
  </si>
  <si>
    <t>Duration</t>
  </si>
  <si>
    <t>Without Irrigation Node</t>
  </si>
  <si>
    <t>With Irrigation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</si>
</sst>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duration_curve!$C$2</c:f>
              <c:strCache>
                <c:ptCount val="1"/>
                <c:pt idx="0">
                  <c:v>Without Irrigation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duration_curve!$B$3:$B$130</c:f>
              <c:numCache>
                <c:formatCode>General</c:formatCode>
                <c:ptCount val="128"/>
                <c:pt idx="0">
                  <c:v>0.78125</c:v>
                </c:pt>
                <c:pt idx="1">
                  <c:v>1.5625</c:v>
                </c:pt>
                <c:pt idx="2">
                  <c:v>2.34375</c:v>
                </c:pt>
                <c:pt idx="3">
                  <c:v>3.125</c:v>
                </c:pt>
                <c:pt idx="4">
                  <c:v>3.90625</c:v>
                </c:pt>
                <c:pt idx="5">
                  <c:v>4.6875</c:v>
                </c:pt>
                <c:pt idx="6">
                  <c:v>5.46875</c:v>
                </c:pt>
                <c:pt idx="7">
                  <c:v>6.25</c:v>
                </c:pt>
                <c:pt idx="8">
                  <c:v>7.03125</c:v>
                </c:pt>
                <c:pt idx="9">
                  <c:v>7.8125</c:v>
                </c:pt>
                <c:pt idx="10">
                  <c:v>8.59375</c:v>
                </c:pt>
                <c:pt idx="11">
                  <c:v>9.375</c:v>
                </c:pt>
                <c:pt idx="12">
                  <c:v>10.15625</c:v>
                </c:pt>
                <c:pt idx="13">
                  <c:v>10.9375</c:v>
                </c:pt>
                <c:pt idx="14">
                  <c:v>11.71875</c:v>
                </c:pt>
                <c:pt idx="15">
                  <c:v>12.5</c:v>
                </c:pt>
                <c:pt idx="16">
                  <c:v>13.28125</c:v>
                </c:pt>
                <c:pt idx="17">
                  <c:v>14.0625</c:v>
                </c:pt>
                <c:pt idx="18">
                  <c:v>14.84375</c:v>
                </c:pt>
                <c:pt idx="19">
                  <c:v>15.625</c:v>
                </c:pt>
                <c:pt idx="20">
                  <c:v>16.40625</c:v>
                </c:pt>
                <c:pt idx="21">
                  <c:v>17.1875</c:v>
                </c:pt>
                <c:pt idx="22">
                  <c:v>17.96875</c:v>
                </c:pt>
                <c:pt idx="23">
                  <c:v>18.75</c:v>
                </c:pt>
                <c:pt idx="24">
                  <c:v>19.53125</c:v>
                </c:pt>
                <c:pt idx="25">
                  <c:v>20.3125</c:v>
                </c:pt>
                <c:pt idx="26">
                  <c:v>21.09375</c:v>
                </c:pt>
                <c:pt idx="27">
                  <c:v>21.875</c:v>
                </c:pt>
                <c:pt idx="28">
                  <c:v>22.65625</c:v>
                </c:pt>
                <c:pt idx="29">
                  <c:v>23.4375</c:v>
                </c:pt>
                <c:pt idx="30">
                  <c:v>24.21875</c:v>
                </c:pt>
                <c:pt idx="31">
                  <c:v>25</c:v>
                </c:pt>
                <c:pt idx="32">
                  <c:v>25.78125</c:v>
                </c:pt>
                <c:pt idx="33">
                  <c:v>26.5625</c:v>
                </c:pt>
                <c:pt idx="34">
                  <c:v>27.34375</c:v>
                </c:pt>
                <c:pt idx="35">
                  <c:v>28.125</c:v>
                </c:pt>
                <c:pt idx="36">
                  <c:v>28.90625</c:v>
                </c:pt>
                <c:pt idx="37">
                  <c:v>29.6875</c:v>
                </c:pt>
                <c:pt idx="38">
                  <c:v>30.46875</c:v>
                </c:pt>
                <c:pt idx="39">
                  <c:v>31.25</c:v>
                </c:pt>
                <c:pt idx="40">
                  <c:v>32.03125</c:v>
                </c:pt>
                <c:pt idx="41">
                  <c:v>32.8125</c:v>
                </c:pt>
                <c:pt idx="42">
                  <c:v>33.59375</c:v>
                </c:pt>
                <c:pt idx="43">
                  <c:v>34.375</c:v>
                </c:pt>
                <c:pt idx="44">
                  <c:v>35.15625</c:v>
                </c:pt>
                <c:pt idx="45">
                  <c:v>35.9375</c:v>
                </c:pt>
                <c:pt idx="46">
                  <c:v>36.71875</c:v>
                </c:pt>
                <c:pt idx="47">
                  <c:v>37.5</c:v>
                </c:pt>
                <c:pt idx="48">
                  <c:v>38.28125</c:v>
                </c:pt>
                <c:pt idx="49">
                  <c:v>39.0625</c:v>
                </c:pt>
                <c:pt idx="50">
                  <c:v>39.84375</c:v>
                </c:pt>
                <c:pt idx="51">
                  <c:v>40.625</c:v>
                </c:pt>
                <c:pt idx="52">
                  <c:v>41.40625</c:v>
                </c:pt>
                <c:pt idx="53">
                  <c:v>42.1875</c:v>
                </c:pt>
                <c:pt idx="54">
                  <c:v>42.96875</c:v>
                </c:pt>
                <c:pt idx="55">
                  <c:v>43.75</c:v>
                </c:pt>
                <c:pt idx="56">
                  <c:v>44.53125</c:v>
                </c:pt>
                <c:pt idx="57">
                  <c:v>45.3125</c:v>
                </c:pt>
                <c:pt idx="58">
                  <c:v>46.09375</c:v>
                </c:pt>
                <c:pt idx="59">
                  <c:v>46.875</c:v>
                </c:pt>
                <c:pt idx="60">
                  <c:v>47.65625</c:v>
                </c:pt>
                <c:pt idx="61">
                  <c:v>48.4375</c:v>
                </c:pt>
                <c:pt idx="62">
                  <c:v>49.21875</c:v>
                </c:pt>
                <c:pt idx="63">
                  <c:v>50</c:v>
                </c:pt>
                <c:pt idx="64">
                  <c:v>50.78125</c:v>
                </c:pt>
                <c:pt idx="65">
                  <c:v>51.5625</c:v>
                </c:pt>
                <c:pt idx="66">
                  <c:v>52.34375</c:v>
                </c:pt>
                <c:pt idx="67">
                  <c:v>53.125</c:v>
                </c:pt>
                <c:pt idx="68">
                  <c:v>53.90625</c:v>
                </c:pt>
                <c:pt idx="69">
                  <c:v>54.6875</c:v>
                </c:pt>
                <c:pt idx="70">
                  <c:v>55.46875</c:v>
                </c:pt>
                <c:pt idx="71">
                  <c:v>56.25</c:v>
                </c:pt>
                <c:pt idx="72">
                  <c:v>57.03125</c:v>
                </c:pt>
                <c:pt idx="73">
                  <c:v>57.8125</c:v>
                </c:pt>
                <c:pt idx="74">
                  <c:v>58.59375</c:v>
                </c:pt>
                <c:pt idx="75">
                  <c:v>59.375</c:v>
                </c:pt>
                <c:pt idx="76">
                  <c:v>60.15625</c:v>
                </c:pt>
                <c:pt idx="77">
                  <c:v>60.9375</c:v>
                </c:pt>
                <c:pt idx="78">
                  <c:v>61.71875</c:v>
                </c:pt>
                <c:pt idx="79">
                  <c:v>62.5</c:v>
                </c:pt>
                <c:pt idx="80">
                  <c:v>63.28125</c:v>
                </c:pt>
                <c:pt idx="81">
                  <c:v>64.0625</c:v>
                </c:pt>
                <c:pt idx="82">
                  <c:v>64.84375</c:v>
                </c:pt>
                <c:pt idx="83">
                  <c:v>65.625</c:v>
                </c:pt>
                <c:pt idx="84">
                  <c:v>66.40625</c:v>
                </c:pt>
                <c:pt idx="85">
                  <c:v>67.1875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70.3125</c:v>
                </c:pt>
                <c:pt idx="90">
                  <c:v>71.09375</c:v>
                </c:pt>
                <c:pt idx="91">
                  <c:v>71.875</c:v>
                </c:pt>
                <c:pt idx="92">
                  <c:v>72.65625</c:v>
                </c:pt>
                <c:pt idx="93">
                  <c:v>73.4375</c:v>
                </c:pt>
                <c:pt idx="94">
                  <c:v>74.21875</c:v>
                </c:pt>
                <c:pt idx="95">
                  <c:v>75</c:v>
                </c:pt>
                <c:pt idx="96">
                  <c:v>75.78125</c:v>
                </c:pt>
                <c:pt idx="97">
                  <c:v>76.5625</c:v>
                </c:pt>
                <c:pt idx="98">
                  <c:v>77.34375</c:v>
                </c:pt>
                <c:pt idx="99">
                  <c:v>78.125</c:v>
                </c:pt>
                <c:pt idx="100">
                  <c:v>78.90625</c:v>
                </c:pt>
                <c:pt idx="101">
                  <c:v>79.6875</c:v>
                </c:pt>
                <c:pt idx="102">
                  <c:v>80.46875</c:v>
                </c:pt>
                <c:pt idx="103">
                  <c:v>81.25</c:v>
                </c:pt>
                <c:pt idx="104">
                  <c:v>82.03125</c:v>
                </c:pt>
                <c:pt idx="105">
                  <c:v>82.8125</c:v>
                </c:pt>
                <c:pt idx="106">
                  <c:v>83.59375</c:v>
                </c:pt>
                <c:pt idx="107">
                  <c:v>84.375</c:v>
                </c:pt>
                <c:pt idx="108">
                  <c:v>85.15625</c:v>
                </c:pt>
                <c:pt idx="109">
                  <c:v>85.9375</c:v>
                </c:pt>
                <c:pt idx="110">
                  <c:v>86.71875</c:v>
                </c:pt>
                <c:pt idx="111">
                  <c:v>87.5</c:v>
                </c:pt>
                <c:pt idx="112">
                  <c:v>88.28125</c:v>
                </c:pt>
                <c:pt idx="113">
                  <c:v>89.0625</c:v>
                </c:pt>
                <c:pt idx="114">
                  <c:v>89.84375</c:v>
                </c:pt>
                <c:pt idx="115">
                  <c:v>90.625</c:v>
                </c:pt>
                <c:pt idx="116">
                  <c:v>91.40625</c:v>
                </c:pt>
                <c:pt idx="117">
                  <c:v>92.1875</c:v>
                </c:pt>
                <c:pt idx="118">
                  <c:v>92.96875</c:v>
                </c:pt>
                <c:pt idx="119">
                  <c:v>93.75</c:v>
                </c:pt>
                <c:pt idx="120">
                  <c:v>94.53125</c:v>
                </c:pt>
                <c:pt idx="121">
                  <c:v>95.3125</c:v>
                </c:pt>
                <c:pt idx="122">
                  <c:v>96.09375</c:v>
                </c:pt>
                <c:pt idx="123">
                  <c:v>96.875</c:v>
                </c:pt>
                <c:pt idx="124">
                  <c:v>97.65625</c:v>
                </c:pt>
                <c:pt idx="125">
                  <c:v>98.4375</c:v>
                </c:pt>
                <c:pt idx="126">
                  <c:v>99.21875</c:v>
                </c:pt>
                <c:pt idx="127">
                  <c:v>100</c:v>
                </c:pt>
              </c:numCache>
            </c:numRef>
          </c:xVal>
          <c:yVal>
            <c:numRef>
              <c:f>duration_curve!$C$3:$C$130</c:f>
              <c:numCache>
                <c:formatCode>General</c:formatCode>
                <c:ptCount val="128"/>
                <c:pt idx="0">
                  <c:v>4.4296901103683837</c:v>
                </c:pt>
                <c:pt idx="1">
                  <c:v>4.0556767508355254</c:v>
                </c:pt>
                <c:pt idx="2">
                  <c:v>3.850881238361207</c:v>
                </c:pt>
                <c:pt idx="3">
                  <c:v>3.4145596211526286</c:v>
                </c:pt>
                <c:pt idx="4">
                  <c:v>3.1159799677014086</c:v>
                </c:pt>
                <c:pt idx="5">
                  <c:v>2.8394465733473653</c:v>
                </c:pt>
                <c:pt idx="6">
                  <c:v>2.6938379828998955</c:v>
                </c:pt>
                <c:pt idx="7">
                  <c:v>2.6722412039395991</c:v>
                </c:pt>
                <c:pt idx="8">
                  <c:v>2.2121259461900675</c:v>
                </c:pt>
                <c:pt idx="9">
                  <c:v>2.1868060664242237</c:v>
                </c:pt>
                <c:pt idx="10">
                  <c:v>2.136642854006102</c:v>
                </c:pt>
                <c:pt idx="11">
                  <c:v>2.1178432205793238</c:v>
                </c:pt>
                <c:pt idx="12">
                  <c:v>2.0991781660647502</c:v>
                </c:pt>
                <c:pt idx="13">
                  <c:v>2.0961615442219381</c:v>
                </c:pt>
                <c:pt idx="14">
                  <c:v>2.072559069306712</c:v>
                </c:pt>
                <c:pt idx="15">
                  <c:v>2.0690722370645833</c:v>
                </c:pt>
                <c:pt idx="16">
                  <c:v>2.009945561947549</c:v>
                </c:pt>
                <c:pt idx="17">
                  <c:v>1.956715823745343</c:v>
                </c:pt>
                <c:pt idx="18">
                  <c:v>1.9350344523963887</c:v>
                </c:pt>
                <c:pt idx="19">
                  <c:v>1.9082222927434094</c:v>
                </c:pt>
                <c:pt idx="20">
                  <c:v>1.886919855689331</c:v>
                </c:pt>
                <c:pt idx="21">
                  <c:v>1.8678978842272993</c:v>
                </c:pt>
                <c:pt idx="22">
                  <c:v>1.7301717673900272</c:v>
                </c:pt>
                <c:pt idx="23">
                  <c:v>1.7296041914698845</c:v>
                </c:pt>
                <c:pt idx="24">
                  <c:v>1.7061319162093309</c:v>
                </c:pt>
                <c:pt idx="25">
                  <c:v>1.6931739770108907</c:v>
                </c:pt>
                <c:pt idx="26">
                  <c:v>1.6490678661623077</c:v>
                </c:pt>
                <c:pt idx="27">
                  <c:v>1.6345669440449448</c:v>
                </c:pt>
                <c:pt idx="28">
                  <c:v>1.5939642849375715</c:v>
                </c:pt>
                <c:pt idx="29">
                  <c:v>1.592748860292327</c:v>
                </c:pt>
                <c:pt idx="30">
                  <c:v>1.5923050741166875</c:v>
                </c:pt>
                <c:pt idx="31">
                  <c:v>1.5894880970426375</c:v>
                </c:pt>
                <c:pt idx="32">
                  <c:v>1.5681286876894769</c:v>
                </c:pt>
                <c:pt idx="33">
                  <c:v>1.5629094980687048</c:v>
                </c:pt>
                <c:pt idx="34">
                  <c:v>1.5166347575684247</c:v>
                </c:pt>
                <c:pt idx="35">
                  <c:v>1.4621511277226849</c:v>
                </c:pt>
                <c:pt idx="36">
                  <c:v>1.4435960814644362</c:v>
                </c:pt>
                <c:pt idx="37">
                  <c:v>1.3505511257556213</c:v>
                </c:pt>
                <c:pt idx="38">
                  <c:v>1.2978412099739449</c:v>
                </c:pt>
                <c:pt idx="39">
                  <c:v>1.2970599771295992</c:v>
                </c:pt>
                <c:pt idx="40">
                  <c:v>1.2969211017514062</c:v>
                </c:pt>
                <c:pt idx="41">
                  <c:v>1.2961761621595502</c:v>
                </c:pt>
                <c:pt idx="42">
                  <c:v>1.2891659492262606</c:v>
                </c:pt>
                <c:pt idx="43">
                  <c:v>1.2701315932272264</c:v>
                </c:pt>
                <c:pt idx="44">
                  <c:v>1.2432178760889181</c:v>
                </c:pt>
                <c:pt idx="45">
                  <c:v>1.2398701030746972</c:v>
                </c:pt>
                <c:pt idx="46">
                  <c:v>1.2372658220484207</c:v>
                </c:pt>
                <c:pt idx="47">
                  <c:v>1.1997152962384603</c:v>
                </c:pt>
                <c:pt idx="48">
                  <c:v>1.1744670678555775</c:v>
                </c:pt>
                <c:pt idx="49">
                  <c:v>1.1549347626972348</c:v>
                </c:pt>
                <c:pt idx="50">
                  <c:v>1.1548180489390774</c:v>
                </c:pt>
                <c:pt idx="51">
                  <c:v>1.1037621463172986</c:v>
                </c:pt>
                <c:pt idx="52">
                  <c:v>1.0979949423312818</c:v>
                </c:pt>
                <c:pt idx="53">
                  <c:v>1.0895391505611256</c:v>
                </c:pt>
                <c:pt idx="54">
                  <c:v>1.0887801364119913</c:v>
                </c:pt>
                <c:pt idx="55">
                  <c:v>1.0481280194826403</c:v>
                </c:pt>
                <c:pt idx="56">
                  <c:v>1.0433334583234408</c:v>
                </c:pt>
                <c:pt idx="57">
                  <c:v>1.0411057090242775</c:v>
                </c:pt>
                <c:pt idx="58">
                  <c:v>1.0362867465627776</c:v>
                </c:pt>
                <c:pt idx="59">
                  <c:v>1.0361485370324715</c:v>
                </c:pt>
                <c:pt idx="60">
                  <c:v>1.0135058019897363</c:v>
                </c:pt>
                <c:pt idx="61">
                  <c:v>1.0122270560418036</c:v>
                </c:pt>
                <c:pt idx="62">
                  <c:v>1.0122127854443614</c:v>
                </c:pt>
                <c:pt idx="63">
                  <c:v>0.97043662511490381</c:v>
                </c:pt>
                <c:pt idx="64">
                  <c:v>0.96857226603020674</c:v>
                </c:pt>
                <c:pt idx="65">
                  <c:v>0.94784967112812213</c:v>
                </c:pt>
                <c:pt idx="66">
                  <c:v>0.94611620562130172</c:v>
                </c:pt>
                <c:pt idx="67">
                  <c:v>0.91739262066789873</c:v>
                </c:pt>
                <c:pt idx="68">
                  <c:v>0.91049334912307567</c:v>
                </c:pt>
                <c:pt idx="69">
                  <c:v>0.90834748444995361</c:v>
                </c:pt>
                <c:pt idx="70">
                  <c:v>0.90494852445393725</c:v>
                </c:pt>
                <c:pt idx="71">
                  <c:v>0.90280604811953247</c:v>
                </c:pt>
                <c:pt idx="72">
                  <c:v>0.89798848860931524</c:v>
                </c:pt>
                <c:pt idx="73">
                  <c:v>0.89469967034815057</c:v>
                </c:pt>
                <c:pt idx="74">
                  <c:v>0.87854894112060777</c:v>
                </c:pt>
                <c:pt idx="75">
                  <c:v>0.87563886615165454</c:v>
                </c:pt>
                <c:pt idx="76">
                  <c:v>0.87221462039167696</c:v>
                </c:pt>
                <c:pt idx="77">
                  <c:v>0.8702067885977488</c:v>
                </c:pt>
                <c:pt idx="78">
                  <c:v>0.86680141769090757</c:v>
                </c:pt>
                <c:pt idx="79">
                  <c:v>0.86462356758848347</c:v>
                </c:pt>
                <c:pt idx="80">
                  <c:v>0.862319539837339</c:v>
                </c:pt>
                <c:pt idx="81">
                  <c:v>0.86228916861850757</c:v>
                </c:pt>
                <c:pt idx="82">
                  <c:v>0.85017167451588249</c:v>
                </c:pt>
                <c:pt idx="83">
                  <c:v>0.85008482410983888</c:v>
                </c:pt>
                <c:pt idx="84">
                  <c:v>0.84190070800840688</c:v>
                </c:pt>
                <c:pt idx="85">
                  <c:v>0.83815716235815863</c:v>
                </c:pt>
                <c:pt idx="86">
                  <c:v>0.83081513269854379</c:v>
                </c:pt>
                <c:pt idx="87">
                  <c:v>0.82451590834794353</c:v>
                </c:pt>
                <c:pt idx="88">
                  <c:v>0.82353839898443015</c:v>
                </c:pt>
                <c:pt idx="89">
                  <c:v>0.82302565308672415</c:v>
                </c:pt>
                <c:pt idx="90">
                  <c:v>0.81849889314640933</c:v>
                </c:pt>
                <c:pt idx="91">
                  <c:v>0.8178805789852519</c:v>
                </c:pt>
                <c:pt idx="92">
                  <c:v>0.81499456830453898</c:v>
                </c:pt>
                <c:pt idx="93">
                  <c:v>0.81171531132432584</c:v>
                </c:pt>
                <c:pt idx="94">
                  <c:v>0.80830204295724062</c:v>
                </c:pt>
                <c:pt idx="95">
                  <c:v>0.807228977965885</c:v>
                </c:pt>
                <c:pt idx="96">
                  <c:v>0.80213828198051351</c:v>
                </c:pt>
                <c:pt idx="97">
                  <c:v>0.79987034983989569</c:v>
                </c:pt>
                <c:pt idx="98">
                  <c:v>0.79945976700041999</c:v>
                </c:pt>
                <c:pt idx="99">
                  <c:v>0.7993745532567208</c:v>
                </c:pt>
                <c:pt idx="100">
                  <c:v>0.79817258684740788</c:v>
                </c:pt>
                <c:pt idx="101">
                  <c:v>0.7969204962888351</c:v>
                </c:pt>
                <c:pt idx="102">
                  <c:v>0.79268519478839083</c:v>
                </c:pt>
                <c:pt idx="103">
                  <c:v>0.78994482179274117</c:v>
                </c:pt>
                <c:pt idx="104">
                  <c:v>0.78981150670702749</c:v>
                </c:pt>
                <c:pt idx="105">
                  <c:v>0.78838577579397684</c:v>
                </c:pt>
                <c:pt idx="106">
                  <c:v>0.78811596508069126</c:v>
                </c:pt>
                <c:pt idx="107">
                  <c:v>0.78145790919031699</c:v>
                </c:pt>
                <c:pt idx="108">
                  <c:v>0.77594085810230851</c:v>
                </c:pt>
                <c:pt idx="109">
                  <c:v>0.77337767191038043</c:v>
                </c:pt>
                <c:pt idx="110">
                  <c:v>0.7714903324939999</c:v>
                </c:pt>
                <c:pt idx="111">
                  <c:v>0.76926230068013857</c:v>
                </c:pt>
                <c:pt idx="112">
                  <c:v>0.76505867519845616</c:v>
                </c:pt>
                <c:pt idx="113">
                  <c:v>0.76334493631025213</c:v>
                </c:pt>
                <c:pt idx="114">
                  <c:v>0.75993263449058857</c:v>
                </c:pt>
                <c:pt idx="115">
                  <c:v>0.75606209778760924</c:v>
                </c:pt>
                <c:pt idx="116">
                  <c:v>0.75274287421317598</c:v>
                </c:pt>
                <c:pt idx="117">
                  <c:v>0.75179365100856532</c:v>
                </c:pt>
                <c:pt idx="118">
                  <c:v>0.75083678622357974</c:v>
                </c:pt>
                <c:pt idx="119">
                  <c:v>0.75061009731049266</c:v>
                </c:pt>
                <c:pt idx="120">
                  <c:v>0.74853131116985661</c:v>
                </c:pt>
                <c:pt idx="121">
                  <c:v>0.74530462152016819</c:v>
                </c:pt>
                <c:pt idx="122">
                  <c:v>0.73640491285201615</c:v>
                </c:pt>
                <c:pt idx="123">
                  <c:v>0.73580185986847713</c:v>
                </c:pt>
                <c:pt idx="124">
                  <c:v>0.73546176708944755</c:v>
                </c:pt>
                <c:pt idx="125">
                  <c:v>0.72587188164577088</c:v>
                </c:pt>
                <c:pt idx="126">
                  <c:v>0.72337736098593453</c:v>
                </c:pt>
                <c:pt idx="127">
                  <c:v>0.72208480372052075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C-482D-AB82-5ABE6F6F85D1}"/>
            </c:ext>
          </c:extLst>
        </c:ser>
        <c:ser>
          <c:idx val="1"/>
          <c:order val="1"/>
          <c:tx>
            <c:strRef>
              <c:f>duration_curve!$D$2</c:f>
              <c:strCache>
                <c:ptCount val="1"/>
                <c:pt idx="0">
                  <c:v>With Irrigation Node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duration_curve!$B$3:$B$130</c:f>
              <c:numCache>
                <c:formatCode>General</c:formatCode>
                <c:ptCount val="128"/>
                <c:pt idx="0">
                  <c:v>0.78125</c:v>
                </c:pt>
                <c:pt idx="1">
                  <c:v>1.5625</c:v>
                </c:pt>
                <c:pt idx="2">
                  <c:v>2.34375</c:v>
                </c:pt>
                <c:pt idx="3">
                  <c:v>3.125</c:v>
                </c:pt>
                <c:pt idx="4">
                  <c:v>3.90625</c:v>
                </c:pt>
                <c:pt idx="5">
                  <c:v>4.6875</c:v>
                </c:pt>
                <c:pt idx="6">
                  <c:v>5.46875</c:v>
                </c:pt>
                <c:pt idx="7">
                  <c:v>6.25</c:v>
                </c:pt>
                <c:pt idx="8">
                  <c:v>7.03125</c:v>
                </c:pt>
                <c:pt idx="9">
                  <c:v>7.8125</c:v>
                </c:pt>
                <c:pt idx="10">
                  <c:v>8.59375</c:v>
                </c:pt>
                <c:pt idx="11">
                  <c:v>9.375</c:v>
                </c:pt>
                <c:pt idx="12">
                  <c:v>10.15625</c:v>
                </c:pt>
                <c:pt idx="13">
                  <c:v>10.9375</c:v>
                </c:pt>
                <c:pt idx="14">
                  <c:v>11.71875</c:v>
                </c:pt>
                <c:pt idx="15">
                  <c:v>12.5</c:v>
                </c:pt>
                <c:pt idx="16">
                  <c:v>13.28125</c:v>
                </c:pt>
                <c:pt idx="17">
                  <c:v>14.0625</c:v>
                </c:pt>
                <c:pt idx="18">
                  <c:v>14.84375</c:v>
                </c:pt>
                <c:pt idx="19">
                  <c:v>15.625</c:v>
                </c:pt>
                <c:pt idx="20">
                  <c:v>16.40625</c:v>
                </c:pt>
                <c:pt idx="21">
                  <c:v>17.1875</c:v>
                </c:pt>
                <c:pt idx="22">
                  <c:v>17.96875</c:v>
                </c:pt>
                <c:pt idx="23">
                  <c:v>18.75</c:v>
                </c:pt>
                <c:pt idx="24">
                  <c:v>19.53125</c:v>
                </c:pt>
                <c:pt idx="25">
                  <c:v>20.3125</c:v>
                </c:pt>
                <c:pt idx="26">
                  <c:v>21.09375</c:v>
                </c:pt>
                <c:pt idx="27">
                  <c:v>21.875</c:v>
                </c:pt>
                <c:pt idx="28">
                  <c:v>22.65625</c:v>
                </c:pt>
                <c:pt idx="29">
                  <c:v>23.4375</c:v>
                </c:pt>
                <c:pt idx="30">
                  <c:v>24.21875</c:v>
                </c:pt>
                <c:pt idx="31">
                  <c:v>25</c:v>
                </c:pt>
                <c:pt idx="32">
                  <c:v>25.78125</c:v>
                </c:pt>
                <c:pt idx="33">
                  <c:v>26.5625</c:v>
                </c:pt>
                <c:pt idx="34">
                  <c:v>27.34375</c:v>
                </c:pt>
                <c:pt idx="35">
                  <c:v>28.125</c:v>
                </c:pt>
                <c:pt idx="36">
                  <c:v>28.90625</c:v>
                </c:pt>
                <c:pt idx="37">
                  <c:v>29.6875</c:v>
                </c:pt>
                <c:pt idx="38">
                  <c:v>30.46875</c:v>
                </c:pt>
                <c:pt idx="39">
                  <c:v>31.25</c:v>
                </c:pt>
                <c:pt idx="40">
                  <c:v>32.03125</c:v>
                </c:pt>
                <c:pt idx="41">
                  <c:v>32.8125</c:v>
                </c:pt>
                <c:pt idx="42">
                  <c:v>33.59375</c:v>
                </c:pt>
                <c:pt idx="43">
                  <c:v>34.375</c:v>
                </c:pt>
                <c:pt idx="44">
                  <c:v>35.15625</c:v>
                </c:pt>
                <c:pt idx="45">
                  <c:v>35.9375</c:v>
                </c:pt>
                <c:pt idx="46">
                  <c:v>36.71875</c:v>
                </c:pt>
                <c:pt idx="47">
                  <c:v>37.5</c:v>
                </c:pt>
                <c:pt idx="48">
                  <c:v>38.28125</c:v>
                </c:pt>
                <c:pt idx="49">
                  <c:v>39.0625</c:v>
                </c:pt>
                <c:pt idx="50">
                  <c:v>39.84375</c:v>
                </c:pt>
                <c:pt idx="51">
                  <c:v>40.625</c:v>
                </c:pt>
                <c:pt idx="52">
                  <c:v>41.40625</c:v>
                </c:pt>
                <c:pt idx="53">
                  <c:v>42.1875</c:v>
                </c:pt>
                <c:pt idx="54">
                  <c:v>42.96875</c:v>
                </c:pt>
                <c:pt idx="55">
                  <c:v>43.75</c:v>
                </c:pt>
                <c:pt idx="56">
                  <c:v>44.53125</c:v>
                </c:pt>
                <c:pt idx="57">
                  <c:v>45.3125</c:v>
                </c:pt>
                <c:pt idx="58">
                  <c:v>46.09375</c:v>
                </c:pt>
                <c:pt idx="59">
                  <c:v>46.875</c:v>
                </c:pt>
                <c:pt idx="60">
                  <c:v>47.65625</c:v>
                </c:pt>
                <c:pt idx="61">
                  <c:v>48.4375</c:v>
                </c:pt>
                <c:pt idx="62">
                  <c:v>49.21875</c:v>
                </c:pt>
                <c:pt idx="63">
                  <c:v>50</c:v>
                </c:pt>
                <c:pt idx="64">
                  <c:v>50.78125</c:v>
                </c:pt>
                <c:pt idx="65">
                  <c:v>51.5625</c:v>
                </c:pt>
                <c:pt idx="66">
                  <c:v>52.34375</c:v>
                </c:pt>
                <c:pt idx="67">
                  <c:v>53.125</c:v>
                </c:pt>
                <c:pt idx="68">
                  <c:v>53.90625</c:v>
                </c:pt>
                <c:pt idx="69">
                  <c:v>54.6875</c:v>
                </c:pt>
                <c:pt idx="70">
                  <c:v>55.46875</c:v>
                </c:pt>
                <c:pt idx="71">
                  <c:v>56.25</c:v>
                </c:pt>
                <c:pt idx="72">
                  <c:v>57.03125</c:v>
                </c:pt>
                <c:pt idx="73">
                  <c:v>57.8125</c:v>
                </c:pt>
                <c:pt idx="74">
                  <c:v>58.59375</c:v>
                </c:pt>
                <c:pt idx="75">
                  <c:v>59.375</c:v>
                </c:pt>
                <c:pt idx="76">
                  <c:v>60.15625</c:v>
                </c:pt>
                <c:pt idx="77">
                  <c:v>60.9375</c:v>
                </c:pt>
                <c:pt idx="78">
                  <c:v>61.71875</c:v>
                </c:pt>
                <c:pt idx="79">
                  <c:v>62.5</c:v>
                </c:pt>
                <c:pt idx="80">
                  <c:v>63.28125</c:v>
                </c:pt>
                <c:pt idx="81">
                  <c:v>64.0625</c:v>
                </c:pt>
                <c:pt idx="82">
                  <c:v>64.84375</c:v>
                </c:pt>
                <c:pt idx="83">
                  <c:v>65.625</c:v>
                </c:pt>
                <c:pt idx="84">
                  <c:v>66.40625</c:v>
                </c:pt>
                <c:pt idx="85">
                  <c:v>67.1875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70.3125</c:v>
                </c:pt>
                <c:pt idx="90">
                  <c:v>71.09375</c:v>
                </c:pt>
                <c:pt idx="91">
                  <c:v>71.875</c:v>
                </c:pt>
                <c:pt idx="92">
                  <c:v>72.65625</c:v>
                </c:pt>
                <c:pt idx="93">
                  <c:v>73.4375</c:v>
                </c:pt>
                <c:pt idx="94">
                  <c:v>74.21875</c:v>
                </c:pt>
                <c:pt idx="95">
                  <c:v>75</c:v>
                </c:pt>
                <c:pt idx="96">
                  <c:v>75.78125</c:v>
                </c:pt>
                <c:pt idx="97">
                  <c:v>76.5625</c:v>
                </c:pt>
                <c:pt idx="98">
                  <c:v>77.34375</c:v>
                </c:pt>
                <c:pt idx="99">
                  <c:v>78.125</c:v>
                </c:pt>
                <c:pt idx="100">
                  <c:v>78.90625</c:v>
                </c:pt>
                <c:pt idx="101">
                  <c:v>79.6875</c:v>
                </c:pt>
                <c:pt idx="102">
                  <c:v>80.46875</c:v>
                </c:pt>
                <c:pt idx="103">
                  <c:v>81.25</c:v>
                </c:pt>
                <c:pt idx="104">
                  <c:v>82.03125</c:v>
                </c:pt>
                <c:pt idx="105">
                  <c:v>82.8125</c:v>
                </c:pt>
                <c:pt idx="106">
                  <c:v>83.59375</c:v>
                </c:pt>
                <c:pt idx="107">
                  <c:v>84.375</c:v>
                </c:pt>
                <c:pt idx="108">
                  <c:v>85.15625</c:v>
                </c:pt>
                <c:pt idx="109">
                  <c:v>85.9375</c:v>
                </c:pt>
                <c:pt idx="110">
                  <c:v>86.71875</c:v>
                </c:pt>
                <c:pt idx="111">
                  <c:v>87.5</c:v>
                </c:pt>
                <c:pt idx="112">
                  <c:v>88.28125</c:v>
                </c:pt>
                <c:pt idx="113">
                  <c:v>89.0625</c:v>
                </c:pt>
                <c:pt idx="114">
                  <c:v>89.84375</c:v>
                </c:pt>
                <c:pt idx="115">
                  <c:v>90.625</c:v>
                </c:pt>
                <c:pt idx="116">
                  <c:v>91.40625</c:v>
                </c:pt>
                <c:pt idx="117">
                  <c:v>92.1875</c:v>
                </c:pt>
                <c:pt idx="118">
                  <c:v>92.96875</c:v>
                </c:pt>
                <c:pt idx="119">
                  <c:v>93.75</c:v>
                </c:pt>
                <c:pt idx="120">
                  <c:v>94.53125</c:v>
                </c:pt>
                <c:pt idx="121">
                  <c:v>95.3125</c:v>
                </c:pt>
                <c:pt idx="122">
                  <c:v>96.09375</c:v>
                </c:pt>
                <c:pt idx="123">
                  <c:v>96.875</c:v>
                </c:pt>
                <c:pt idx="124">
                  <c:v>97.65625</c:v>
                </c:pt>
                <c:pt idx="125">
                  <c:v>98.4375</c:v>
                </c:pt>
                <c:pt idx="126">
                  <c:v>99.21875</c:v>
                </c:pt>
                <c:pt idx="127">
                  <c:v>100</c:v>
                </c:pt>
              </c:numCache>
            </c:numRef>
          </c:xVal>
          <c:yVal>
            <c:numRef>
              <c:f>duration_curve!$D$3:$D$130</c:f>
              <c:numCache>
                <c:formatCode>General</c:formatCode>
                <c:ptCount val="128"/>
                <c:pt idx="0">
                  <c:v>4.4937926744709866</c:v>
                </c:pt>
                <c:pt idx="1">
                  <c:v>4.1197369140983788</c:v>
                </c:pt>
                <c:pt idx="2">
                  <c:v>3.9148309875959941</c:v>
                </c:pt>
                <c:pt idx="3">
                  <c:v>3.4786621852551929</c:v>
                </c:pt>
                <c:pt idx="4">
                  <c:v>3.1797988682460865</c:v>
                </c:pt>
                <c:pt idx="5">
                  <c:v>2.9035491374499296</c:v>
                </c:pt>
                <c:pt idx="6">
                  <c:v>2.7574472346817815</c:v>
                </c:pt>
                <c:pt idx="7">
                  <c:v>2.736343768042159</c:v>
                </c:pt>
                <c:pt idx="8">
                  <c:v>2.2761974367132596</c:v>
                </c:pt>
                <c:pt idx="9">
                  <c:v>2.2509086305267876</c:v>
                </c:pt>
                <c:pt idx="10">
                  <c:v>2.2007260688550039</c:v>
                </c:pt>
                <c:pt idx="11">
                  <c:v>2.180959039896309</c:v>
                </c:pt>
                <c:pt idx="12">
                  <c:v>2.1632486916049838</c:v>
                </c:pt>
                <c:pt idx="13">
                  <c:v>2.1602641083245024</c:v>
                </c:pt>
                <c:pt idx="14">
                  <c:v>2.1366543616806721</c:v>
                </c:pt>
                <c:pt idx="15">
                  <c:v>2.13272317849421</c:v>
                </c:pt>
                <c:pt idx="16">
                  <c:v>2.0739154124176915</c:v>
                </c:pt>
                <c:pt idx="17">
                  <c:v>2.0196602711500797</c:v>
                </c:pt>
                <c:pt idx="18">
                  <c:v>1.999059912647815</c:v>
                </c:pt>
                <c:pt idx="19">
                  <c:v>1.9723007247503432</c:v>
                </c:pt>
                <c:pt idx="20">
                  <c:v>1.9507949437548775</c:v>
                </c:pt>
                <c:pt idx="21">
                  <c:v>1.9318312521809902</c:v>
                </c:pt>
                <c:pt idx="22">
                  <c:v>1.7942743314925913</c:v>
                </c:pt>
                <c:pt idx="23">
                  <c:v>1.7935071165188519</c:v>
                </c:pt>
                <c:pt idx="24">
                  <c:v>1.7701872606012317</c:v>
                </c:pt>
                <c:pt idx="25">
                  <c:v>1.7570052935852309</c:v>
                </c:pt>
                <c:pt idx="26">
                  <c:v>1.712982077429692</c:v>
                </c:pt>
                <c:pt idx="27">
                  <c:v>1.6983575602847518</c:v>
                </c:pt>
                <c:pt idx="28">
                  <c:v>1.6577418553997774</c:v>
                </c:pt>
                <c:pt idx="29">
                  <c:v>1.655881051819968</c:v>
                </c:pt>
                <c:pt idx="30">
                  <c:v>1.6550516203116439</c:v>
                </c:pt>
                <c:pt idx="31">
                  <c:v>1.6534412571183446</c:v>
                </c:pt>
                <c:pt idx="32">
                  <c:v>1.632231251792041</c:v>
                </c:pt>
                <c:pt idx="33">
                  <c:v>1.6266523192744478</c:v>
                </c:pt>
                <c:pt idx="34">
                  <c:v>1.5807373216709888</c:v>
                </c:pt>
                <c:pt idx="35">
                  <c:v>1.5261544008090628</c:v>
                </c:pt>
                <c:pt idx="36">
                  <c:v>1.5075418214104581</c:v>
                </c:pt>
                <c:pt idx="37">
                  <c:v>1.4142605887113664</c:v>
                </c:pt>
                <c:pt idx="38">
                  <c:v>1.3611625412321633</c:v>
                </c:pt>
                <c:pt idx="39">
                  <c:v>1.3610997831349494</c:v>
                </c:pt>
                <c:pt idx="40">
                  <c:v>1.3609544403978102</c:v>
                </c:pt>
                <c:pt idx="41">
                  <c:v>1.359335894821458</c:v>
                </c:pt>
                <c:pt idx="42">
                  <c:v>1.3517378219915741</c:v>
                </c:pt>
                <c:pt idx="43">
                  <c:v>1.3341426338268523</c:v>
                </c:pt>
                <c:pt idx="44">
                  <c:v>1.3071080567052393</c:v>
                </c:pt>
                <c:pt idx="45">
                  <c:v>1.3038179131255478</c:v>
                </c:pt>
                <c:pt idx="46">
                  <c:v>1.300370760089488</c:v>
                </c:pt>
                <c:pt idx="47">
                  <c:v>1.2638038270104608</c:v>
                </c:pt>
                <c:pt idx="48">
                  <c:v>1.2385696319581416</c:v>
                </c:pt>
                <c:pt idx="49">
                  <c:v>1.218476836424083</c:v>
                </c:pt>
                <c:pt idx="50">
                  <c:v>1.2182230480978453</c:v>
                </c:pt>
                <c:pt idx="51">
                  <c:v>1.1675586560113238</c:v>
                </c:pt>
                <c:pt idx="52">
                  <c:v>1.1620975064338459</c:v>
                </c:pt>
                <c:pt idx="53">
                  <c:v>1.1536417146636897</c:v>
                </c:pt>
                <c:pt idx="54">
                  <c:v>1.1504724657260543</c:v>
                </c:pt>
                <c:pt idx="55">
                  <c:v>1.1120941780752414</c:v>
                </c:pt>
                <c:pt idx="56">
                  <c:v>1.1074360224260049</c:v>
                </c:pt>
                <c:pt idx="57">
                  <c:v>1.1049461124366431</c:v>
                </c:pt>
                <c:pt idx="58">
                  <c:v>1.1001371654208367</c:v>
                </c:pt>
                <c:pt idx="59">
                  <c:v>1.0998997381855034</c:v>
                </c:pt>
                <c:pt idx="60">
                  <c:v>1.0776083660923004</c:v>
                </c:pt>
                <c:pt idx="61">
                  <c:v>1.0763153495469255</c:v>
                </c:pt>
                <c:pt idx="62">
                  <c:v>1.0757692094694342</c:v>
                </c:pt>
                <c:pt idx="63">
                  <c:v>1.0344162902849687</c:v>
                </c:pt>
                <c:pt idx="64">
                  <c:v>1.0326748301327708</c:v>
                </c:pt>
                <c:pt idx="65">
                  <c:v>1.0114341257817978</c:v>
                </c:pt>
                <c:pt idx="66">
                  <c:v>1.0097265369632626</c:v>
                </c:pt>
                <c:pt idx="67">
                  <c:v>0.98097768802581753</c:v>
                </c:pt>
                <c:pt idx="68">
                  <c:v>0.97459591322563977</c:v>
                </c:pt>
                <c:pt idx="69">
                  <c:v>0.97219978552087905</c:v>
                </c:pt>
                <c:pt idx="70">
                  <c:v>0.96905108855650135</c:v>
                </c:pt>
                <c:pt idx="71">
                  <c:v>0.96528140387868067</c:v>
                </c:pt>
                <c:pt idx="72">
                  <c:v>0.96128369914138023</c:v>
                </c:pt>
                <c:pt idx="73">
                  <c:v>0.95879525635261442</c:v>
                </c:pt>
                <c:pt idx="74">
                  <c:v>0.94265150522317187</c:v>
                </c:pt>
                <c:pt idx="75">
                  <c:v>0.93974143025421863</c:v>
                </c:pt>
                <c:pt idx="76">
                  <c:v>0.93572906937138933</c:v>
                </c:pt>
                <c:pt idx="77">
                  <c:v>0.93376920309741551</c:v>
                </c:pt>
                <c:pt idx="78">
                  <c:v>0.93090398179346778</c:v>
                </c:pt>
                <c:pt idx="79">
                  <c:v>0.92872613169104767</c:v>
                </c:pt>
                <c:pt idx="80">
                  <c:v>0.92642210393989921</c:v>
                </c:pt>
                <c:pt idx="81">
                  <c:v>0.92628122462782614</c:v>
                </c:pt>
                <c:pt idx="82">
                  <c:v>0.91427423861844292</c:v>
                </c:pt>
                <c:pt idx="83">
                  <c:v>0.91418738821239909</c:v>
                </c:pt>
                <c:pt idx="84">
                  <c:v>0.90600327211097109</c:v>
                </c:pt>
                <c:pt idx="85">
                  <c:v>0.90225972646071884</c:v>
                </c:pt>
                <c:pt idx="86">
                  <c:v>0.89477606707805235</c:v>
                </c:pt>
                <c:pt idx="87">
                  <c:v>0.88828409776858552</c:v>
                </c:pt>
                <c:pt idx="88">
                  <c:v>0.88764096308699802</c:v>
                </c:pt>
                <c:pt idx="89">
                  <c:v>0.88712821718928447</c:v>
                </c:pt>
                <c:pt idx="90">
                  <c:v>0.88260145724897343</c:v>
                </c:pt>
                <c:pt idx="91">
                  <c:v>0.88076801151384476</c:v>
                </c:pt>
                <c:pt idx="92">
                  <c:v>0.87901023094036879</c:v>
                </c:pt>
                <c:pt idx="93">
                  <c:v>0.87581787542689393</c:v>
                </c:pt>
                <c:pt idx="94">
                  <c:v>0.87240460705980472</c:v>
                </c:pt>
                <c:pt idx="95">
                  <c:v>0.87133154206844909</c:v>
                </c:pt>
                <c:pt idx="96">
                  <c:v>0.8660386562291118</c:v>
                </c:pt>
                <c:pt idx="97">
                  <c:v>0.86397291394245979</c:v>
                </c:pt>
                <c:pt idx="98">
                  <c:v>0.86356233110298042</c:v>
                </c:pt>
                <c:pt idx="99">
                  <c:v>0.86336126119926737</c:v>
                </c:pt>
                <c:pt idx="100">
                  <c:v>0.86224554062270953</c:v>
                </c:pt>
                <c:pt idx="101">
                  <c:v>0.86102306039140308</c:v>
                </c:pt>
                <c:pt idx="102">
                  <c:v>0.85678775889095493</c:v>
                </c:pt>
                <c:pt idx="103">
                  <c:v>0.85404738589530527</c:v>
                </c:pt>
                <c:pt idx="104">
                  <c:v>0.85391407080959159</c:v>
                </c:pt>
                <c:pt idx="105">
                  <c:v>0.85248833989654094</c:v>
                </c:pt>
                <c:pt idx="106">
                  <c:v>0.85221852918325547</c:v>
                </c:pt>
                <c:pt idx="107">
                  <c:v>0.84556047329287731</c:v>
                </c:pt>
                <c:pt idx="108">
                  <c:v>0.8400434222048726</c:v>
                </c:pt>
                <c:pt idx="109">
                  <c:v>0.83748023601294452</c:v>
                </c:pt>
                <c:pt idx="110">
                  <c:v>0.83559289659656399</c:v>
                </c:pt>
                <c:pt idx="111">
                  <c:v>0.83336486478270266</c:v>
                </c:pt>
                <c:pt idx="112">
                  <c:v>0.82916123930102026</c:v>
                </c:pt>
                <c:pt idx="113">
                  <c:v>0.82744750041281634</c:v>
                </c:pt>
                <c:pt idx="114">
                  <c:v>0.82374704843339086</c:v>
                </c:pt>
                <c:pt idx="115">
                  <c:v>0.82016466189016957</c:v>
                </c:pt>
                <c:pt idx="116">
                  <c:v>0.81684543831573631</c:v>
                </c:pt>
                <c:pt idx="117">
                  <c:v>0.81499643859953319</c:v>
                </c:pt>
                <c:pt idx="118">
                  <c:v>0.81493935032614384</c:v>
                </c:pt>
                <c:pt idx="119">
                  <c:v>0.81471266141305676</c:v>
                </c:pt>
                <c:pt idx="120">
                  <c:v>0.8126338752724207</c:v>
                </c:pt>
                <c:pt idx="121">
                  <c:v>0.80923555900685173</c:v>
                </c:pt>
                <c:pt idx="122">
                  <c:v>0.80050747695458035</c:v>
                </c:pt>
                <c:pt idx="123">
                  <c:v>0.79990442397104111</c:v>
                </c:pt>
                <c:pt idx="124">
                  <c:v>0.79956433119201176</c:v>
                </c:pt>
                <c:pt idx="125">
                  <c:v>0.78865140452579774</c:v>
                </c:pt>
                <c:pt idx="126">
                  <c:v>0.78747992508849862</c:v>
                </c:pt>
                <c:pt idx="127">
                  <c:v>0.78618736782308485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C-482D-AB82-5ABE6F6F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11728"/>
        <c:axId val="877088752"/>
      </c:scatterChart>
      <c:valAx>
        <c:axId val="982011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Duration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088752"/>
        <c:crosses val="autoZero"/>
        <c:crossBetween val="midCat"/>
      </c:valAx>
      <c:valAx>
        <c:axId val="8770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Flow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0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without irrigation node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without_irr!$A$2:$A$129</c:f>
              <c:strCache>
                <c:ptCount val="128"/>
                <c:pt idx="0">
                  <c:v>2000-01-01T00:00:00</c:v>
                </c:pt>
                <c:pt idx="1">
                  <c:v>2000-02-01T00:00:00</c:v>
                </c:pt>
                <c:pt idx="2">
                  <c:v>2000-03-01T00:00:00</c:v>
                </c:pt>
                <c:pt idx="3">
                  <c:v>2000-04-01T00:00:00</c:v>
                </c:pt>
                <c:pt idx="4">
                  <c:v>2000-05-01T00:00:00</c:v>
                </c:pt>
                <c:pt idx="5">
                  <c:v>2000-06-01T00:00:00</c:v>
                </c:pt>
                <c:pt idx="6">
                  <c:v>2000-07-01T00:00:00</c:v>
                </c:pt>
                <c:pt idx="7">
                  <c:v>2000-08-01T00:00:00</c:v>
                </c:pt>
                <c:pt idx="8">
                  <c:v>2000-09-01T00:00:00</c:v>
                </c:pt>
                <c:pt idx="9">
                  <c:v>2000-10-01T00:00:00</c:v>
                </c:pt>
                <c:pt idx="10">
                  <c:v>2000-11-01T00:00:00</c:v>
                </c:pt>
                <c:pt idx="11">
                  <c:v>2000-12-01T00:00:00</c:v>
                </c:pt>
                <c:pt idx="12">
                  <c:v>2001-01-01T00:00:00</c:v>
                </c:pt>
                <c:pt idx="13">
                  <c:v>2001-02-01T00:00:00</c:v>
                </c:pt>
                <c:pt idx="14">
                  <c:v>2001-03-01T00:00:00</c:v>
                </c:pt>
                <c:pt idx="15">
                  <c:v>2001-04-01T00:00:00</c:v>
                </c:pt>
                <c:pt idx="16">
                  <c:v>2001-05-01T00:00:00</c:v>
                </c:pt>
                <c:pt idx="17">
                  <c:v>2001-06-01T00:00:00</c:v>
                </c:pt>
                <c:pt idx="18">
                  <c:v>2001-07-01T00:00:00</c:v>
                </c:pt>
                <c:pt idx="19">
                  <c:v>2001-08-01T00:00:00</c:v>
                </c:pt>
                <c:pt idx="20">
                  <c:v>2001-09-01T00:00:00</c:v>
                </c:pt>
                <c:pt idx="21">
                  <c:v>2001-10-01T00:00:00</c:v>
                </c:pt>
                <c:pt idx="22">
                  <c:v>2001-11-01T00:00:00</c:v>
                </c:pt>
                <c:pt idx="23">
                  <c:v>2001-12-01T00:00:00</c:v>
                </c:pt>
                <c:pt idx="24">
                  <c:v>2002-01-01T00:00:00</c:v>
                </c:pt>
                <c:pt idx="25">
                  <c:v>2002-02-01T00:00:00</c:v>
                </c:pt>
                <c:pt idx="26">
                  <c:v>2002-03-01T00:00:00</c:v>
                </c:pt>
                <c:pt idx="27">
                  <c:v>2002-04-01T00:00:00</c:v>
                </c:pt>
                <c:pt idx="28">
                  <c:v>2002-05-01T00:00:00</c:v>
                </c:pt>
                <c:pt idx="29">
                  <c:v>2002-06-01T00:00:00</c:v>
                </c:pt>
                <c:pt idx="30">
                  <c:v>2002-07-01T00:00:00</c:v>
                </c:pt>
                <c:pt idx="31">
                  <c:v>2002-08-01T00:00:00</c:v>
                </c:pt>
                <c:pt idx="32">
                  <c:v>2002-09-01T00:00:00</c:v>
                </c:pt>
                <c:pt idx="33">
                  <c:v>2002-10-01T00:00:00</c:v>
                </c:pt>
                <c:pt idx="34">
                  <c:v>2002-11-01T00:00:00</c:v>
                </c:pt>
                <c:pt idx="35">
                  <c:v>2002-12-01T00:00:00</c:v>
                </c:pt>
                <c:pt idx="36">
                  <c:v>2003-01-01T00:00:00</c:v>
                </c:pt>
                <c:pt idx="37">
                  <c:v>2003-02-01T00:00:00</c:v>
                </c:pt>
                <c:pt idx="38">
                  <c:v>2003-03-01T00:00:00</c:v>
                </c:pt>
                <c:pt idx="39">
                  <c:v>2003-04-01T00:00:00</c:v>
                </c:pt>
                <c:pt idx="40">
                  <c:v>2003-05-01T00:00:00</c:v>
                </c:pt>
                <c:pt idx="41">
                  <c:v>2003-06-01T00:00:00</c:v>
                </c:pt>
                <c:pt idx="42">
                  <c:v>2003-07-01T00:00:00</c:v>
                </c:pt>
                <c:pt idx="43">
                  <c:v>2003-08-01T00:00:00</c:v>
                </c:pt>
                <c:pt idx="44">
                  <c:v>2003-09-01T00:00:00</c:v>
                </c:pt>
                <c:pt idx="45">
                  <c:v>2003-10-01T00:00:00</c:v>
                </c:pt>
                <c:pt idx="46">
                  <c:v>2003-11-01T00:00:00</c:v>
                </c:pt>
                <c:pt idx="47">
                  <c:v>2003-12-01T00:00:00</c:v>
                </c:pt>
                <c:pt idx="48">
                  <c:v>2004-01-01T00:00:00</c:v>
                </c:pt>
                <c:pt idx="49">
                  <c:v>2004-02-01T00:00:00</c:v>
                </c:pt>
                <c:pt idx="50">
                  <c:v>2004-03-01T00:00:00</c:v>
                </c:pt>
                <c:pt idx="51">
                  <c:v>2004-04-01T00:00:00</c:v>
                </c:pt>
                <c:pt idx="52">
                  <c:v>2004-05-01T00:00:00</c:v>
                </c:pt>
                <c:pt idx="53">
                  <c:v>2004-06-01T00:00:00</c:v>
                </c:pt>
                <c:pt idx="54">
                  <c:v>2004-07-01T00:00:00</c:v>
                </c:pt>
                <c:pt idx="55">
                  <c:v>2004-08-01T00:00:00</c:v>
                </c:pt>
                <c:pt idx="56">
                  <c:v>2004-09-01T00:00:00</c:v>
                </c:pt>
                <c:pt idx="57">
                  <c:v>2004-10-01T00:00:00</c:v>
                </c:pt>
                <c:pt idx="58">
                  <c:v>2004-11-01T00:00:00</c:v>
                </c:pt>
                <c:pt idx="59">
                  <c:v>2004-12-01T00:00:00</c:v>
                </c:pt>
                <c:pt idx="60">
                  <c:v>2005-01-01T00:00:00</c:v>
                </c:pt>
                <c:pt idx="61">
                  <c:v>2005-02-01T00:00:00</c:v>
                </c:pt>
                <c:pt idx="62">
                  <c:v>2005-03-01T00:00:00</c:v>
                </c:pt>
                <c:pt idx="63">
                  <c:v>2005-04-01T00:00:00</c:v>
                </c:pt>
                <c:pt idx="64">
                  <c:v>2005-05-01T00:00:00</c:v>
                </c:pt>
                <c:pt idx="65">
                  <c:v>2005-06-01T00:00:00</c:v>
                </c:pt>
                <c:pt idx="66">
                  <c:v>2005-07-01T00:00:00</c:v>
                </c:pt>
                <c:pt idx="67">
                  <c:v>2005-08-01T00:00:00</c:v>
                </c:pt>
                <c:pt idx="68">
                  <c:v>2005-09-01T00:00:00</c:v>
                </c:pt>
                <c:pt idx="69">
                  <c:v>2005-10-01T00:00:00</c:v>
                </c:pt>
                <c:pt idx="70">
                  <c:v>2005-11-01T00:00:00</c:v>
                </c:pt>
                <c:pt idx="71">
                  <c:v>2005-12-01T00:00:00</c:v>
                </c:pt>
                <c:pt idx="72">
                  <c:v>2006-01-01T00:00:00</c:v>
                </c:pt>
                <c:pt idx="73">
                  <c:v>2006-02-01T00:00:00</c:v>
                </c:pt>
                <c:pt idx="74">
                  <c:v>2006-03-01T00:00:00</c:v>
                </c:pt>
                <c:pt idx="75">
                  <c:v>2006-04-01T00:00:00</c:v>
                </c:pt>
                <c:pt idx="76">
                  <c:v>2006-05-01T00:00:00</c:v>
                </c:pt>
                <c:pt idx="77">
                  <c:v>2006-06-01T00:00:00</c:v>
                </c:pt>
                <c:pt idx="78">
                  <c:v>2006-07-01T00:00:00</c:v>
                </c:pt>
                <c:pt idx="79">
                  <c:v>2006-08-01T00:00:00</c:v>
                </c:pt>
                <c:pt idx="80">
                  <c:v>2006-09-01T00:00:00</c:v>
                </c:pt>
                <c:pt idx="81">
                  <c:v>2006-10-01T00:00:00</c:v>
                </c:pt>
                <c:pt idx="82">
                  <c:v>2006-11-01T00:00:00</c:v>
                </c:pt>
                <c:pt idx="83">
                  <c:v>2006-12-01T00:00:00</c:v>
                </c:pt>
                <c:pt idx="84">
                  <c:v>2007-01-01T00:00:00</c:v>
                </c:pt>
                <c:pt idx="85">
                  <c:v>2007-02-01T00:00:00</c:v>
                </c:pt>
                <c:pt idx="86">
                  <c:v>2007-03-01T00:00:00</c:v>
                </c:pt>
                <c:pt idx="87">
                  <c:v>2007-04-01T00:00:00</c:v>
                </c:pt>
                <c:pt idx="88">
                  <c:v>2007-05-01T00:00:00</c:v>
                </c:pt>
                <c:pt idx="89">
                  <c:v>2007-06-01T00:00:00</c:v>
                </c:pt>
                <c:pt idx="90">
                  <c:v>2007-07-01T00:00:00</c:v>
                </c:pt>
                <c:pt idx="91">
                  <c:v>2007-08-01T00:00:00</c:v>
                </c:pt>
                <c:pt idx="92">
                  <c:v>2007-09-01T00:00:00</c:v>
                </c:pt>
                <c:pt idx="93">
                  <c:v>2007-10-01T00:00:00</c:v>
                </c:pt>
                <c:pt idx="94">
                  <c:v>2007-11-01T00:00:00</c:v>
                </c:pt>
                <c:pt idx="95">
                  <c:v>2007-12-01T00:00:00</c:v>
                </c:pt>
                <c:pt idx="96">
                  <c:v>2008-01-01T00:00:00</c:v>
                </c:pt>
                <c:pt idx="97">
                  <c:v>2008-02-01T00:00:00</c:v>
                </c:pt>
                <c:pt idx="98">
                  <c:v>2008-03-01T00:00:00</c:v>
                </c:pt>
                <c:pt idx="99">
                  <c:v>2008-04-01T00:00:00</c:v>
                </c:pt>
                <c:pt idx="100">
                  <c:v>2008-05-01T00:00:00</c:v>
                </c:pt>
                <c:pt idx="101">
                  <c:v>2008-06-01T00:00:00</c:v>
                </c:pt>
                <c:pt idx="102">
                  <c:v>2008-07-01T00:00:00</c:v>
                </c:pt>
                <c:pt idx="103">
                  <c:v>2008-08-01T00:00:00</c:v>
                </c:pt>
                <c:pt idx="104">
                  <c:v>2008-09-01T00:00:00</c:v>
                </c:pt>
                <c:pt idx="105">
                  <c:v>2008-10-01T00:00:00</c:v>
                </c:pt>
                <c:pt idx="106">
                  <c:v>2008-11-01T00:00:00</c:v>
                </c:pt>
                <c:pt idx="107">
                  <c:v>2008-12-01T00:00:00</c:v>
                </c:pt>
                <c:pt idx="108">
                  <c:v>2009-01-01T00:00:00</c:v>
                </c:pt>
                <c:pt idx="109">
                  <c:v>2009-02-01T00:00:00</c:v>
                </c:pt>
                <c:pt idx="110">
                  <c:v>2009-03-01T00:00:00</c:v>
                </c:pt>
                <c:pt idx="111">
                  <c:v>2009-04-01T00:00:00</c:v>
                </c:pt>
                <c:pt idx="112">
                  <c:v>2009-05-01T00:00:00</c:v>
                </c:pt>
                <c:pt idx="113">
                  <c:v>2009-06-01T00:00:00</c:v>
                </c:pt>
                <c:pt idx="114">
                  <c:v>2009-07-01T00:00:00</c:v>
                </c:pt>
                <c:pt idx="115">
                  <c:v>2009-08-01T00:00:00</c:v>
                </c:pt>
                <c:pt idx="116">
                  <c:v>2009-09-01T00:00:00</c:v>
                </c:pt>
                <c:pt idx="117">
                  <c:v>2009-10-01T00:00:00</c:v>
                </c:pt>
                <c:pt idx="118">
                  <c:v>2009-11-01T00:00:00</c:v>
                </c:pt>
                <c:pt idx="119">
                  <c:v>2009-12-01T00:00:00</c:v>
                </c:pt>
                <c:pt idx="120">
                  <c:v>2010-01-01T00:00:00</c:v>
                </c:pt>
                <c:pt idx="121">
                  <c:v>2010-02-01T00:00:00</c:v>
                </c:pt>
                <c:pt idx="122">
                  <c:v>2010-03-01T00:00:00</c:v>
                </c:pt>
                <c:pt idx="123">
                  <c:v>2010-04-01T00:00:00</c:v>
                </c:pt>
                <c:pt idx="124">
                  <c:v>2010-05-01T00:00:00</c:v>
                </c:pt>
                <c:pt idx="125">
                  <c:v>2010-06-01T00:00:00</c:v>
                </c:pt>
                <c:pt idx="126">
                  <c:v>2010-07-01T00:00:00</c:v>
                </c:pt>
                <c:pt idx="127">
                  <c:v>2010-08-01T00:00:00</c:v>
                </c:pt>
              </c:strCache>
            </c:strRef>
          </c:xVal>
          <c:yVal>
            <c:numRef>
              <c:f>without_irr!$H$2:$H$129</c:f>
              <c:numCache>
                <c:formatCode>General</c:formatCode>
                <c:ptCount val="128"/>
                <c:pt idx="0">
                  <c:v>2.0961615442219381</c:v>
                </c:pt>
                <c:pt idx="1">
                  <c:v>1.0135058019897363</c:v>
                </c:pt>
                <c:pt idx="2">
                  <c:v>0.82353839898443015</c:v>
                </c:pt>
                <c:pt idx="3">
                  <c:v>1.5894880970426375</c:v>
                </c:pt>
                <c:pt idx="4">
                  <c:v>1.6490678661623077</c:v>
                </c:pt>
                <c:pt idx="5">
                  <c:v>2.2121259461900675</c:v>
                </c:pt>
                <c:pt idx="6">
                  <c:v>2.0991781660647502</c:v>
                </c:pt>
                <c:pt idx="7">
                  <c:v>1.5629094980687048</c:v>
                </c:pt>
                <c:pt idx="8">
                  <c:v>0.87854894112060777</c:v>
                </c:pt>
                <c:pt idx="9">
                  <c:v>0.94784967112812213</c:v>
                </c:pt>
                <c:pt idx="10">
                  <c:v>0.85008482410983888</c:v>
                </c:pt>
                <c:pt idx="11">
                  <c:v>0.81849889314640933</c:v>
                </c:pt>
                <c:pt idx="12">
                  <c:v>0.80830204295724062</c:v>
                </c:pt>
                <c:pt idx="13">
                  <c:v>0.79945976700041999</c:v>
                </c:pt>
                <c:pt idx="14">
                  <c:v>1.0122127854443614</c:v>
                </c:pt>
                <c:pt idx="15">
                  <c:v>1.2372658220484207</c:v>
                </c:pt>
                <c:pt idx="16">
                  <c:v>2.1868060664242237</c:v>
                </c:pt>
                <c:pt idx="17">
                  <c:v>1.9082222927434094</c:v>
                </c:pt>
                <c:pt idx="18">
                  <c:v>2.136642854006102</c:v>
                </c:pt>
                <c:pt idx="19">
                  <c:v>1.2969211017514062</c:v>
                </c:pt>
                <c:pt idx="20">
                  <c:v>0.81499456830453898</c:v>
                </c:pt>
                <c:pt idx="21">
                  <c:v>0.96857226603020674</c:v>
                </c:pt>
                <c:pt idx="22">
                  <c:v>0.78838577579397684</c:v>
                </c:pt>
                <c:pt idx="23">
                  <c:v>0.76334493631025213</c:v>
                </c:pt>
                <c:pt idx="24">
                  <c:v>0.78981150670702749</c:v>
                </c:pt>
                <c:pt idx="25">
                  <c:v>0.75274287421317598</c:v>
                </c:pt>
                <c:pt idx="26">
                  <c:v>0.72587188164577088</c:v>
                </c:pt>
                <c:pt idx="27">
                  <c:v>1.2891659492262606</c:v>
                </c:pt>
                <c:pt idx="28">
                  <c:v>1.2978412099739449</c:v>
                </c:pt>
                <c:pt idx="29">
                  <c:v>3.1159799677014086</c:v>
                </c:pt>
                <c:pt idx="30">
                  <c:v>2.072559069306712</c:v>
                </c:pt>
                <c:pt idx="31">
                  <c:v>1.0362867465627776</c:v>
                </c:pt>
                <c:pt idx="32">
                  <c:v>1.0361485370324715</c:v>
                </c:pt>
                <c:pt idx="33">
                  <c:v>0.8178805789852519</c:v>
                </c:pt>
                <c:pt idx="34">
                  <c:v>0.77594085810230851</c:v>
                </c:pt>
                <c:pt idx="35">
                  <c:v>0.75083678622357974</c:v>
                </c:pt>
                <c:pt idx="36">
                  <c:v>0.73640491285201615</c:v>
                </c:pt>
                <c:pt idx="37">
                  <c:v>0.72208480372052075</c:v>
                </c:pt>
                <c:pt idx="38">
                  <c:v>0.81171531132432584</c:v>
                </c:pt>
                <c:pt idx="39">
                  <c:v>0.87221462039167696</c:v>
                </c:pt>
                <c:pt idx="40">
                  <c:v>1.3505511257556213</c:v>
                </c:pt>
                <c:pt idx="41">
                  <c:v>1.5939642849375715</c:v>
                </c:pt>
                <c:pt idx="42">
                  <c:v>1.8678978842272993</c:v>
                </c:pt>
                <c:pt idx="43">
                  <c:v>1.0481280194826403</c:v>
                </c:pt>
                <c:pt idx="44">
                  <c:v>1.2701315932272264</c:v>
                </c:pt>
                <c:pt idx="45">
                  <c:v>1.2432178760889181</c:v>
                </c:pt>
                <c:pt idx="46">
                  <c:v>0.862319539837339</c:v>
                </c:pt>
                <c:pt idx="47">
                  <c:v>0.82302565308672415</c:v>
                </c:pt>
                <c:pt idx="48">
                  <c:v>0.76926230068013857</c:v>
                </c:pt>
                <c:pt idx="49">
                  <c:v>0.73546176708944755</c:v>
                </c:pt>
                <c:pt idx="50">
                  <c:v>0.90834748444995361</c:v>
                </c:pt>
                <c:pt idx="51">
                  <c:v>0.91739262066789873</c:v>
                </c:pt>
                <c:pt idx="52">
                  <c:v>1.7296041914698845</c:v>
                </c:pt>
                <c:pt idx="53">
                  <c:v>3.850881238361207</c:v>
                </c:pt>
                <c:pt idx="54">
                  <c:v>1.5681286876894769</c:v>
                </c:pt>
                <c:pt idx="55">
                  <c:v>1.956715823745343</c:v>
                </c:pt>
                <c:pt idx="56">
                  <c:v>0.97043662511490381</c:v>
                </c:pt>
                <c:pt idx="57">
                  <c:v>0.91049334912307567</c:v>
                </c:pt>
                <c:pt idx="58">
                  <c:v>0.85017167451588249</c:v>
                </c:pt>
                <c:pt idx="59">
                  <c:v>0.7969204962888351</c:v>
                </c:pt>
                <c:pt idx="60">
                  <c:v>0.75606209778760924</c:v>
                </c:pt>
                <c:pt idx="61">
                  <c:v>0.7993745532567208</c:v>
                </c:pt>
                <c:pt idx="62">
                  <c:v>1.1548180489390774</c:v>
                </c:pt>
                <c:pt idx="63">
                  <c:v>0.90280604811953247</c:v>
                </c:pt>
                <c:pt idx="64">
                  <c:v>1.4435960814644362</c:v>
                </c:pt>
                <c:pt idx="65">
                  <c:v>1.2961761621595502</c:v>
                </c:pt>
                <c:pt idx="66">
                  <c:v>2.6938379828998955</c:v>
                </c:pt>
                <c:pt idx="67">
                  <c:v>1.0411057090242775</c:v>
                </c:pt>
                <c:pt idx="68">
                  <c:v>0.80213828198051351</c:v>
                </c:pt>
                <c:pt idx="69">
                  <c:v>0.75993263449058857</c:v>
                </c:pt>
                <c:pt idx="70">
                  <c:v>0.74530462152016819</c:v>
                </c:pt>
                <c:pt idx="71">
                  <c:v>0.73580185986847713</c:v>
                </c:pt>
                <c:pt idx="72">
                  <c:v>0.72337736098593453</c:v>
                </c:pt>
                <c:pt idx="73">
                  <c:v>0.78994482179274117</c:v>
                </c:pt>
                <c:pt idx="74">
                  <c:v>0.89798848860931524</c:v>
                </c:pt>
                <c:pt idx="75">
                  <c:v>0.8702067885977488</c:v>
                </c:pt>
                <c:pt idx="76">
                  <c:v>1.4621511277226849</c:v>
                </c:pt>
                <c:pt idx="77">
                  <c:v>4.4296901103683837</c:v>
                </c:pt>
                <c:pt idx="78">
                  <c:v>2.0690722370645833</c:v>
                </c:pt>
                <c:pt idx="79">
                  <c:v>1.1549347626972348</c:v>
                </c:pt>
                <c:pt idx="80">
                  <c:v>1.0895391505611256</c:v>
                </c:pt>
                <c:pt idx="81">
                  <c:v>0.86228916861850757</c:v>
                </c:pt>
                <c:pt idx="82">
                  <c:v>0.79817258684740788</c:v>
                </c:pt>
                <c:pt idx="83">
                  <c:v>1.2970599771295992</c:v>
                </c:pt>
                <c:pt idx="84">
                  <c:v>0.84190070800840688</c:v>
                </c:pt>
                <c:pt idx="85">
                  <c:v>0.76505867519845616</c:v>
                </c:pt>
                <c:pt idx="86">
                  <c:v>0.75179365100856532</c:v>
                </c:pt>
                <c:pt idx="87">
                  <c:v>1.0887801364119913</c:v>
                </c:pt>
                <c:pt idx="88">
                  <c:v>1.592748860292327</c:v>
                </c:pt>
                <c:pt idx="89">
                  <c:v>1.6931739770108907</c:v>
                </c:pt>
                <c:pt idx="90">
                  <c:v>1.7301717673900272</c:v>
                </c:pt>
                <c:pt idx="91">
                  <c:v>1.886919855689331</c:v>
                </c:pt>
                <c:pt idx="92">
                  <c:v>1.5166347575684247</c:v>
                </c:pt>
                <c:pt idx="93">
                  <c:v>0.89469967034815057</c:v>
                </c:pt>
                <c:pt idx="94">
                  <c:v>0.82451590834794353</c:v>
                </c:pt>
                <c:pt idx="95">
                  <c:v>0.78145790919031699</c:v>
                </c:pt>
                <c:pt idx="96">
                  <c:v>0.7714903324939999</c:v>
                </c:pt>
                <c:pt idx="97">
                  <c:v>0.74853131116985661</c:v>
                </c:pt>
                <c:pt idx="98">
                  <c:v>0.90494852445393725</c:v>
                </c:pt>
                <c:pt idx="99">
                  <c:v>1.0122270560418036</c:v>
                </c:pt>
                <c:pt idx="100">
                  <c:v>1.1997152962384603</c:v>
                </c:pt>
                <c:pt idx="101">
                  <c:v>2.8394465733473653</c:v>
                </c:pt>
                <c:pt idx="102">
                  <c:v>2.009945561947549</c:v>
                </c:pt>
                <c:pt idx="103">
                  <c:v>1.6345669440449448</c:v>
                </c:pt>
                <c:pt idx="104">
                  <c:v>0.86680141769090757</c:v>
                </c:pt>
                <c:pt idx="105">
                  <c:v>0.86462356758848347</c:v>
                </c:pt>
                <c:pt idx="106">
                  <c:v>0.807228977965885</c:v>
                </c:pt>
                <c:pt idx="107">
                  <c:v>0.83081513269854379</c:v>
                </c:pt>
                <c:pt idx="108">
                  <c:v>0.87563886615165454</c:v>
                </c:pt>
                <c:pt idx="109">
                  <c:v>1.0433334583234408</c:v>
                </c:pt>
                <c:pt idx="110">
                  <c:v>1.1037621463172986</c:v>
                </c:pt>
                <c:pt idx="111">
                  <c:v>1.5923050741166875</c:v>
                </c:pt>
                <c:pt idx="112">
                  <c:v>2.1178432205793238</c:v>
                </c:pt>
                <c:pt idx="113">
                  <c:v>2.6722412039395991</c:v>
                </c:pt>
                <c:pt idx="114">
                  <c:v>1.1744670678555775</c:v>
                </c:pt>
                <c:pt idx="115">
                  <c:v>1.2398701030746972</c:v>
                </c:pt>
                <c:pt idx="116">
                  <c:v>1.0979949423312818</c:v>
                </c:pt>
                <c:pt idx="117">
                  <c:v>0.83815716235815863</c:v>
                </c:pt>
                <c:pt idx="118">
                  <c:v>0.78811596508069126</c:v>
                </c:pt>
                <c:pt idx="119">
                  <c:v>0.79987034983989569</c:v>
                </c:pt>
                <c:pt idx="120">
                  <c:v>0.75061009731049266</c:v>
                </c:pt>
                <c:pt idx="121">
                  <c:v>0.79268519478839083</c:v>
                </c:pt>
                <c:pt idx="122">
                  <c:v>0.94611620562130172</c:v>
                </c:pt>
                <c:pt idx="123">
                  <c:v>0.77337767191038043</c:v>
                </c:pt>
                <c:pt idx="124">
                  <c:v>1.7061319162093309</c:v>
                </c:pt>
                <c:pt idx="125">
                  <c:v>4.0556767508355254</c:v>
                </c:pt>
                <c:pt idx="126">
                  <c:v>3.4145596211526286</c:v>
                </c:pt>
                <c:pt idx="127">
                  <c:v>1.9350344523963887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1-410E-839F-65ED1FEC038D}"/>
            </c:ext>
          </c:extLst>
        </c:ser>
        <c:ser>
          <c:idx val="1"/>
          <c:order val="1"/>
          <c:tx>
            <c:v>with irrigation node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with_irr!$A$2:$A$129</c:f>
              <c:strCache>
                <c:ptCount val="128"/>
                <c:pt idx="0">
                  <c:v>2000-01-01T00:00:00</c:v>
                </c:pt>
                <c:pt idx="1">
                  <c:v>2000-02-01T00:00:00</c:v>
                </c:pt>
                <c:pt idx="2">
                  <c:v>2000-03-01T00:00:00</c:v>
                </c:pt>
                <c:pt idx="3">
                  <c:v>2000-04-01T00:00:00</c:v>
                </c:pt>
                <c:pt idx="4">
                  <c:v>2000-05-01T00:00:00</c:v>
                </c:pt>
                <c:pt idx="5">
                  <c:v>2000-06-01T00:00:00</c:v>
                </c:pt>
                <c:pt idx="6">
                  <c:v>2000-07-01T00:00:00</c:v>
                </c:pt>
                <c:pt idx="7">
                  <c:v>2000-08-01T00:00:00</c:v>
                </c:pt>
                <c:pt idx="8">
                  <c:v>2000-09-01T00:00:00</c:v>
                </c:pt>
                <c:pt idx="9">
                  <c:v>2000-10-01T00:00:00</c:v>
                </c:pt>
                <c:pt idx="10">
                  <c:v>2000-11-01T00:00:00</c:v>
                </c:pt>
                <c:pt idx="11">
                  <c:v>2000-12-01T00:00:00</c:v>
                </c:pt>
                <c:pt idx="12">
                  <c:v>2001-01-01T00:00:00</c:v>
                </c:pt>
                <c:pt idx="13">
                  <c:v>2001-02-01T00:00:00</c:v>
                </c:pt>
                <c:pt idx="14">
                  <c:v>2001-03-01T00:00:00</c:v>
                </c:pt>
                <c:pt idx="15">
                  <c:v>2001-04-01T00:00:00</c:v>
                </c:pt>
                <c:pt idx="16">
                  <c:v>2001-05-01T00:00:00</c:v>
                </c:pt>
                <c:pt idx="17">
                  <c:v>2001-06-01T00:00:00</c:v>
                </c:pt>
                <c:pt idx="18">
                  <c:v>2001-07-01T00:00:00</c:v>
                </c:pt>
                <c:pt idx="19">
                  <c:v>2001-08-01T00:00:00</c:v>
                </c:pt>
                <c:pt idx="20">
                  <c:v>2001-09-01T00:00:00</c:v>
                </c:pt>
                <c:pt idx="21">
                  <c:v>2001-10-01T00:00:00</c:v>
                </c:pt>
                <c:pt idx="22">
                  <c:v>2001-11-01T00:00:00</c:v>
                </c:pt>
                <c:pt idx="23">
                  <c:v>2001-12-01T00:00:00</c:v>
                </c:pt>
                <c:pt idx="24">
                  <c:v>2002-01-01T00:00:00</c:v>
                </c:pt>
                <c:pt idx="25">
                  <c:v>2002-02-01T00:00:00</c:v>
                </c:pt>
                <c:pt idx="26">
                  <c:v>2002-03-01T00:00:00</c:v>
                </c:pt>
                <c:pt idx="27">
                  <c:v>2002-04-01T00:00:00</c:v>
                </c:pt>
                <c:pt idx="28">
                  <c:v>2002-05-01T00:00:00</c:v>
                </c:pt>
                <c:pt idx="29">
                  <c:v>2002-06-01T00:00:00</c:v>
                </c:pt>
                <c:pt idx="30">
                  <c:v>2002-07-01T00:00:00</c:v>
                </c:pt>
                <c:pt idx="31">
                  <c:v>2002-08-01T00:00:00</c:v>
                </c:pt>
                <c:pt idx="32">
                  <c:v>2002-09-01T00:00:00</c:v>
                </c:pt>
                <c:pt idx="33">
                  <c:v>2002-10-01T00:00:00</c:v>
                </c:pt>
                <c:pt idx="34">
                  <c:v>2002-11-01T00:00:00</c:v>
                </c:pt>
                <c:pt idx="35">
                  <c:v>2002-12-01T00:00:00</c:v>
                </c:pt>
                <c:pt idx="36">
                  <c:v>2003-01-01T00:00:00</c:v>
                </c:pt>
                <c:pt idx="37">
                  <c:v>2003-02-01T00:00:00</c:v>
                </c:pt>
                <c:pt idx="38">
                  <c:v>2003-03-01T00:00:00</c:v>
                </c:pt>
                <c:pt idx="39">
                  <c:v>2003-04-01T00:00:00</c:v>
                </c:pt>
                <c:pt idx="40">
                  <c:v>2003-05-01T00:00:00</c:v>
                </c:pt>
                <c:pt idx="41">
                  <c:v>2003-06-01T00:00:00</c:v>
                </c:pt>
                <c:pt idx="42">
                  <c:v>2003-07-01T00:00:00</c:v>
                </c:pt>
                <c:pt idx="43">
                  <c:v>2003-08-01T00:00:00</c:v>
                </c:pt>
                <c:pt idx="44">
                  <c:v>2003-09-01T00:00:00</c:v>
                </c:pt>
                <c:pt idx="45">
                  <c:v>2003-10-01T00:00:00</c:v>
                </c:pt>
                <c:pt idx="46">
                  <c:v>2003-11-01T00:00:00</c:v>
                </c:pt>
                <c:pt idx="47">
                  <c:v>2003-12-01T00:00:00</c:v>
                </c:pt>
                <c:pt idx="48">
                  <c:v>2004-01-01T00:00:00</c:v>
                </c:pt>
                <c:pt idx="49">
                  <c:v>2004-02-01T00:00:00</c:v>
                </c:pt>
                <c:pt idx="50">
                  <c:v>2004-03-01T00:00:00</c:v>
                </c:pt>
                <c:pt idx="51">
                  <c:v>2004-04-01T00:00:00</c:v>
                </c:pt>
                <c:pt idx="52">
                  <c:v>2004-05-01T00:00:00</c:v>
                </c:pt>
                <c:pt idx="53">
                  <c:v>2004-06-01T00:00:00</c:v>
                </c:pt>
                <c:pt idx="54">
                  <c:v>2004-07-01T00:00:00</c:v>
                </c:pt>
                <c:pt idx="55">
                  <c:v>2004-08-01T00:00:00</c:v>
                </c:pt>
                <c:pt idx="56">
                  <c:v>2004-09-01T00:00:00</c:v>
                </c:pt>
                <c:pt idx="57">
                  <c:v>2004-10-01T00:00:00</c:v>
                </c:pt>
                <c:pt idx="58">
                  <c:v>2004-11-01T00:00:00</c:v>
                </c:pt>
                <c:pt idx="59">
                  <c:v>2004-12-01T00:00:00</c:v>
                </c:pt>
                <c:pt idx="60">
                  <c:v>2005-01-01T00:00:00</c:v>
                </c:pt>
                <c:pt idx="61">
                  <c:v>2005-02-01T00:00:00</c:v>
                </c:pt>
                <c:pt idx="62">
                  <c:v>2005-03-01T00:00:00</c:v>
                </c:pt>
                <c:pt idx="63">
                  <c:v>2005-04-01T00:00:00</c:v>
                </c:pt>
                <c:pt idx="64">
                  <c:v>2005-05-01T00:00:00</c:v>
                </c:pt>
                <c:pt idx="65">
                  <c:v>2005-06-01T00:00:00</c:v>
                </c:pt>
                <c:pt idx="66">
                  <c:v>2005-07-01T00:00:00</c:v>
                </c:pt>
                <c:pt idx="67">
                  <c:v>2005-08-01T00:00:00</c:v>
                </c:pt>
                <c:pt idx="68">
                  <c:v>2005-09-01T00:00:00</c:v>
                </c:pt>
                <c:pt idx="69">
                  <c:v>2005-10-01T00:00:00</c:v>
                </c:pt>
                <c:pt idx="70">
                  <c:v>2005-11-01T00:00:00</c:v>
                </c:pt>
                <c:pt idx="71">
                  <c:v>2005-12-01T00:00:00</c:v>
                </c:pt>
                <c:pt idx="72">
                  <c:v>2006-01-01T00:00:00</c:v>
                </c:pt>
                <c:pt idx="73">
                  <c:v>2006-02-01T00:00:00</c:v>
                </c:pt>
                <c:pt idx="74">
                  <c:v>2006-03-01T00:00:00</c:v>
                </c:pt>
                <c:pt idx="75">
                  <c:v>2006-04-01T00:00:00</c:v>
                </c:pt>
                <c:pt idx="76">
                  <c:v>2006-05-01T00:00:00</c:v>
                </c:pt>
                <c:pt idx="77">
                  <c:v>2006-06-01T00:00:00</c:v>
                </c:pt>
                <c:pt idx="78">
                  <c:v>2006-07-01T00:00:00</c:v>
                </c:pt>
                <c:pt idx="79">
                  <c:v>2006-08-01T00:00:00</c:v>
                </c:pt>
                <c:pt idx="80">
                  <c:v>2006-09-01T00:00:00</c:v>
                </c:pt>
                <c:pt idx="81">
                  <c:v>2006-10-01T00:00:00</c:v>
                </c:pt>
                <c:pt idx="82">
                  <c:v>2006-11-01T00:00:00</c:v>
                </c:pt>
                <c:pt idx="83">
                  <c:v>2006-12-01T00:00:00</c:v>
                </c:pt>
                <c:pt idx="84">
                  <c:v>2007-01-01T00:00:00</c:v>
                </c:pt>
                <c:pt idx="85">
                  <c:v>2007-02-01T00:00:00</c:v>
                </c:pt>
                <c:pt idx="86">
                  <c:v>2007-03-01T00:00:00</c:v>
                </c:pt>
                <c:pt idx="87">
                  <c:v>2007-04-01T00:00:00</c:v>
                </c:pt>
                <c:pt idx="88">
                  <c:v>2007-05-01T00:00:00</c:v>
                </c:pt>
                <c:pt idx="89">
                  <c:v>2007-06-01T00:00:00</c:v>
                </c:pt>
                <c:pt idx="90">
                  <c:v>2007-07-01T00:00:00</c:v>
                </c:pt>
                <c:pt idx="91">
                  <c:v>2007-08-01T00:00:00</c:v>
                </c:pt>
                <c:pt idx="92">
                  <c:v>2007-09-01T00:00:00</c:v>
                </c:pt>
                <c:pt idx="93">
                  <c:v>2007-10-01T00:00:00</c:v>
                </c:pt>
                <c:pt idx="94">
                  <c:v>2007-11-01T00:00:00</c:v>
                </c:pt>
                <c:pt idx="95">
                  <c:v>2007-12-01T00:00:00</c:v>
                </c:pt>
                <c:pt idx="96">
                  <c:v>2008-01-01T00:00:00</c:v>
                </c:pt>
                <c:pt idx="97">
                  <c:v>2008-02-01T00:00:00</c:v>
                </c:pt>
                <c:pt idx="98">
                  <c:v>2008-03-01T00:00:00</c:v>
                </c:pt>
                <c:pt idx="99">
                  <c:v>2008-04-01T00:00:00</c:v>
                </c:pt>
                <c:pt idx="100">
                  <c:v>2008-05-01T00:00:00</c:v>
                </c:pt>
                <c:pt idx="101">
                  <c:v>2008-06-01T00:00:00</c:v>
                </c:pt>
                <c:pt idx="102">
                  <c:v>2008-07-01T00:00:00</c:v>
                </c:pt>
                <c:pt idx="103">
                  <c:v>2008-08-01T00:00:00</c:v>
                </c:pt>
                <c:pt idx="104">
                  <c:v>2008-09-01T00:00:00</c:v>
                </c:pt>
                <c:pt idx="105">
                  <c:v>2008-10-01T00:00:00</c:v>
                </c:pt>
                <c:pt idx="106">
                  <c:v>2008-11-01T00:00:00</c:v>
                </c:pt>
                <c:pt idx="107">
                  <c:v>2008-12-01T00:00:00</c:v>
                </c:pt>
                <c:pt idx="108">
                  <c:v>2009-01-01T00:00:00</c:v>
                </c:pt>
                <c:pt idx="109">
                  <c:v>2009-02-01T00:00:00</c:v>
                </c:pt>
                <c:pt idx="110">
                  <c:v>2009-03-01T00:00:00</c:v>
                </c:pt>
                <c:pt idx="111">
                  <c:v>2009-04-01T00:00:00</c:v>
                </c:pt>
                <c:pt idx="112">
                  <c:v>2009-05-01T00:00:00</c:v>
                </c:pt>
                <c:pt idx="113">
                  <c:v>2009-06-01T00:00:00</c:v>
                </c:pt>
                <c:pt idx="114">
                  <c:v>2009-07-01T00:00:00</c:v>
                </c:pt>
                <c:pt idx="115">
                  <c:v>2009-08-01T00:00:00</c:v>
                </c:pt>
                <c:pt idx="116">
                  <c:v>2009-09-01T00:00:00</c:v>
                </c:pt>
                <c:pt idx="117">
                  <c:v>2009-10-01T00:00:00</c:v>
                </c:pt>
                <c:pt idx="118">
                  <c:v>2009-11-01T00:00:00</c:v>
                </c:pt>
                <c:pt idx="119">
                  <c:v>2009-12-01T00:00:00</c:v>
                </c:pt>
                <c:pt idx="120">
                  <c:v>2010-01-01T00:00:00</c:v>
                </c:pt>
                <c:pt idx="121">
                  <c:v>2010-02-01T00:00:00</c:v>
                </c:pt>
                <c:pt idx="122">
                  <c:v>2010-03-01T00:00:00</c:v>
                </c:pt>
                <c:pt idx="123">
                  <c:v>2010-04-01T00:00:00</c:v>
                </c:pt>
                <c:pt idx="124">
                  <c:v>2010-05-01T00:00:00</c:v>
                </c:pt>
                <c:pt idx="125">
                  <c:v>2010-06-01T00:00:00</c:v>
                </c:pt>
                <c:pt idx="126">
                  <c:v>2010-07-01T00:00:00</c:v>
                </c:pt>
                <c:pt idx="127">
                  <c:v>2010-08-01T00:00:00</c:v>
                </c:pt>
              </c:strCache>
            </c:strRef>
          </c:xVal>
          <c:yVal>
            <c:numRef>
              <c:f>with_irr!$H$2:$H$129</c:f>
              <c:numCache>
                <c:formatCode>General</c:formatCode>
                <c:ptCount val="128"/>
                <c:pt idx="0">
                  <c:v>2.1602641083245024</c:v>
                </c:pt>
                <c:pt idx="1">
                  <c:v>1.0776083660923004</c:v>
                </c:pt>
                <c:pt idx="2">
                  <c:v>0.88764096308699802</c:v>
                </c:pt>
                <c:pt idx="3">
                  <c:v>1.6534412571183446</c:v>
                </c:pt>
                <c:pt idx="4">
                  <c:v>1.712982077429692</c:v>
                </c:pt>
                <c:pt idx="5">
                  <c:v>2.2761974367132596</c:v>
                </c:pt>
                <c:pt idx="6">
                  <c:v>2.1632486916049838</c:v>
                </c:pt>
                <c:pt idx="7">
                  <c:v>1.6266523192744478</c:v>
                </c:pt>
                <c:pt idx="8">
                  <c:v>0.94265150522317187</c:v>
                </c:pt>
                <c:pt idx="9">
                  <c:v>1.0114341257817978</c:v>
                </c:pt>
                <c:pt idx="10">
                  <c:v>0.91418738821239909</c:v>
                </c:pt>
                <c:pt idx="11">
                  <c:v>0.88260145724897343</c:v>
                </c:pt>
                <c:pt idx="12">
                  <c:v>0.87240460705980472</c:v>
                </c:pt>
                <c:pt idx="13">
                  <c:v>0.86356233110298042</c:v>
                </c:pt>
                <c:pt idx="14">
                  <c:v>1.0763153495469255</c:v>
                </c:pt>
                <c:pt idx="15">
                  <c:v>1.300370760089488</c:v>
                </c:pt>
                <c:pt idx="16">
                  <c:v>2.2509086305267876</c:v>
                </c:pt>
                <c:pt idx="17">
                  <c:v>1.9723007247503432</c:v>
                </c:pt>
                <c:pt idx="18">
                  <c:v>2.2007260688550039</c:v>
                </c:pt>
                <c:pt idx="19">
                  <c:v>1.3609544403978102</c:v>
                </c:pt>
                <c:pt idx="20">
                  <c:v>0.87901023094036879</c:v>
                </c:pt>
                <c:pt idx="21">
                  <c:v>1.0326748301327708</c:v>
                </c:pt>
                <c:pt idx="22">
                  <c:v>0.85248833989654094</c:v>
                </c:pt>
                <c:pt idx="23">
                  <c:v>0.82744750041281634</c:v>
                </c:pt>
                <c:pt idx="24">
                  <c:v>0.85391407080959159</c:v>
                </c:pt>
                <c:pt idx="25">
                  <c:v>0.81684543831573631</c:v>
                </c:pt>
                <c:pt idx="26">
                  <c:v>0.78865140452579774</c:v>
                </c:pt>
                <c:pt idx="27">
                  <c:v>1.3517378219915741</c:v>
                </c:pt>
                <c:pt idx="28">
                  <c:v>1.3610997831349494</c:v>
                </c:pt>
                <c:pt idx="29">
                  <c:v>3.1797988682460865</c:v>
                </c:pt>
                <c:pt idx="30">
                  <c:v>2.1366543616806721</c:v>
                </c:pt>
                <c:pt idx="31">
                  <c:v>1.0998997381855034</c:v>
                </c:pt>
                <c:pt idx="32">
                  <c:v>1.1001371654208367</c:v>
                </c:pt>
                <c:pt idx="33">
                  <c:v>0.88076801151384476</c:v>
                </c:pt>
                <c:pt idx="34">
                  <c:v>0.8400434222048726</c:v>
                </c:pt>
                <c:pt idx="35">
                  <c:v>0.81493935032614384</c:v>
                </c:pt>
                <c:pt idx="36">
                  <c:v>0.80050747695458035</c:v>
                </c:pt>
                <c:pt idx="37">
                  <c:v>0.78618736782308485</c:v>
                </c:pt>
                <c:pt idx="38">
                  <c:v>0.87581787542689393</c:v>
                </c:pt>
                <c:pt idx="39">
                  <c:v>0.93572906937138933</c:v>
                </c:pt>
                <c:pt idx="40">
                  <c:v>1.4142605887113664</c:v>
                </c:pt>
                <c:pt idx="41">
                  <c:v>1.6577418553997774</c:v>
                </c:pt>
                <c:pt idx="42">
                  <c:v>1.9318312521809902</c:v>
                </c:pt>
                <c:pt idx="43">
                  <c:v>1.1120941780752414</c:v>
                </c:pt>
                <c:pt idx="44">
                  <c:v>1.3341426338268523</c:v>
                </c:pt>
                <c:pt idx="45">
                  <c:v>1.3071080567052393</c:v>
                </c:pt>
                <c:pt idx="46">
                  <c:v>0.92642210393989921</c:v>
                </c:pt>
                <c:pt idx="47">
                  <c:v>0.88712821718928447</c:v>
                </c:pt>
                <c:pt idx="48">
                  <c:v>0.83336486478270266</c:v>
                </c:pt>
                <c:pt idx="49">
                  <c:v>0.79956433119201176</c:v>
                </c:pt>
                <c:pt idx="50">
                  <c:v>0.97219978552087905</c:v>
                </c:pt>
                <c:pt idx="51">
                  <c:v>0.98097768802581753</c:v>
                </c:pt>
                <c:pt idx="52">
                  <c:v>1.7935071165188519</c:v>
                </c:pt>
                <c:pt idx="53">
                  <c:v>3.9148309875959941</c:v>
                </c:pt>
                <c:pt idx="54">
                  <c:v>1.632231251792041</c:v>
                </c:pt>
                <c:pt idx="55">
                  <c:v>2.0196602711500797</c:v>
                </c:pt>
                <c:pt idx="56">
                  <c:v>1.0344162902849687</c:v>
                </c:pt>
                <c:pt idx="57">
                  <c:v>0.97459591322563977</c:v>
                </c:pt>
                <c:pt idx="58">
                  <c:v>0.91427423861844292</c:v>
                </c:pt>
                <c:pt idx="59">
                  <c:v>0.86102306039140308</c:v>
                </c:pt>
                <c:pt idx="60">
                  <c:v>0.82016466189016957</c:v>
                </c:pt>
                <c:pt idx="61">
                  <c:v>0.86336126119926737</c:v>
                </c:pt>
                <c:pt idx="62">
                  <c:v>1.2182230480978453</c:v>
                </c:pt>
                <c:pt idx="63">
                  <c:v>0.96528140387868067</c:v>
                </c:pt>
                <c:pt idx="64">
                  <c:v>1.5075418214104581</c:v>
                </c:pt>
                <c:pt idx="65">
                  <c:v>1.359335894821458</c:v>
                </c:pt>
                <c:pt idx="66">
                  <c:v>2.7574472346817815</c:v>
                </c:pt>
                <c:pt idx="67">
                  <c:v>1.1049461124366431</c:v>
                </c:pt>
                <c:pt idx="68">
                  <c:v>0.8660386562291118</c:v>
                </c:pt>
                <c:pt idx="69">
                  <c:v>0.82374704843339086</c:v>
                </c:pt>
                <c:pt idx="70">
                  <c:v>0.80923555900685173</c:v>
                </c:pt>
                <c:pt idx="71">
                  <c:v>0.79990442397104111</c:v>
                </c:pt>
                <c:pt idx="72">
                  <c:v>0.78747992508849862</c:v>
                </c:pt>
                <c:pt idx="73">
                  <c:v>0.85404738589530527</c:v>
                </c:pt>
                <c:pt idx="74">
                  <c:v>0.96128369914138023</c:v>
                </c:pt>
                <c:pt idx="75">
                  <c:v>0.93376920309741551</c:v>
                </c:pt>
                <c:pt idx="76">
                  <c:v>1.5261544008090628</c:v>
                </c:pt>
                <c:pt idx="77">
                  <c:v>4.4937926744709866</c:v>
                </c:pt>
                <c:pt idx="78">
                  <c:v>2.13272317849421</c:v>
                </c:pt>
                <c:pt idx="79">
                  <c:v>1.218476836424083</c:v>
                </c:pt>
                <c:pt idx="80">
                  <c:v>1.1536417146636897</c:v>
                </c:pt>
                <c:pt idx="81">
                  <c:v>0.92628122462782614</c:v>
                </c:pt>
                <c:pt idx="82">
                  <c:v>0.86224554062270953</c:v>
                </c:pt>
                <c:pt idx="83">
                  <c:v>1.3611625412321633</c:v>
                </c:pt>
                <c:pt idx="84">
                  <c:v>0.90600327211097109</c:v>
                </c:pt>
                <c:pt idx="85">
                  <c:v>0.82916123930102026</c:v>
                </c:pt>
                <c:pt idx="86">
                  <c:v>0.81499643859953319</c:v>
                </c:pt>
                <c:pt idx="87">
                  <c:v>1.1504724657260543</c:v>
                </c:pt>
                <c:pt idx="88">
                  <c:v>1.655881051819968</c:v>
                </c:pt>
                <c:pt idx="89">
                  <c:v>1.7570052935852309</c:v>
                </c:pt>
                <c:pt idx="90">
                  <c:v>1.7942743314925913</c:v>
                </c:pt>
                <c:pt idx="91">
                  <c:v>1.9507949437548775</c:v>
                </c:pt>
                <c:pt idx="92">
                  <c:v>1.5807373216709888</c:v>
                </c:pt>
                <c:pt idx="93">
                  <c:v>0.95879525635261442</c:v>
                </c:pt>
                <c:pt idx="94">
                  <c:v>0.88828409776858552</c:v>
                </c:pt>
                <c:pt idx="95">
                  <c:v>0.84556047329287731</c:v>
                </c:pt>
                <c:pt idx="96">
                  <c:v>0.83559289659656399</c:v>
                </c:pt>
                <c:pt idx="97">
                  <c:v>0.8126338752724207</c:v>
                </c:pt>
                <c:pt idx="98">
                  <c:v>0.96905108855650135</c:v>
                </c:pt>
                <c:pt idx="99">
                  <c:v>1.0757692094694342</c:v>
                </c:pt>
                <c:pt idx="100">
                  <c:v>1.2638038270104608</c:v>
                </c:pt>
                <c:pt idx="101">
                  <c:v>2.9035491374499296</c:v>
                </c:pt>
                <c:pt idx="102">
                  <c:v>2.0739154124176915</c:v>
                </c:pt>
                <c:pt idx="103">
                  <c:v>1.6983575602847518</c:v>
                </c:pt>
                <c:pt idx="104">
                  <c:v>0.93090398179346778</c:v>
                </c:pt>
                <c:pt idx="105">
                  <c:v>0.92872613169104767</c:v>
                </c:pt>
                <c:pt idx="106">
                  <c:v>0.87133154206844909</c:v>
                </c:pt>
                <c:pt idx="107">
                  <c:v>0.89477606707805235</c:v>
                </c:pt>
                <c:pt idx="108">
                  <c:v>0.93974143025421863</c:v>
                </c:pt>
                <c:pt idx="109">
                  <c:v>1.1074360224260049</c:v>
                </c:pt>
                <c:pt idx="110">
                  <c:v>1.1675586560113238</c:v>
                </c:pt>
                <c:pt idx="111">
                  <c:v>1.6550516203116439</c:v>
                </c:pt>
                <c:pt idx="112">
                  <c:v>2.180959039896309</c:v>
                </c:pt>
                <c:pt idx="113">
                  <c:v>2.736343768042159</c:v>
                </c:pt>
                <c:pt idx="114">
                  <c:v>1.2385696319581416</c:v>
                </c:pt>
                <c:pt idx="115">
                  <c:v>1.3038179131255478</c:v>
                </c:pt>
                <c:pt idx="116">
                  <c:v>1.1620975064338459</c:v>
                </c:pt>
                <c:pt idx="117">
                  <c:v>0.90225972646071884</c:v>
                </c:pt>
                <c:pt idx="118">
                  <c:v>0.85221852918325547</c:v>
                </c:pt>
                <c:pt idx="119">
                  <c:v>0.86397291394245979</c:v>
                </c:pt>
                <c:pt idx="120">
                  <c:v>0.81471266141305676</c:v>
                </c:pt>
                <c:pt idx="121">
                  <c:v>0.85678775889095493</c:v>
                </c:pt>
                <c:pt idx="122">
                  <c:v>1.0097265369632626</c:v>
                </c:pt>
                <c:pt idx="123">
                  <c:v>0.83748023601294452</c:v>
                </c:pt>
                <c:pt idx="124">
                  <c:v>1.7701872606012317</c:v>
                </c:pt>
                <c:pt idx="125">
                  <c:v>4.1197369140983788</c:v>
                </c:pt>
                <c:pt idx="126">
                  <c:v>3.4786621852551929</c:v>
                </c:pt>
                <c:pt idx="127">
                  <c:v>1.999059912647815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1-410E-839F-65ED1FEC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33200"/>
        <c:axId val="734002816"/>
      </c:scatterChart>
      <c:valAx>
        <c:axId val="655433200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002816"/>
        <c:crosses val="autoZero"/>
        <c:crossBetween val="midCat"/>
      </c:valAx>
      <c:valAx>
        <c:axId val="7340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Flow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4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acumm!$B$2:$B$129</c:f>
              <c:numCache>
                <c:formatCode>General</c:formatCode>
                <c:ptCount val="128"/>
                <c:pt idx="0">
                  <c:v>5509316.2327399896</c:v>
                </c:pt>
                <c:pt idx="1">
                  <c:v>8173101.3700399902</c:v>
                </c:pt>
                <c:pt idx="2">
                  <c:v>10337597.461629979</c:v>
                </c:pt>
                <c:pt idx="3">
                  <c:v>14515229.953229979</c:v>
                </c:pt>
                <c:pt idx="4">
                  <c:v>18849455.237049978</c:v>
                </c:pt>
                <c:pt idx="5">
                  <c:v>24663559.315909978</c:v>
                </c:pt>
                <c:pt idx="6">
                  <c:v>30180804.099639967</c:v>
                </c:pt>
                <c:pt idx="7">
                  <c:v>34288580.37849997</c:v>
                </c:pt>
                <c:pt idx="8">
                  <c:v>36597660.017859973</c:v>
                </c:pt>
                <c:pt idx="9">
                  <c:v>39088881.934289962</c:v>
                </c:pt>
                <c:pt idx="10">
                  <c:v>41323149.676479965</c:v>
                </c:pt>
                <c:pt idx="11">
                  <c:v>43474400.495349959</c:v>
                </c:pt>
                <c:pt idx="12">
                  <c:v>45598851.055229962</c:v>
                </c:pt>
                <c:pt idx="13">
                  <c:v>47700061.567319959</c:v>
                </c:pt>
                <c:pt idx="14">
                  <c:v>50360448.284749947</c:v>
                </c:pt>
                <c:pt idx="15">
                  <c:v>53612339.197649948</c:v>
                </c:pt>
                <c:pt idx="16">
                  <c:v>59359895.340359941</c:v>
                </c:pt>
                <c:pt idx="17">
                  <c:v>64375253.093709931</c:v>
                </c:pt>
                <c:pt idx="18">
                  <c:v>69990965.867179915</c:v>
                </c:pt>
                <c:pt idx="19">
                  <c:v>73399648.035859913</c:v>
                </c:pt>
                <c:pt idx="20">
                  <c:v>75541688.479799911</c:v>
                </c:pt>
                <c:pt idx="21">
                  <c:v>78087375.343739912</c:v>
                </c:pt>
                <c:pt idx="22">
                  <c:v>80159480.21762991</c:v>
                </c:pt>
                <c:pt idx="23">
                  <c:v>82165770.553594917</c:v>
                </c:pt>
                <c:pt idx="24">
                  <c:v>84241622.658934921</c:v>
                </c:pt>
                <c:pt idx="25">
                  <c:v>86220047.722314924</c:v>
                </c:pt>
                <c:pt idx="26">
                  <c:v>88127848.078381926</c:v>
                </c:pt>
                <c:pt idx="27">
                  <c:v>91516147.472741917</c:v>
                </c:pt>
                <c:pt idx="28">
                  <c:v>94927247.950821921</c:v>
                </c:pt>
                <c:pt idx="29">
                  <c:v>103116940.70817192</c:v>
                </c:pt>
                <c:pt idx="30">
                  <c:v>108564222.83932191</c:v>
                </c:pt>
                <c:pt idx="31">
                  <c:v>111287882.85987189</c:v>
                </c:pt>
                <c:pt idx="32">
                  <c:v>114011179.6259719</c:v>
                </c:pt>
                <c:pt idx="33">
                  <c:v>116160805.33715189</c:v>
                </c:pt>
                <c:pt idx="34">
                  <c:v>118200201.38321188</c:v>
                </c:pt>
                <c:pt idx="35">
                  <c:v>120173616.69840188</c:v>
                </c:pt>
                <c:pt idx="36">
                  <c:v>122109100.89399189</c:v>
                </c:pt>
                <c:pt idx="37">
                  <c:v>124006947.71859288</c:v>
                </c:pt>
                <c:pt idx="38">
                  <c:v>126140369.33076288</c:v>
                </c:pt>
                <c:pt idx="39">
                  <c:v>128432800.55096288</c:v>
                </c:pt>
                <c:pt idx="40">
                  <c:v>131982437.86817287</c:v>
                </c:pt>
                <c:pt idx="41">
                  <c:v>136171835.07070288</c:v>
                </c:pt>
                <c:pt idx="42">
                  <c:v>141081208.66504288</c:v>
                </c:pt>
                <c:pt idx="43">
                  <c:v>143835990.96111286</c:v>
                </c:pt>
                <c:pt idx="44">
                  <c:v>147174262.58601287</c:v>
                </c:pt>
                <c:pt idx="45">
                  <c:v>150441797.21112287</c:v>
                </c:pt>
                <c:pt idx="46">
                  <c:v>152708221.30984288</c:v>
                </c:pt>
                <c:pt idx="47">
                  <c:v>154871369.75754288</c:v>
                </c:pt>
                <c:pt idx="48">
                  <c:v>156893212.63127288</c:v>
                </c:pt>
                <c:pt idx="49">
                  <c:v>158826217.96817288</c:v>
                </c:pt>
                <c:pt idx="50">
                  <c:v>161213616.76138288</c:v>
                </c:pt>
                <c:pt idx="51">
                  <c:v>163624788.77757287</c:v>
                </c:pt>
                <c:pt idx="52">
                  <c:v>168170686.71876287</c:v>
                </c:pt>
                <c:pt idx="53">
                  <c:v>178291911.66697279</c:v>
                </c:pt>
                <c:pt idx="54">
                  <c:v>182413405.4792828</c:v>
                </c:pt>
                <c:pt idx="55">
                  <c:v>187556218.19824278</c:v>
                </c:pt>
                <c:pt idx="56">
                  <c:v>190106805.13479277</c:v>
                </c:pt>
                <c:pt idx="57">
                  <c:v>192499843.87837276</c:v>
                </c:pt>
                <c:pt idx="58">
                  <c:v>194734339.88844275</c:v>
                </c:pt>
                <c:pt idx="59">
                  <c:v>196828876.46579275</c:v>
                </c:pt>
                <c:pt idx="60">
                  <c:v>198816025.40466276</c:v>
                </c:pt>
                <c:pt idx="61">
                  <c:v>200917011.95049277</c:v>
                </c:pt>
                <c:pt idx="62">
                  <c:v>203952206.37070277</c:v>
                </c:pt>
                <c:pt idx="63">
                  <c:v>206325040.67330277</c:v>
                </c:pt>
                <c:pt idx="64">
                  <c:v>210119226.93106276</c:v>
                </c:pt>
                <c:pt idx="65">
                  <c:v>213525951.18395275</c:v>
                </c:pt>
                <c:pt idx="66">
                  <c:v>220606133.22835276</c:v>
                </c:pt>
                <c:pt idx="67">
                  <c:v>223342458.87011275</c:v>
                </c:pt>
                <c:pt idx="68">
                  <c:v>225450709.29098275</c:v>
                </c:pt>
                <c:pt idx="69">
                  <c:v>227448031.11502275</c:v>
                </c:pt>
                <c:pt idx="70">
                  <c:v>229406906.30810875</c:v>
                </c:pt>
                <c:pt idx="71">
                  <c:v>231340805.50677875</c:v>
                </c:pt>
                <c:pt idx="72">
                  <c:v>233242049.54412976</c:v>
                </c:pt>
                <c:pt idx="73">
                  <c:v>235318252.03990975</c:v>
                </c:pt>
                <c:pt idx="74">
                  <c:v>237678424.40865976</c:v>
                </c:pt>
                <c:pt idx="75">
                  <c:v>239965578.46864974</c:v>
                </c:pt>
                <c:pt idx="76">
                  <c:v>243808532.73182973</c:v>
                </c:pt>
                <c:pt idx="77">
                  <c:v>255451034.09262964</c:v>
                </c:pt>
                <c:pt idx="78">
                  <c:v>260889151.82443964</c:v>
                </c:pt>
                <c:pt idx="79">
                  <c:v>263924653.00201964</c:v>
                </c:pt>
                <c:pt idx="80">
                  <c:v>266788275.67696965</c:v>
                </c:pt>
                <c:pt idx="81">
                  <c:v>269054619.95137966</c:v>
                </c:pt>
                <c:pt idx="82">
                  <c:v>271152447.38331968</c:v>
                </c:pt>
                <c:pt idx="83">
                  <c:v>274561494.55648971</c:v>
                </c:pt>
                <c:pt idx="84">
                  <c:v>276774252.08453971</c:v>
                </c:pt>
                <c:pt idx="85">
                  <c:v>278785046.6198597</c:v>
                </c:pt>
                <c:pt idx="86">
                  <c:v>280760976.8512817</c:v>
                </c:pt>
                <c:pt idx="87">
                  <c:v>283622604.61845171</c:v>
                </c:pt>
                <c:pt idx="88">
                  <c:v>287808807.33497173</c:v>
                </c:pt>
                <c:pt idx="89">
                  <c:v>292258956.18066174</c:v>
                </c:pt>
                <c:pt idx="90">
                  <c:v>296806345.87483174</c:v>
                </c:pt>
                <c:pt idx="91">
                  <c:v>301765714.68850172</c:v>
                </c:pt>
                <c:pt idx="92">
                  <c:v>305751867.62220174</c:v>
                </c:pt>
                <c:pt idx="93">
                  <c:v>308103396.02938175</c:v>
                </c:pt>
                <c:pt idx="94">
                  <c:v>310270461.29710174</c:v>
                </c:pt>
                <c:pt idx="95">
                  <c:v>312324357.74233174</c:v>
                </c:pt>
                <c:pt idx="96">
                  <c:v>314352056.52534175</c:v>
                </c:pt>
                <c:pt idx="97">
                  <c:v>316319412.38811374</c:v>
                </c:pt>
                <c:pt idx="98">
                  <c:v>318697877.73555374</c:v>
                </c:pt>
                <c:pt idx="99">
                  <c:v>321358301.96022373</c:v>
                </c:pt>
                <c:pt idx="100">
                  <c:v>324511499.27674371</c:v>
                </c:pt>
                <c:pt idx="101">
                  <c:v>331974382.6321137</c:v>
                </c:pt>
                <c:pt idx="102">
                  <c:v>337257098.43323368</c:v>
                </c:pt>
                <c:pt idx="103">
                  <c:v>341553211.11746371</c:v>
                </c:pt>
                <c:pt idx="104">
                  <c:v>343831414.88196373</c:v>
                </c:pt>
                <c:pt idx="105">
                  <c:v>346103894.62917376</c:v>
                </c:pt>
                <c:pt idx="106">
                  <c:v>348225524.86521375</c:v>
                </c:pt>
                <c:pt idx="107">
                  <c:v>350409146.30870372</c:v>
                </c:pt>
                <c:pt idx="108">
                  <c:v>352710577.4329437</c:v>
                </c:pt>
                <c:pt idx="109">
                  <c:v>355452758.24145371</c:v>
                </c:pt>
                <c:pt idx="110">
                  <c:v>358353763.04547369</c:v>
                </c:pt>
                <c:pt idx="111">
                  <c:v>362538799.36411369</c:v>
                </c:pt>
                <c:pt idx="112">
                  <c:v>368105101.28664368</c:v>
                </c:pt>
                <c:pt idx="113">
                  <c:v>375128520.77606368</c:v>
                </c:pt>
                <c:pt idx="114">
                  <c:v>378215358.47690368</c:v>
                </c:pt>
                <c:pt idx="115">
                  <c:v>381474094.19037366</c:v>
                </c:pt>
                <c:pt idx="116">
                  <c:v>384359941.12136364</c:v>
                </c:pt>
                <c:pt idx="117">
                  <c:v>386562859.53330362</c:v>
                </c:pt>
                <c:pt idx="118">
                  <c:v>388634255.26693362</c:v>
                </c:pt>
                <c:pt idx="119">
                  <c:v>390736544.90897363</c:v>
                </c:pt>
                <c:pt idx="120">
                  <c:v>392709364.42041361</c:v>
                </c:pt>
                <c:pt idx="121">
                  <c:v>394792769.4056536</c:v>
                </c:pt>
                <c:pt idx="122">
                  <c:v>397279435.27549362</c:v>
                </c:pt>
                <c:pt idx="123">
                  <c:v>399312094.5300436</c:v>
                </c:pt>
                <c:pt idx="124">
                  <c:v>403796300.57183361</c:v>
                </c:pt>
                <c:pt idx="125">
                  <c:v>414455787.10793364</c:v>
                </c:pt>
                <c:pt idx="126">
                  <c:v>423430233.18549365</c:v>
                </c:pt>
                <c:pt idx="127">
                  <c:v>428516061.01631367</c:v>
                </c:pt>
              </c:numCache>
            </c:numRef>
          </c:xVal>
          <c:yVal>
            <c:numRef>
              <c:f>acumm!$C$2:$C$129</c:f>
              <c:numCache>
                <c:formatCode>General</c:formatCode>
                <c:ptCount val="128"/>
                <c:pt idx="0">
                  <c:v>5677796.2327399906</c:v>
                </c:pt>
                <c:pt idx="1">
                  <c:v>8510061.3700399902</c:v>
                </c:pt>
                <c:pt idx="2">
                  <c:v>10843037.46162999</c:v>
                </c:pt>
                <c:pt idx="3">
                  <c:v>15188757.276419051</c:v>
                </c:pt>
                <c:pt idx="4">
                  <c:v>19690967.514742583</c:v>
                </c:pt>
                <c:pt idx="5">
                  <c:v>25673469.923286803</c:v>
                </c:pt>
                <c:pt idx="6">
                  <c:v>31359110.500447884</c:v>
                </c:pt>
                <c:pt idx="7">
                  <c:v>35634421.271369085</c:v>
                </c:pt>
                <c:pt idx="8">
                  <c:v>38111980.910729088</c:v>
                </c:pt>
                <c:pt idx="9">
                  <c:v>40770321.086311877</c:v>
                </c:pt>
                <c:pt idx="10">
                  <c:v>43173068.828501865</c:v>
                </c:pt>
                <c:pt idx="11">
                  <c:v>45492799.647371858</c:v>
                </c:pt>
                <c:pt idx="12">
                  <c:v>47785730.207251862</c:v>
                </c:pt>
                <c:pt idx="13">
                  <c:v>50055420.719341852</c:v>
                </c:pt>
                <c:pt idx="14">
                  <c:v>52884287.43677184</c:v>
                </c:pt>
                <c:pt idx="15">
                  <c:v>56302036.301065922</c:v>
                </c:pt>
                <c:pt idx="16">
                  <c:v>62218072.443775915</c:v>
                </c:pt>
                <c:pt idx="17">
                  <c:v>67401846.771028548</c:v>
                </c:pt>
                <c:pt idx="18">
                  <c:v>73185988.689087331</c:v>
                </c:pt>
                <c:pt idx="19">
                  <c:v>76762968.913331613</c:v>
                </c:pt>
                <c:pt idx="20">
                  <c:v>79073260.955189407</c:v>
                </c:pt>
                <c:pt idx="21">
                  <c:v>81787427.819129407</c:v>
                </c:pt>
                <c:pt idx="22">
                  <c:v>84028012.693019405</c:v>
                </c:pt>
                <c:pt idx="23">
                  <c:v>86202783.028984398</c:v>
                </c:pt>
                <c:pt idx="24">
                  <c:v>88447115.134324402</c:v>
                </c:pt>
                <c:pt idx="25">
                  <c:v>90594020.19770439</c:v>
                </c:pt>
                <c:pt idx="26">
                  <c:v>92666823.220402688</c:v>
                </c:pt>
                <c:pt idx="27">
                  <c:v>96219579.517089278</c:v>
                </c:pt>
                <c:pt idx="28">
                  <c:v>99796941.74390547</c:v>
                </c:pt>
                <c:pt idx="29">
                  <c:v>108154368.95173024</c:v>
                </c:pt>
                <c:pt idx="30">
                  <c:v>113770111.9706832</c:v>
                </c:pt>
                <c:pt idx="31">
                  <c:v>116660965.25375931</c:v>
                </c:pt>
                <c:pt idx="32">
                  <c:v>119552442.56398891</c:v>
                </c:pt>
                <c:pt idx="33">
                  <c:v>121867354.55943461</c:v>
                </c:pt>
                <c:pt idx="34">
                  <c:v>124075230.6054946</c:v>
                </c:pt>
                <c:pt idx="35">
                  <c:v>126217125.92068461</c:v>
                </c:pt>
                <c:pt idx="36">
                  <c:v>128321090.11627461</c:v>
                </c:pt>
                <c:pt idx="37">
                  <c:v>130387416.9408756</c:v>
                </c:pt>
                <c:pt idx="38">
                  <c:v>132689318.5530456</c:v>
                </c:pt>
                <c:pt idx="39">
                  <c:v>135148684.03732559</c:v>
                </c:pt>
                <c:pt idx="40">
                  <c:v>138865768.17150861</c:v>
                </c:pt>
                <c:pt idx="41">
                  <c:v>143222791.19715357</c:v>
                </c:pt>
                <c:pt idx="42">
                  <c:v>148300200.09528583</c:v>
                </c:pt>
                <c:pt idx="43">
                  <c:v>151223103.87839085</c:v>
                </c:pt>
                <c:pt idx="44">
                  <c:v>154729614.95316637</c:v>
                </c:pt>
                <c:pt idx="45">
                  <c:v>158165071.37330806</c:v>
                </c:pt>
                <c:pt idx="46">
                  <c:v>160599975.47202805</c:v>
                </c:pt>
                <c:pt idx="47">
                  <c:v>162931603.91972804</c:v>
                </c:pt>
                <c:pt idx="48">
                  <c:v>165121926.79345804</c:v>
                </c:pt>
                <c:pt idx="49">
                  <c:v>167223412.13035804</c:v>
                </c:pt>
                <c:pt idx="50">
                  <c:v>169778633.16024515</c:v>
                </c:pt>
                <c:pt idx="51">
                  <c:v>172356925.04595116</c:v>
                </c:pt>
                <c:pt idx="52">
                  <c:v>177070778.27821225</c:v>
                </c:pt>
                <c:pt idx="53">
                  <c:v>187360081.58493894</c:v>
                </c:pt>
                <c:pt idx="54">
                  <c:v>191650055.39724895</c:v>
                </c:pt>
                <c:pt idx="55">
                  <c:v>196958304.25198945</c:v>
                </c:pt>
                <c:pt idx="56">
                  <c:v>199677048.17474994</c:v>
                </c:pt>
                <c:pt idx="57">
                  <c:v>202238566.91832992</c:v>
                </c:pt>
                <c:pt idx="58">
                  <c:v>204641542.92839992</c:v>
                </c:pt>
                <c:pt idx="59">
                  <c:v>206904559.50574991</c:v>
                </c:pt>
                <c:pt idx="60">
                  <c:v>209060188.44461989</c:v>
                </c:pt>
                <c:pt idx="61">
                  <c:v>211329350.48709479</c:v>
                </c:pt>
                <c:pt idx="62">
                  <c:v>214531191.50573379</c:v>
                </c:pt>
                <c:pt idx="63">
                  <c:v>217068229.03617129</c:v>
                </c:pt>
                <c:pt idx="64">
                  <c:v>221030483.11488253</c:v>
                </c:pt>
                <c:pt idx="65">
                  <c:v>224603209.33521104</c:v>
                </c:pt>
                <c:pt idx="66">
                  <c:v>231850574.81275836</c:v>
                </c:pt>
                <c:pt idx="67">
                  <c:v>234754691.42072225</c:v>
                </c:pt>
                <c:pt idx="68">
                  <c:v>237030890.42842534</c:v>
                </c:pt>
                <c:pt idx="69">
                  <c:v>239195934.91085824</c:v>
                </c:pt>
                <c:pt idx="70">
                  <c:v>241322839.01976925</c:v>
                </c:pt>
                <c:pt idx="71">
                  <c:v>243425218.21843925</c:v>
                </c:pt>
                <c:pt idx="72">
                  <c:v>245494942.25579026</c:v>
                </c:pt>
                <c:pt idx="73">
                  <c:v>247739624.75157025</c:v>
                </c:pt>
                <c:pt idx="74">
                  <c:v>250266155.16261914</c:v>
                </c:pt>
                <c:pt idx="75">
                  <c:v>252720369.55388963</c:v>
                </c:pt>
                <c:pt idx="76">
                  <c:v>256731542.85168329</c:v>
                </c:pt>
                <c:pt idx="77">
                  <c:v>268542524.21248329</c:v>
                </c:pt>
                <c:pt idx="78">
                  <c:v>274147934.9498415</c:v>
                </c:pt>
                <c:pt idx="79">
                  <c:v>277350442.99729288</c:v>
                </c:pt>
                <c:pt idx="80">
                  <c:v>280382545.67224288</c:v>
                </c:pt>
                <c:pt idx="81">
                  <c:v>282817079.4995575</c:v>
                </c:pt>
                <c:pt idx="82">
                  <c:v>285083309.10702968</c:v>
                </c:pt>
                <c:pt idx="83">
                  <c:v>288660836.28019965</c:v>
                </c:pt>
                <c:pt idx="84">
                  <c:v>291042073.80824965</c:v>
                </c:pt>
                <c:pt idx="85">
                  <c:v>293221348.34356964</c:v>
                </c:pt>
                <c:pt idx="86">
                  <c:v>295363393.70318353</c:v>
                </c:pt>
                <c:pt idx="87">
                  <c:v>298387166.67918175</c:v>
                </c:pt>
                <c:pt idx="88">
                  <c:v>302739298.97710752</c:v>
                </c:pt>
                <c:pt idx="89">
                  <c:v>307357214.90617406</c:v>
                </c:pt>
                <c:pt idx="90">
                  <c:v>312073084.60034406</c:v>
                </c:pt>
                <c:pt idx="91">
                  <c:v>317200335.54147565</c:v>
                </c:pt>
                <c:pt idx="92">
                  <c:v>321354968.47517568</c:v>
                </c:pt>
                <c:pt idx="93">
                  <c:v>323874958.54190415</c:v>
                </c:pt>
                <c:pt idx="94">
                  <c:v>326209624.97666013</c:v>
                </c:pt>
                <c:pt idx="95">
                  <c:v>328432001.42189014</c:v>
                </c:pt>
                <c:pt idx="96">
                  <c:v>330628180.20490015</c:v>
                </c:pt>
                <c:pt idx="97">
                  <c:v>332764016.06767213</c:v>
                </c:pt>
                <c:pt idx="98">
                  <c:v>335310961.41511214</c:v>
                </c:pt>
                <c:pt idx="99">
                  <c:v>338138392.71913016</c:v>
                </c:pt>
                <c:pt idx="100">
                  <c:v>341460033.15201581</c:v>
                </c:pt>
                <c:pt idx="101">
                  <c:v>349091396.50738579</c:v>
                </c:pt>
                <c:pt idx="102">
                  <c:v>354542243.49885827</c:v>
                </c:pt>
                <c:pt idx="103">
                  <c:v>359006016.29426396</c:v>
                </c:pt>
                <c:pt idx="104">
                  <c:v>361452700.05876392</c:v>
                </c:pt>
                <c:pt idx="105">
                  <c:v>363893659.80597395</c:v>
                </c:pt>
                <c:pt idx="106">
                  <c:v>366183770.04201394</c:v>
                </c:pt>
                <c:pt idx="107">
                  <c:v>368535499.24180239</c:v>
                </c:pt>
                <c:pt idx="108">
                  <c:v>371005410.36604238</c:v>
                </c:pt>
                <c:pt idx="109">
                  <c:v>373916071.17455238</c:v>
                </c:pt>
                <c:pt idx="110">
                  <c:v>376984751.5794431</c:v>
                </c:pt>
                <c:pt idx="111">
                  <c:v>381334703.89248872</c:v>
                </c:pt>
                <c:pt idx="112">
                  <c:v>387066892.36553973</c:v>
                </c:pt>
                <c:pt idx="113">
                  <c:v>394258791.85495973</c:v>
                </c:pt>
                <c:pt idx="114">
                  <c:v>397514109.55579972</c:v>
                </c:pt>
                <c:pt idx="115">
                  <c:v>400940918.53105265</c:v>
                </c:pt>
                <c:pt idx="116">
                  <c:v>403995245.46204263</c:v>
                </c:pt>
                <c:pt idx="117">
                  <c:v>406366643.87398261</c:v>
                </c:pt>
                <c:pt idx="118">
                  <c:v>408606519.60761261</c:v>
                </c:pt>
                <c:pt idx="119">
                  <c:v>410877289.24965262</c:v>
                </c:pt>
                <c:pt idx="120">
                  <c:v>413018588.7610926</c:v>
                </c:pt>
                <c:pt idx="121">
                  <c:v>415270473.74633259</c:v>
                </c:pt>
                <c:pt idx="122">
                  <c:v>417924325.8867147</c:v>
                </c:pt>
                <c:pt idx="123">
                  <c:v>420125465.14126468</c:v>
                </c:pt>
                <c:pt idx="124">
                  <c:v>424778027.07605577</c:v>
                </c:pt>
                <c:pt idx="125">
                  <c:v>435605882.17053759</c:v>
                </c:pt>
                <c:pt idx="126">
                  <c:v>444748808.2480976</c:v>
                </c:pt>
                <c:pt idx="127">
                  <c:v>450002913.42779088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F-490A-AF36-D5FA503FAA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acumm!$D$2:$D$3</c:f>
              <c:numCache>
                <c:formatCode>General</c:formatCode>
                <c:ptCount val="2"/>
                <c:pt idx="0">
                  <c:v>0</c:v>
                </c:pt>
                <c:pt idx="1">
                  <c:v>428516061.01631367</c:v>
                </c:pt>
              </c:numCache>
            </c:numRef>
          </c:xVal>
          <c:yVal>
            <c:numRef>
              <c:f>acumm!$E$2:$E$3</c:f>
              <c:numCache>
                <c:formatCode>General</c:formatCode>
                <c:ptCount val="2"/>
                <c:pt idx="0">
                  <c:v>0</c:v>
                </c:pt>
                <c:pt idx="1">
                  <c:v>450002913.42779088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F-490A-AF36-D5FA503F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74960"/>
        <c:axId val="989015088"/>
      </c:scatterChart>
      <c:valAx>
        <c:axId val="6554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015088"/>
        <c:crosses val="autoZero"/>
        <c:crossBetween val="midCat"/>
      </c:valAx>
      <c:valAx>
        <c:axId val="9890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4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duration_curve_irr!$B$2:$B$129</c:f>
              <c:numCache>
                <c:formatCode>General</c:formatCode>
                <c:ptCount val="128"/>
                <c:pt idx="0">
                  <c:v>6.4102564102564055E-2</c:v>
                </c:pt>
                <c:pt idx="1">
                  <c:v>6.4102564102564055E-2</c:v>
                </c:pt>
                <c:pt idx="2">
                  <c:v>6.4102564102564097E-2</c:v>
                </c:pt>
                <c:pt idx="3">
                  <c:v>6.4102564102564055E-2</c:v>
                </c:pt>
                <c:pt idx="4">
                  <c:v>6.4102564102564055E-2</c:v>
                </c:pt>
                <c:pt idx="5">
                  <c:v>6.4102564102564055E-2</c:v>
                </c:pt>
                <c:pt idx="6">
                  <c:v>6.4102564102564055E-2</c:v>
                </c:pt>
                <c:pt idx="7">
                  <c:v>6.4102564102564055E-2</c:v>
                </c:pt>
                <c:pt idx="8">
                  <c:v>6.4102564102564055E-2</c:v>
                </c:pt>
                <c:pt idx="9">
                  <c:v>6.4102564102564097E-2</c:v>
                </c:pt>
                <c:pt idx="10">
                  <c:v>6.4102564102564097E-2</c:v>
                </c:pt>
                <c:pt idx="11">
                  <c:v>6.4102564102564097E-2</c:v>
                </c:pt>
                <c:pt idx="12">
                  <c:v>6.4102564102564097E-2</c:v>
                </c:pt>
                <c:pt idx="13">
                  <c:v>6.4102564102564097E-2</c:v>
                </c:pt>
                <c:pt idx="14">
                  <c:v>6.4102564102564055E-2</c:v>
                </c:pt>
                <c:pt idx="15">
                  <c:v>6.4102564102564097E-2</c:v>
                </c:pt>
                <c:pt idx="16">
                  <c:v>6.4102564102564055E-2</c:v>
                </c:pt>
                <c:pt idx="17">
                  <c:v>6.4102564102564097E-2</c:v>
                </c:pt>
                <c:pt idx="18">
                  <c:v>6.4102564102564055E-2</c:v>
                </c:pt>
                <c:pt idx="19">
                  <c:v>6.4102564102564055E-2</c:v>
                </c:pt>
                <c:pt idx="20">
                  <c:v>6.4102564102564097E-2</c:v>
                </c:pt>
                <c:pt idx="21">
                  <c:v>6.4102564102564055E-2</c:v>
                </c:pt>
                <c:pt idx="22">
                  <c:v>6.4102564102564055E-2</c:v>
                </c:pt>
                <c:pt idx="23">
                  <c:v>6.4102564102564097E-2</c:v>
                </c:pt>
                <c:pt idx="24">
                  <c:v>6.4102564102564097E-2</c:v>
                </c:pt>
                <c:pt idx="25">
                  <c:v>6.4102564102564097E-2</c:v>
                </c:pt>
                <c:pt idx="26">
                  <c:v>6.4102564102564055E-2</c:v>
                </c:pt>
                <c:pt idx="27">
                  <c:v>6.4102564102564055E-2</c:v>
                </c:pt>
                <c:pt idx="28">
                  <c:v>6.4102564102564055E-2</c:v>
                </c:pt>
                <c:pt idx="29">
                  <c:v>6.4102564102564055E-2</c:v>
                </c:pt>
                <c:pt idx="30">
                  <c:v>6.4102564102564097E-2</c:v>
                </c:pt>
                <c:pt idx="31">
                  <c:v>6.4102564102564027E-2</c:v>
                </c:pt>
                <c:pt idx="32">
                  <c:v>6.4102564102564055E-2</c:v>
                </c:pt>
                <c:pt idx="33">
                  <c:v>6.4102564102564097E-2</c:v>
                </c:pt>
                <c:pt idx="34">
                  <c:v>6.4102564102564055E-2</c:v>
                </c:pt>
                <c:pt idx="35">
                  <c:v>6.4102564102564097E-2</c:v>
                </c:pt>
                <c:pt idx="36">
                  <c:v>6.4102564102564097E-2</c:v>
                </c:pt>
                <c:pt idx="37">
                  <c:v>6.4102564102564027E-2</c:v>
                </c:pt>
                <c:pt idx="38">
                  <c:v>6.4102564102564055E-2</c:v>
                </c:pt>
                <c:pt idx="39">
                  <c:v>6.4102564102564055E-2</c:v>
                </c:pt>
                <c:pt idx="40">
                  <c:v>6.4102564102564097E-2</c:v>
                </c:pt>
                <c:pt idx="41">
                  <c:v>6.4102564102564055E-2</c:v>
                </c:pt>
                <c:pt idx="42">
                  <c:v>6.4102564102564055E-2</c:v>
                </c:pt>
                <c:pt idx="43">
                  <c:v>6.4102564102564055E-2</c:v>
                </c:pt>
                <c:pt idx="44">
                  <c:v>6.4102564102564055E-2</c:v>
                </c:pt>
                <c:pt idx="45">
                  <c:v>6.4102564102564097E-2</c:v>
                </c:pt>
                <c:pt idx="46">
                  <c:v>6.4102564102564097E-2</c:v>
                </c:pt>
                <c:pt idx="47">
                  <c:v>6.4102564102564097E-2</c:v>
                </c:pt>
                <c:pt idx="48">
                  <c:v>6.4102564102564055E-2</c:v>
                </c:pt>
                <c:pt idx="49">
                  <c:v>6.4102564102564055E-2</c:v>
                </c:pt>
                <c:pt idx="50">
                  <c:v>6.4102564102564097E-2</c:v>
                </c:pt>
                <c:pt idx="51">
                  <c:v>6.4102564102564055E-2</c:v>
                </c:pt>
                <c:pt idx="52">
                  <c:v>6.4102564102564055E-2</c:v>
                </c:pt>
                <c:pt idx="53">
                  <c:v>6.4102564102564055E-2</c:v>
                </c:pt>
                <c:pt idx="54">
                  <c:v>6.4102564102564055E-2</c:v>
                </c:pt>
                <c:pt idx="55">
                  <c:v>6.4102564102564055E-2</c:v>
                </c:pt>
                <c:pt idx="56">
                  <c:v>6.4102564102564097E-2</c:v>
                </c:pt>
                <c:pt idx="57">
                  <c:v>6.4102564102564097E-2</c:v>
                </c:pt>
                <c:pt idx="58">
                  <c:v>6.4102564102564097E-2</c:v>
                </c:pt>
                <c:pt idx="59">
                  <c:v>6.4102564102564097E-2</c:v>
                </c:pt>
                <c:pt idx="60">
                  <c:v>6.4102564102564097E-2</c:v>
                </c:pt>
                <c:pt idx="61">
                  <c:v>6.4102564102564055E-2</c:v>
                </c:pt>
                <c:pt idx="62">
                  <c:v>6.4102564102564055E-2</c:v>
                </c:pt>
                <c:pt idx="63">
                  <c:v>6.4102564102564097E-2</c:v>
                </c:pt>
                <c:pt idx="64">
                  <c:v>6.4102564102564097E-2</c:v>
                </c:pt>
                <c:pt idx="65">
                  <c:v>6.4102564102564055E-2</c:v>
                </c:pt>
                <c:pt idx="66">
                  <c:v>6.4102564102564055E-2</c:v>
                </c:pt>
                <c:pt idx="67">
                  <c:v>6.4102564102564055E-2</c:v>
                </c:pt>
                <c:pt idx="68">
                  <c:v>6.4102564102564097E-2</c:v>
                </c:pt>
                <c:pt idx="69">
                  <c:v>6.4102564102564055E-2</c:v>
                </c:pt>
                <c:pt idx="70">
                  <c:v>6.4102564102564097E-2</c:v>
                </c:pt>
                <c:pt idx="71">
                  <c:v>6.4102564102564055E-2</c:v>
                </c:pt>
                <c:pt idx="72">
                  <c:v>6.4102564102564027E-2</c:v>
                </c:pt>
                <c:pt idx="73">
                  <c:v>6.4102564102564097E-2</c:v>
                </c:pt>
                <c:pt idx="74">
                  <c:v>6.4102564102564097E-2</c:v>
                </c:pt>
                <c:pt idx="75">
                  <c:v>6.4102564102564097E-2</c:v>
                </c:pt>
                <c:pt idx="76">
                  <c:v>6.4102564102564097E-2</c:v>
                </c:pt>
                <c:pt idx="77">
                  <c:v>6.4102564102564055E-2</c:v>
                </c:pt>
                <c:pt idx="78">
                  <c:v>6.4102564102564055E-2</c:v>
                </c:pt>
                <c:pt idx="79">
                  <c:v>6.4102564102564055E-2</c:v>
                </c:pt>
                <c:pt idx="80">
                  <c:v>6.4102564102564097E-2</c:v>
                </c:pt>
                <c:pt idx="81">
                  <c:v>6.4102564102564097E-2</c:v>
                </c:pt>
                <c:pt idx="82">
                  <c:v>6.4102564102564097E-2</c:v>
                </c:pt>
                <c:pt idx="83">
                  <c:v>6.4102564102564055E-2</c:v>
                </c:pt>
                <c:pt idx="84">
                  <c:v>6.4102564102564097E-2</c:v>
                </c:pt>
                <c:pt idx="85">
                  <c:v>6.4102564102564097E-2</c:v>
                </c:pt>
                <c:pt idx="86">
                  <c:v>6.4102564102564097E-2</c:v>
                </c:pt>
                <c:pt idx="87">
                  <c:v>6.4102564102564055E-2</c:v>
                </c:pt>
                <c:pt idx="88">
                  <c:v>6.4102564102564097E-2</c:v>
                </c:pt>
                <c:pt idx="89">
                  <c:v>6.4102564102564055E-2</c:v>
                </c:pt>
                <c:pt idx="90">
                  <c:v>6.4102564102564055E-2</c:v>
                </c:pt>
                <c:pt idx="91">
                  <c:v>6.4102564102564055E-2</c:v>
                </c:pt>
                <c:pt idx="92">
                  <c:v>6.4102564102564097E-2</c:v>
                </c:pt>
                <c:pt idx="93">
                  <c:v>6.4102564102564097E-2</c:v>
                </c:pt>
                <c:pt idx="94">
                  <c:v>6.4102564102564097E-2</c:v>
                </c:pt>
                <c:pt idx="95">
                  <c:v>6.4102564102564055E-2</c:v>
                </c:pt>
                <c:pt idx="96">
                  <c:v>6.4102564102564055E-2</c:v>
                </c:pt>
                <c:pt idx="97">
                  <c:v>6.4102564102564055E-2</c:v>
                </c:pt>
                <c:pt idx="98">
                  <c:v>6.4102564102564055E-2</c:v>
                </c:pt>
                <c:pt idx="99">
                  <c:v>6.4102564102564055E-2</c:v>
                </c:pt>
                <c:pt idx="100">
                  <c:v>6.4102564102564097E-2</c:v>
                </c:pt>
                <c:pt idx="101">
                  <c:v>6.4102564102564055E-2</c:v>
                </c:pt>
                <c:pt idx="102">
                  <c:v>6.4102564102564055E-2</c:v>
                </c:pt>
                <c:pt idx="103">
                  <c:v>6.4102564102564097E-2</c:v>
                </c:pt>
                <c:pt idx="104">
                  <c:v>6.4102564102564055E-2</c:v>
                </c:pt>
                <c:pt idx="105">
                  <c:v>6.4102564102564097E-2</c:v>
                </c:pt>
                <c:pt idx="106">
                  <c:v>6.4102564102564097E-2</c:v>
                </c:pt>
                <c:pt idx="107">
                  <c:v>6.4102564102564097E-2</c:v>
                </c:pt>
                <c:pt idx="108">
                  <c:v>6.4102564102564055E-2</c:v>
                </c:pt>
                <c:pt idx="109">
                  <c:v>6.4102564102564097E-2</c:v>
                </c:pt>
                <c:pt idx="110">
                  <c:v>6.4102564102564055E-2</c:v>
                </c:pt>
                <c:pt idx="111">
                  <c:v>6.4102564102564055E-2</c:v>
                </c:pt>
                <c:pt idx="112">
                  <c:v>6.4102564102564055E-2</c:v>
                </c:pt>
                <c:pt idx="113">
                  <c:v>6.4102564102564055E-2</c:v>
                </c:pt>
                <c:pt idx="114">
                  <c:v>6.4102564102564055E-2</c:v>
                </c:pt>
                <c:pt idx="115">
                  <c:v>6.4102564102564097E-2</c:v>
                </c:pt>
                <c:pt idx="116">
                  <c:v>6.4102564102564055E-2</c:v>
                </c:pt>
                <c:pt idx="117">
                  <c:v>6.4102564102564097E-2</c:v>
                </c:pt>
                <c:pt idx="118">
                  <c:v>6.4102564102564097E-2</c:v>
                </c:pt>
                <c:pt idx="119">
                  <c:v>6.4102564102564097E-2</c:v>
                </c:pt>
                <c:pt idx="120">
                  <c:v>6.4102564102564097E-2</c:v>
                </c:pt>
                <c:pt idx="121">
                  <c:v>6.4102564102564097E-2</c:v>
                </c:pt>
                <c:pt idx="122">
                  <c:v>6.4102564102564097E-2</c:v>
                </c:pt>
                <c:pt idx="123">
                  <c:v>6.4102564102564055E-2</c:v>
                </c:pt>
                <c:pt idx="124">
                  <c:v>6.4102564102564055E-2</c:v>
                </c:pt>
                <c:pt idx="125">
                  <c:v>6.4102564102564055E-2</c:v>
                </c:pt>
                <c:pt idx="126">
                  <c:v>6.4102564102564055E-2</c:v>
                </c:pt>
                <c:pt idx="127">
                  <c:v>6.4102564102564055E-2</c:v>
                </c:pt>
              </c:numCache>
            </c:numRef>
          </c:xVal>
          <c:yVal>
            <c:numRef>
              <c:f>duration_curve_irr!$C$2:$C$129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1.4940402685702594E-4</c:v>
                </c:pt>
                <c:pt idx="4">
                  <c:v>1.8835283517711909E-4</c:v>
                </c:pt>
                <c:pt idx="5">
                  <c:v>3.1073579369916801E-5</c:v>
                </c:pt>
                <c:pt idx="6">
                  <c:v>3.2038562330307753E-5</c:v>
                </c:pt>
                <c:pt idx="7">
                  <c:v>3.5974289682104817E-4</c:v>
                </c:pt>
                <c:pt idx="8">
                  <c:v>0</c:v>
                </c:pt>
                <c:pt idx="9">
                  <c:v>5.1810944888840181E-4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9.9762606149706194E-4</c:v>
                </c:pt>
                <c:pt idx="16">
                  <c:v>0</c:v>
                </c:pt>
                <c:pt idx="17">
                  <c:v>2.4132095630311404E-5</c:v>
                </c:pt>
                <c:pt idx="18">
                  <c:v>1.9349253666264884E-5</c:v>
                </c:pt>
                <c:pt idx="19">
                  <c:v>6.9225456159674665E-5</c:v>
                </c:pt>
                <c:pt idx="20">
                  <c:v>8.6901466734238796E-5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1.3230412225372524E-3</c:v>
                </c:pt>
                <c:pt idx="27">
                  <c:v>1.5306913372507085E-3</c:v>
                </c:pt>
                <c:pt idx="28">
                  <c:v>8.4399094155587209E-4</c:v>
                </c:pt>
                <c:pt idx="29">
                  <c:v>2.8366355788635037E-4</c:v>
                </c:pt>
                <c:pt idx="30">
                  <c:v>7.271728600518627E-6</c:v>
                </c:pt>
                <c:pt idx="31">
                  <c:v>4.8957247984239094E-4</c:v>
                </c:pt>
                <c:pt idx="32">
                  <c:v>1.1393571419874839E-4</c:v>
                </c:pt>
                <c:pt idx="33">
                  <c:v>1.2151315739751462E-3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5.881151228480289E-4</c:v>
                </c:pt>
                <c:pt idx="40">
                  <c:v>3.9310114681876491E-4</c:v>
                </c:pt>
                <c:pt idx="41">
                  <c:v>3.2499364035828645E-4</c:v>
                </c:pt>
                <c:pt idx="42">
                  <c:v>1.6919614887333465E-4</c:v>
                </c:pt>
                <c:pt idx="43">
                  <c:v>1.3640550996313913E-4</c:v>
                </c:pt>
                <c:pt idx="44">
                  <c:v>9.1523502938033774E-5</c:v>
                </c:pt>
                <c:pt idx="45">
                  <c:v>2.123834862465605E-4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2.502630316388463E-4</c:v>
                </c:pt>
                <c:pt idx="51">
                  <c:v>5.1749674464898786E-4</c:v>
                </c:pt>
                <c:pt idx="52">
                  <c:v>1.9963905359686611E-4</c:v>
                </c:pt>
                <c:pt idx="53">
                  <c:v>1.5281486777704725E-4</c:v>
                </c:pt>
                <c:pt idx="54">
                  <c:v>0</c:v>
                </c:pt>
                <c:pt idx="55">
                  <c:v>1.158116697827631E-3</c:v>
                </c:pt>
                <c:pt idx="56">
                  <c:v>1.2289893249902562E-4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1.1585616001747145E-4</c:v>
                </c:pt>
                <c:pt idx="62">
                  <c:v>6.9756494379610986E-4</c:v>
                </c:pt>
                <c:pt idx="63">
                  <c:v>1.627208343415938E-3</c:v>
                </c:pt>
                <c:pt idx="64">
                  <c:v>1.5682415653840026E-4</c:v>
                </c:pt>
                <c:pt idx="65">
                  <c:v>9.4283144065642355E-4</c:v>
                </c:pt>
                <c:pt idx="66">
                  <c:v>4.9331232067642507E-4</c:v>
                </c:pt>
                <c:pt idx="67">
                  <c:v>2.6216069019833446E-4</c:v>
                </c:pt>
                <c:pt idx="68">
                  <c:v>2.0218985396197028E-4</c:v>
                </c:pt>
                <c:pt idx="69">
                  <c:v>2.8815015976179129E-4</c:v>
                </c:pt>
                <c:pt idx="70">
                  <c:v>1.7162661588075547E-4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8.0735357049911954E-4</c:v>
                </c:pt>
                <c:pt idx="75">
                  <c:v>5.4014960289739907E-4</c:v>
                </c:pt>
                <c:pt idx="76">
                  <c:v>9.9291016182396672E-5</c:v>
                </c:pt>
                <c:pt idx="77">
                  <c:v>0</c:v>
                </c:pt>
                <c:pt idx="78">
                  <c:v>4.5162267293766511E-4</c:v>
                </c:pt>
                <c:pt idx="79">
                  <c:v>5.6049037571605134E-4</c:v>
                </c:pt>
                <c:pt idx="80">
                  <c:v>0</c:v>
                </c:pt>
                <c:pt idx="81">
                  <c:v>1.1050809324168391E-4</c:v>
                </c:pt>
                <c:pt idx="82">
                  <c:v>2.9610327258656544E-5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8.9977651159233699E-4</c:v>
                </c:pt>
                <c:pt idx="87">
                  <c:v>2.4102347885011075E-3</c:v>
                </c:pt>
                <c:pt idx="88">
                  <c:v>9.703725749232962E-4</c:v>
                </c:pt>
                <c:pt idx="89">
                  <c:v>2.7124752822369505E-4</c:v>
                </c:pt>
                <c:pt idx="90">
                  <c:v>0</c:v>
                </c:pt>
                <c:pt idx="91">
                  <c:v>2.2747603701725187E-4</c:v>
                </c:pt>
                <c:pt idx="92">
                  <c:v>0</c:v>
                </c:pt>
                <c:pt idx="93">
                  <c:v>6.9780981003603486E-6</c:v>
                </c:pt>
                <c:pt idx="94">
                  <c:v>3.3437468192222433E-4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5.6041067493364121E-4</c:v>
                </c:pt>
                <c:pt idx="100">
                  <c:v>1.4033330563469415E-5</c:v>
                </c:pt>
                <c:pt idx="101">
                  <c:v>0</c:v>
                </c:pt>
                <c:pt idx="102">
                  <c:v>1.327136324215611E-4</c:v>
                </c:pt>
                <c:pt idx="103">
                  <c:v>3.1194786275324398E-4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1.4162972305926898E-4</c:v>
                </c:pt>
                <c:pt idx="108">
                  <c:v>0</c:v>
                </c:pt>
                <c:pt idx="109">
                  <c:v>0</c:v>
                </c:pt>
                <c:pt idx="110">
                  <c:v>3.060544085351373E-4</c:v>
                </c:pt>
                <c:pt idx="111">
                  <c:v>1.356017907607537E-3</c:v>
                </c:pt>
                <c:pt idx="112">
                  <c:v>9.8674478557905375E-4</c:v>
                </c:pt>
                <c:pt idx="113">
                  <c:v>0</c:v>
                </c:pt>
                <c:pt idx="114">
                  <c:v>0</c:v>
                </c:pt>
                <c:pt idx="115">
                  <c:v>1.5475405171351046E-4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4.9223276060309602E-4</c:v>
                </c:pt>
                <c:pt idx="123">
                  <c:v>0</c:v>
                </c:pt>
                <c:pt idx="124">
                  <c:v>4.7219710663366801E-5</c:v>
                </c:pt>
                <c:pt idx="125">
                  <c:v>4.2400839683474188E-5</c:v>
                </c:pt>
                <c:pt idx="126">
                  <c:v>0</c:v>
                </c:pt>
                <c:pt idx="127">
                  <c:v>7.710385113807923E-5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AA5-B102-C6E92C0C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27920"/>
        <c:axId val="1025563552"/>
      </c:scatterChart>
      <c:valAx>
        <c:axId val="6554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563552"/>
        <c:crosses val="autoZero"/>
        <c:crossBetween val="midCat"/>
      </c:valAx>
      <c:valAx>
        <c:axId val="10255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4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duration_curve_irr!$G$1</c:f>
              <c:strCache>
                <c:ptCount val="1"/>
                <c:pt idx="0">
                  <c:v>Without Irrigation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duration_curve_irr!$F$2:$F$129</c:f>
              <c:numCache>
                <c:formatCode>General</c:formatCode>
                <c:ptCount val="128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</c:numCache>
            </c:numRef>
          </c:xVal>
          <c:yVal>
            <c:numRef>
              <c:f>duration_curve_irr!$G$2:$G$129</c:f>
              <c:numCache>
                <c:formatCode>General</c:formatCode>
                <c:ptCount val="128"/>
                <c:pt idx="0">
                  <c:v>6.4102564102564055E-2</c:v>
                </c:pt>
                <c:pt idx="1">
                  <c:v>6.4102564102564055E-2</c:v>
                </c:pt>
                <c:pt idx="2">
                  <c:v>6.4102564102564097E-2</c:v>
                </c:pt>
                <c:pt idx="3">
                  <c:v>6.4102564102564055E-2</c:v>
                </c:pt>
                <c:pt idx="4">
                  <c:v>6.4102564102564055E-2</c:v>
                </c:pt>
                <c:pt idx="5">
                  <c:v>6.4102564102564055E-2</c:v>
                </c:pt>
                <c:pt idx="6">
                  <c:v>6.4102564102564055E-2</c:v>
                </c:pt>
                <c:pt idx="7">
                  <c:v>6.4102564102564055E-2</c:v>
                </c:pt>
                <c:pt idx="8">
                  <c:v>6.4102564102564055E-2</c:v>
                </c:pt>
                <c:pt idx="9">
                  <c:v>6.4102564102564097E-2</c:v>
                </c:pt>
                <c:pt idx="10">
                  <c:v>6.4102564102564097E-2</c:v>
                </c:pt>
                <c:pt idx="11">
                  <c:v>6.4102564102564097E-2</c:v>
                </c:pt>
                <c:pt idx="12">
                  <c:v>6.4102564102564097E-2</c:v>
                </c:pt>
                <c:pt idx="13">
                  <c:v>6.4102564102564097E-2</c:v>
                </c:pt>
                <c:pt idx="14">
                  <c:v>6.4102564102564055E-2</c:v>
                </c:pt>
                <c:pt idx="15">
                  <c:v>6.4102564102564097E-2</c:v>
                </c:pt>
                <c:pt idx="16">
                  <c:v>6.4102564102564055E-2</c:v>
                </c:pt>
                <c:pt idx="17">
                  <c:v>6.4102564102564097E-2</c:v>
                </c:pt>
                <c:pt idx="18">
                  <c:v>6.4102564102564055E-2</c:v>
                </c:pt>
                <c:pt idx="19">
                  <c:v>6.4102564102564055E-2</c:v>
                </c:pt>
                <c:pt idx="20">
                  <c:v>6.4102564102564097E-2</c:v>
                </c:pt>
                <c:pt idx="21">
                  <c:v>6.4102564102564055E-2</c:v>
                </c:pt>
                <c:pt idx="22">
                  <c:v>6.4102564102564055E-2</c:v>
                </c:pt>
                <c:pt idx="23">
                  <c:v>6.4102564102564097E-2</c:v>
                </c:pt>
                <c:pt idx="24">
                  <c:v>6.4102564102564097E-2</c:v>
                </c:pt>
                <c:pt idx="25">
                  <c:v>6.4102564102564097E-2</c:v>
                </c:pt>
                <c:pt idx="26">
                  <c:v>6.4102564102564055E-2</c:v>
                </c:pt>
                <c:pt idx="27">
                  <c:v>6.4102564102564055E-2</c:v>
                </c:pt>
                <c:pt idx="28">
                  <c:v>6.4102564102564055E-2</c:v>
                </c:pt>
                <c:pt idx="29">
                  <c:v>6.4102564102564055E-2</c:v>
                </c:pt>
                <c:pt idx="30">
                  <c:v>6.4102564102564097E-2</c:v>
                </c:pt>
                <c:pt idx="31">
                  <c:v>6.4102564102564027E-2</c:v>
                </c:pt>
                <c:pt idx="32">
                  <c:v>6.4102564102564055E-2</c:v>
                </c:pt>
                <c:pt idx="33">
                  <c:v>6.4102564102564097E-2</c:v>
                </c:pt>
                <c:pt idx="34">
                  <c:v>6.4102564102564055E-2</c:v>
                </c:pt>
                <c:pt idx="35">
                  <c:v>6.4102564102564097E-2</c:v>
                </c:pt>
                <c:pt idx="36">
                  <c:v>6.4102564102564097E-2</c:v>
                </c:pt>
                <c:pt idx="37">
                  <c:v>6.4102564102564027E-2</c:v>
                </c:pt>
                <c:pt idx="38">
                  <c:v>6.4102564102564055E-2</c:v>
                </c:pt>
                <c:pt idx="39">
                  <c:v>6.4102564102564055E-2</c:v>
                </c:pt>
                <c:pt idx="40">
                  <c:v>6.4102564102564097E-2</c:v>
                </c:pt>
                <c:pt idx="41">
                  <c:v>6.4102564102564055E-2</c:v>
                </c:pt>
                <c:pt idx="42">
                  <c:v>6.4102564102564055E-2</c:v>
                </c:pt>
                <c:pt idx="43">
                  <c:v>6.4102564102564055E-2</c:v>
                </c:pt>
                <c:pt idx="44">
                  <c:v>6.4102564102564055E-2</c:v>
                </c:pt>
                <c:pt idx="45">
                  <c:v>6.4102564102564097E-2</c:v>
                </c:pt>
                <c:pt idx="46">
                  <c:v>6.4102564102564097E-2</c:v>
                </c:pt>
                <c:pt idx="47">
                  <c:v>6.4102564102564097E-2</c:v>
                </c:pt>
                <c:pt idx="48">
                  <c:v>6.4102564102564055E-2</c:v>
                </c:pt>
                <c:pt idx="49">
                  <c:v>6.4102564102564055E-2</c:v>
                </c:pt>
                <c:pt idx="50">
                  <c:v>6.4102564102564097E-2</c:v>
                </c:pt>
                <c:pt idx="51">
                  <c:v>6.4102564102564055E-2</c:v>
                </c:pt>
                <c:pt idx="52">
                  <c:v>6.4102564102564055E-2</c:v>
                </c:pt>
                <c:pt idx="53">
                  <c:v>6.4102564102564055E-2</c:v>
                </c:pt>
                <c:pt idx="54">
                  <c:v>6.4102564102564055E-2</c:v>
                </c:pt>
                <c:pt idx="55">
                  <c:v>6.4102564102564055E-2</c:v>
                </c:pt>
                <c:pt idx="56">
                  <c:v>6.4102564102564097E-2</c:v>
                </c:pt>
                <c:pt idx="57">
                  <c:v>6.4102564102564097E-2</c:v>
                </c:pt>
                <c:pt idx="58">
                  <c:v>6.4102564102564097E-2</c:v>
                </c:pt>
                <c:pt idx="59">
                  <c:v>6.4102564102564097E-2</c:v>
                </c:pt>
                <c:pt idx="60">
                  <c:v>6.4102564102564097E-2</c:v>
                </c:pt>
                <c:pt idx="61">
                  <c:v>6.4102564102564055E-2</c:v>
                </c:pt>
                <c:pt idx="62">
                  <c:v>6.4102564102564055E-2</c:v>
                </c:pt>
                <c:pt idx="63">
                  <c:v>6.4102564102564097E-2</c:v>
                </c:pt>
                <c:pt idx="64">
                  <c:v>6.4102564102564097E-2</c:v>
                </c:pt>
                <c:pt idx="65">
                  <c:v>6.4102564102564055E-2</c:v>
                </c:pt>
                <c:pt idx="66">
                  <c:v>6.4102564102564055E-2</c:v>
                </c:pt>
                <c:pt idx="67">
                  <c:v>6.4102564102564055E-2</c:v>
                </c:pt>
                <c:pt idx="68">
                  <c:v>6.4102564102564097E-2</c:v>
                </c:pt>
                <c:pt idx="69">
                  <c:v>6.4102564102564055E-2</c:v>
                </c:pt>
                <c:pt idx="70">
                  <c:v>6.4102564102564097E-2</c:v>
                </c:pt>
                <c:pt idx="71">
                  <c:v>6.4102564102564055E-2</c:v>
                </c:pt>
                <c:pt idx="72">
                  <c:v>6.4102564102564027E-2</c:v>
                </c:pt>
                <c:pt idx="73">
                  <c:v>6.4102564102564097E-2</c:v>
                </c:pt>
                <c:pt idx="74">
                  <c:v>6.4102564102564097E-2</c:v>
                </c:pt>
                <c:pt idx="75">
                  <c:v>6.4102564102564097E-2</c:v>
                </c:pt>
                <c:pt idx="76">
                  <c:v>6.4102564102564097E-2</c:v>
                </c:pt>
                <c:pt idx="77">
                  <c:v>6.4102564102564055E-2</c:v>
                </c:pt>
                <c:pt idx="78">
                  <c:v>6.4102564102564055E-2</c:v>
                </c:pt>
                <c:pt idx="79">
                  <c:v>6.4102564102564055E-2</c:v>
                </c:pt>
                <c:pt idx="80">
                  <c:v>6.4102564102564097E-2</c:v>
                </c:pt>
                <c:pt idx="81">
                  <c:v>6.4102564102564097E-2</c:v>
                </c:pt>
                <c:pt idx="82">
                  <c:v>6.4102564102564097E-2</c:v>
                </c:pt>
                <c:pt idx="83">
                  <c:v>6.4102564102564055E-2</c:v>
                </c:pt>
                <c:pt idx="84">
                  <c:v>6.4102564102564097E-2</c:v>
                </c:pt>
                <c:pt idx="85">
                  <c:v>6.4102564102564097E-2</c:v>
                </c:pt>
                <c:pt idx="86">
                  <c:v>6.4102564102564097E-2</c:v>
                </c:pt>
                <c:pt idx="87">
                  <c:v>6.4102564102564055E-2</c:v>
                </c:pt>
                <c:pt idx="88">
                  <c:v>6.4102564102564097E-2</c:v>
                </c:pt>
                <c:pt idx="89">
                  <c:v>6.4102564102564055E-2</c:v>
                </c:pt>
                <c:pt idx="90">
                  <c:v>6.4102564102564055E-2</c:v>
                </c:pt>
                <c:pt idx="91">
                  <c:v>6.4102564102564055E-2</c:v>
                </c:pt>
                <c:pt idx="92">
                  <c:v>6.4102564102564097E-2</c:v>
                </c:pt>
                <c:pt idx="93">
                  <c:v>6.4102564102564097E-2</c:v>
                </c:pt>
                <c:pt idx="94">
                  <c:v>6.4102564102564097E-2</c:v>
                </c:pt>
                <c:pt idx="95">
                  <c:v>6.4102564102564055E-2</c:v>
                </c:pt>
                <c:pt idx="96">
                  <c:v>6.4102564102564055E-2</c:v>
                </c:pt>
                <c:pt idx="97">
                  <c:v>6.4102564102564055E-2</c:v>
                </c:pt>
                <c:pt idx="98">
                  <c:v>6.4102564102564055E-2</c:v>
                </c:pt>
                <c:pt idx="99">
                  <c:v>6.4102564102564055E-2</c:v>
                </c:pt>
                <c:pt idx="100">
                  <c:v>6.4102564102564097E-2</c:v>
                </c:pt>
                <c:pt idx="101">
                  <c:v>6.4102564102564055E-2</c:v>
                </c:pt>
                <c:pt idx="102">
                  <c:v>6.4102564102564055E-2</c:v>
                </c:pt>
                <c:pt idx="103">
                  <c:v>6.4102564102564097E-2</c:v>
                </c:pt>
                <c:pt idx="104">
                  <c:v>6.4102564102564055E-2</c:v>
                </c:pt>
                <c:pt idx="105">
                  <c:v>6.4102564102564097E-2</c:v>
                </c:pt>
                <c:pt idx="106">
                  <c:v>6.4102564102564097E-2</c:v>
                </c:pt>
                <c:pt idx="107">
                  <c:v>6.4102564102564097E-2</c:v>
                </c:pt>
                <c:pt idx="108">
                  <c:v>6.4102564102564055E-2</c:v>
                </c:pt>
                <c:pt idx="109">
                  <c:v>6.4102564102564097E-2</c:v>
                </c:pt>
                <c:pt idx="110">
                  <c:v>6.4102564102564055E-2</c:v>
                </c:pt>
                <c:pt idx="111">
                  <c:v>6.4102564102564055E-2</c:v>
                </c:pt>
                <c:pt idx="112">
                  <c:v>6.4102564102564055E-2</c:v>
                </c:pt>
                <c:pt idx="113">
                  <c:v>6.4102564102564055E-2</c:v>
                </c:pt>
                <c:pt idx="114">
                  <c:v>6.4102564102564055E-2</c:v>
                </c:pt>
                <c:pt idx="115">
                  <c:v>6.4102564102564097E-2</c:v>
                </c:pt>
                <c:pt idx="116">
                  <c:v>6.4102564102564055E-2</c:v>
                </c:pt>
                <c:pt idx="117">
                  <c:v>6.4102564102564097E-2</c:v>
                </c:pt>
                <c:pt idx="118">
                  <c:v>6.4102564102564097E-2</c:v>
                </c:pt>
                <c:pt idx="119">
                  <c:v>6.4102564102564097E-2</c:v>
                </c:pt>
                <c:pt idx="120">
                  <c:v>6.4102564102564097E-2</c:v>
                </c:pt>
                <c:pt idx="121">
                  <c:v>6.4102564102564097E-2</c:v>
                </c:pt>
                <c:pt idx="122">
                  <c:v>6.4102564102564097E-2</c:v>
                </c:pt>
                <c:pt idx="123">
                  <c:v>6.4102564102564055E-2</c:v>
                </c:pt>
                <c:pt idx="124">
                  <c:v>6.4102564102564055E-2</c:v>
                </c:pt>
                <c:pt idx="125">
                  <c:v>6.4102564102564055E-2</c:v>
                </c:pt>
                <c:pt idx="126">
                  <c:v>6.4102564102564055E-2</c:v>
                </c:pt>
                <c:pt idx="127">
                  <c:v>6.4102564102564055E-2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8-4562-8936-BF73577036F1}"/>
            </c:ext>
          </c:extLst>
        </c:ser>
        <c:ser>
          <c:idx val="1"/>
          <c:order val="1"/>
          <c:tx>
            <c:strRef>
              <c:f>duration_curve_irr!$H$1</c:f>
              <c:strCache>
                <c:ptCount val="1"/>
                <c:pt idx="0">
                  <c:v>With Irrigation Node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duration_curve_irr!$F$2:$F$129</c:f>
              <c:numCache>
                <c:formatCode>General</c:formatCode>
                <c:ptCount val="128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</c:numCache>
            </c:numRef>
          </c:xVal>
          <c:yVal>
            <c:numRef>
              <c:f>duration_curve_irr!$H$2:$H$129</c:f>
              <c:numCache>
                <c:formatCode>General</c:formatCode>
                <c:ptCount val="128"/>
                <c:pt idx="0">
                  <c:v>2.4102347885011075E-3</c:v>
                </c:pt>
                <c:pt idx="1">
                  <c:v>1.627208343415938E-3</c:v>
                </c:pt>
                <c:pt idx="2">
                  <c:v>1.5306913372507085E-3</c:v>
                </c:pt>
                <c:pt idx="3">
                  <c:v>1.356017907607537E-3</c:v>
                </c:pt>
                <c:pt idx="4">
                  <c:v>1.3230412225372524E-3</c:v>
                </c:pt>
                <c:pt idx="5">
                  <c:v>1.2151315739751462E-3</c:v>
                </c:pt>
                <c:pt idx="6">
                  <c:v>1.158116697827631E-3</c:v>
                </c:pt>
                <c:pt idx="7">
                  <c:v>9.9762606149706194E-4</c:v>
                </c:pt>
                <c:pt idx="8">
                  <c:v>9.8674478557905375E-4</c:v>
                </c:pt>
                <c:pt idx="9">
                  <c:v>9.703725749232962E-4</c:v>
                </c:pt>
                <c:pt idx="10">
                  <c:v>9.4283144065642355E-4</c:v>
                </c:pt>
                <c:pt idx="11">
                  <c:v>8.9977651159233699E-4</c:v>
                </c:pt>
                <c:pt idx="12">
                  <c:v>8.4399094155587209E-4</c:v>
                </c:pt>
                <c:pt idx="13">
                  <c:v>8.0735357049911954E-4</c:v>
                </c:pt>
                <c:pt idx="14">
                  <c:v>6.9756494379610986E-4</c:v>
                </c:pt>
                <c:pt idx="15">
                  <c:v>5.881151228480289E-4</c:v>
                </c:pt>
                <c:pt idx="16">
                  <c:v>5.6049037571605134E-4</c:v>
                </c:pt>
                <c:pt idx="17">
                  <c:v>5.6041067493364121E-4</c:v>
                </c:pt>
                <c:pt idx="18">
                  <c:v>5.4014960289739907E-4</c:v>
                </c:pt>
                <c:pt idx="19">
                  <c:v>5.1810944888840181E-4</c:v>
                </c:pt>
                <c:pt idx="20">
                  <c:v>5.1749674464898786E-4</c:v>
                </c:pt>
                <c:pt idx="21">
                  <c:v>4.9331232067642507E-4</c:v>
                </c:pt>
                <c:pt idx="22">
                  <c:v>4.9223276060309602E-4</c:v>
                </c:pt>
                <c:pt idx="23">
                  <c:v>4.8957247984239094E-4</c:v>
                </c:pt>
                <c:pt idx="24">
                  <c:v>4.5162267293766511E-4</c:v>
                </c:pt>
                <c:pt idx="25">
                  <c:v>3.9310114681876491E-4</c:v>
                </c:pt>
                <c:pt idx="26">
                  <c:v>3.5974289682104817E-4</c:v>
                </c:pt>
                <c:pt idx="27">
                  <c:v>3.3437468192222433E-4</c:v>
                </c:pt>
                <c:pt idx="28">
                  <c:v>3.2499364035828645E-4</c:v>
                </c:pt>
                <c:pt idx="29">
                  <c:v>3.1194786275324398E-4</c:v>
                </c:pt>
                <c:pt idx="30">
                  <c:v>3.060544085351373E-4</c:v>
                </c:pt>
                <c:pt idx="31">
                  <c:v>2.8815015976179129E-4</c:v>
                </c:pt>
                <c:pt idx="32">
                  <c:v>2.8366355788635037E-4</c:v>
                </c:pt>
                <c:pt idx="33">
                  <c:v>2.7124752822369505E-4</c:v>
                </c:pt>
                <c:pt idx="34">
                  <c:v>2.6216069019833446E-4</c:v>
                </c:pt>
                <c:pt idx="35">
                  <c:v>2.502630316388463E-4</c:v>
                </c:pt>
                <c:pt idx="36">
                  <c:v>2.2747603701725187E-4</c:v>
                </c:pt>
                <c:pt idx="37">
                  <c:v>2.123834862465605E-4</c:v>
                </c:pt>
                <c:pt idx="38">
                  <c:v>2.0218985396197028E-4</c:v>
                </c:pt>
                <c:pt idx="39">
                  <c:v>1.9963905359686611E-4</c:v>
                </c:pt>
                <c:pt idx="40">
                  <c:v>1.8835283517711909E-4</c:v>
                </c:pt>
                <c:pt idx="41">
                  <c:v>1.7162661588075547E-4</c:v>
                </c:pt>
                <c:pt idx="42">
                  <c:v>1.6919614887333465E-4</c:v>
                </c:pt>
                <c:pt idx="43">
                  <c:v>1.5682415653840026E-4</c:v>
                </c:pt>
                <c:pt idx="44">
                  <c:v>1.5475405171351046E-4</c:v>
                </c:pt>
                <c:pt idx="45">
                  <c:v>1.5281486777704725E-4</c:v>
                </c:pt>
                <c:pt idx="46">
                  <c:v>1.4940402685702594E-4</c:v>
                </c:pt>
                <c:pt idx="47">
                  <c:v>1.4162972305926898E-4</c:v>
                </c:pt>
                <c:pt idx="48">
                  <c:v>1.3640550996313913E-4</c:v>
                </c:pt>
                <c:pt idx="49">
                  <c:v>1.327136324215611E-4</c:v>
                </c:pt>
                <c:pt idx="50">
                  <c:v>1.2289893249902562E-4</c:v>
                </c:pt>
                <c:pt idx="51">
                  <c:v>1.1585616001747145E-4</c:v>
                </c:pt>
                <c:pt idx="52">
                  <c:v>1.1393571419874839E-4</c:v>
                </c:pt>
                <c:pt idx="53">
                  <c:v>1.1050809324168391E-4</c:v>
                </c:pt>
                <c:pt idx="54">
                  <c:v>9.9291016182396672E-5</c:v>
                </c:pt>
                <c:pt idx="55">
                  <c:v>9.1523502938033774E-5</c:v>
                </c:pt>
                <c:pt idx="56">
                  <c:v>8.6901466734238796E-5</c:v>
                </c:pt>
                <c:pt idx="57">
                  <c:v>7.710385113807923E-5</c:v>
                </c:pt>
                <c:pt idx="58">
                  <c:v>6.9225456159674665E-5</c:v>
                </c:pt>
                <c:pt idx="59">
                  <c:v>4.7219710663366801E-5</c:v>
                </c:pt>
                <c:pt idx="60">
                  <c:v>4.2400839683474188E-5</c:v>
                </c:pt>
                <c:pt idx="61">
                  <c:v>3.2038562330307753E-5</c:v>
                </c:pt>
                <c:pt idx="62">
                  <c:v>3.1073579369916801E-5</c:v>
                </c:pt>
                <c:pt idx="63">
                  <c:v>2.9610327258656544E-5</c:v>
                </c:pt>
                <c:pt idx="64">
                  <c:v>2.4132095630311404E-5</c:v>
                </c:pt>
                <c:pt idx="65">
                  <c:v>1.9349253666264884E-5</c:v>
                </c:pt>
                <c:pt idx="66">
                  <c:v>1.4033330563469415E-5</c:v>
                </c:pt>
                <c:pt idx="67">
                  <c:v>7.271728600518627E-6</c:v>
                </c:pt>
                <c:pt idx="68">
                  <c:v>6.9780981003603486E-6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8-4562-8936-BF735770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43280"/>
        <c:axId val="1102182560"/>
      </c:scatterChart>
      <c:valAx>
        <c:axId val="655443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Duration</a:t>
                </a:r>
                <a:r>
                  <a:rPr lang="pt-BR" baseline="0"/>
                  <a:t> time (%)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182560"/>
        <c:crosses val="autoZero"/>
        <c:crossBetween val="midCat"/>
      </c:valAx>
      <c:valAx>
        <c:axId val="110218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Flow</a:t>
                </a:r>
                <a:r>
                  <a:rPr lang="pt-BR" baseline="0"/>
                  <a:t> (m³/s)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44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129540</xdr:rowOff>
    </xdr:from>
    <xdr:to>
      <xdr:col>14</xdr:col>
      <xdr:colOff>304800</xdr:colOff>
      <xdr:row>16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9CF5AE-A69D-4A80-9A43-1658F44C9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16</xdr:row>
      <xdr:rowOff>148590</xdr:rowOff>
    </xdr:from>
    <xdr:to>
      <xdr:col>14</xdr:col>
      <xdr:colOff>320040</xdr:colOff>
      <xdr:row>31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C36F8-344E-5AF0-FD4A-88E16211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26670</xdr:rowOff>
    </xdr:from>
    <xdr:to>
      <xdr:col>14</xdr:col>
      <xdr:colOff>320040</xdr:colOff>
      <xdr:row>18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64F5D0-F4F9-2292-423D-E76329949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0</xdr:row>
      <xdr:rowOff>11430</xdr:rowOff>
    </xdr:from>
    <xdr:to>
      <xdr:col>18</xdr:col>
      <xdr:colOff>601980</xdr:colOff>
      <xdr:row>15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348690-5CD9-53F2-22EB-C6F9E6023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15</xdr:row>
      <xdr:rowOff>22860</xdr:rowOff>
    </xdr:from>
    <xdr:to>
      <xdr:col>19</xdr:col>
      <xdr:colOff>137160</xdr:colOff>
      <xdr:row>31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D3E784-E577-4F7E-AB46-EE4DB12B1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9BE4-4042-4F0D-983D-43FEED1E5546}">
  <dimension ref="A1:M132"/>
  <sheetViews>
    <sheetView tabSelected="1" zoomScale="45" workbookViewId="0">
      <selection activeCell="J1" sqref="J1:J1048576"/>
    </sheetView>
  </sheetViews>
  <sheetFormatPr defaultRowHeight="14.4" x14ac:dyDescent="0.3"/>
  <cols>
    <col min="1" max="1" width="18.6640625" bestFit="1" customWidth="1"/>
    <col min="2" max="2" width="12.6640625" style="2" bestFit="1" customWidth="1"/>
    <col min="3" max="3" width="9" bestFit="1" customWidth="1"/>
    <col min="4" max="4" width="12.6640625" style="2" bestFit="1" customWidth="1"/>
    <col min="5" max="5" width="9" bestFit="1" customWidth="1"/>
    <col min="6" max="6" width="12.6640625" style="2" bestFit="1" customWidth="1"/>
    <col min="7" max="7" width="9" bestFit="1" customWidth="1"/>
    <col min="8" max="8" width="12.109375" bestFit="1" customWidth="1"/>
    <col min="10" max="10" width="9" bestFit="1" customWidth="1"/>
    <col min="12" max="12" width="11.44140625" bestFit="1" customWidth="1"/>
    <col min="13" max="13" width="13.6640625" bestFit="1" customWidth="1"/>
  </cols>
  <sheetData>
    <row r="1" spans="1:13" x14ac:dyDescent="0.3">
      <c r="A1" t="s">
        <v>0</v>
      </c>
      <c r="B1" s="2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t="s">
        <v>7</v>
      </c>
      <c r="J1" t="s">
        <v>146</v>
      </c>
    </row>
    <row r="2" spans="1:13" x14ac:dyDescent="0.3">
      <c r="A2" t="s">
        <v>8</v>
      </c>
      <c r="B2" s="2">
        <v>2.2682445759368796E-2</v>
      </c>
      <c r="C2">
        <v>3.8351961428884508E-4</v>
      </c>
      <c r="D2" s="2">
        <v>1.3806706114398421E-2</v>
      </c>
      <c r="E2">
        <v>1.1505588428665351E-3</v>
      </c>
      <c r="F2" s="2">
        <v>2.7613412228796843E-2</v>
      </c>
      <c r="G2">
        <v>0.61143984220907299</v>
      </c>
      <c r="H2">
        <v>2.0961615442219381</v>
      </c>
      <c r="J2">
        <f>F2+D2+B2</f>
        <v>6.4102564102564055E-2</v>
      </c>
      <c r="L2">
        <f>H2*30.42*86400</f>
        <v>5509316.2327399896</v>
      </c>
      <c r="M2">
        <f>L2</f>
        <v>5509316.2327399896</v>
      </c>
    </row>
    <row r="3" spans="1:13" x14ac:dyDescent="0.3">
      <c r="A3" t="s">
        <v>9</v>
      </c>
      <c r="B3" s="2">
        <v>2.2682445759368796E-2</v>
      </c>
      <c r="C3">
        <v>3.8351961428884508E-4</v>
      </c>
      <c r="D3" s="2">
        <v>1.3806706114398421E-2</v>
      </c>
      <c r="E3">
        <v>1.1505588428665351E-3</v>
      </c>
      <c r="F3" s="2">
        <v>2.7613412228796843E-2</v>
      </c>
      <c r="G3">
        <v>0.61143984220906922</v>
      </c>
      <c r="H3">
        <v>1.0135058019897363</v>
      </c>
      <c r="J3">
        <f t="shared" ref="J3:J66" si="0">F3+D3+B3</f>
        <v>6.4102564102564055E-2</v>
      </c>
      <c r="L3">
        <f t="shared" ref="L3:L66" si="1">H3*30.42*86400</f>
        <v>2663785.1373000001</v>
      </c>
      <c r="M3">
        <f>L3+M2</f>
        <v>8173101.3700399902</v>
      </c>
    </row>
    <row r="4" spans="1:13" x14ac:dyDescent="0.3">
      <c r="A4" t="s">
        <v>10</v>
      </c>
      <c r="B4" s="2">
        <v>2.2682445759368838E-2</v>
      </c>
      <c r="C4">
        <v>3.8351961428884508E-4</v>
      </c>
      <c r="D4" s="2">
        <v>1.3806706114398421E-2</v>
      </c>
      <c r="E4">
        <v>1.1505588428665351E-3</v>
      </c>
      <c r="F4" s="2">
        <v>2.7613412228796843E-2</v>
      </c>
      <c r="G4">
        <v>0.61143984220906922</v>
      </c>
      <c r="H4">
        <v>0.82353839898443015</v>
      </c>
      <c r="J4">
        <f t="shared" si="0"/>
        <v>6.4102564102564097E-2</v>
      </c>
      <c r="L4">
        <f t="shared" si="1"/>
        <v>2164496.0915899901</v>
      </c>
      <c r="M4">
        <f t="shared" ref="M4:M67" si="2">L4+M3</f>
        <v>10337597.461629979</v>
      </c>
    </row>
    <row r="5" spans="1:13" x14ac:dyDescent="0.3">
      <c r="A5" t="s">
        <v>11</v>
      </c>
      <c r="B5" s="2">
        <v>2.2682445759368796E-2</v>
      </c>
      <c r="C5">
        <v>3.8351961428884508E-4</v>
      </c>
      <c r="D5" s="2">
        <v>1.3806706114398421E-2</v>
      </c>
      <c r="E5">
        <v>1.1505588428665351E-3</v>
      </c>
      <c r="F5" s="2">
        <v>2.7613412228796843E-2</v>
      </c>
      <c r="G5">
        <v>0.61143984220907299</v>
      </c>
      <c r="H5">
        <v>1.5894880970426375</v>
      </c>
      <c r="J5">
        <f t="shared" si="0"/>
        <v>6.4102564102564055E-2</v>
      </c>
      <c r="L5">
        <f t="shared" si="1"/>
        <v>4177632.4915999998</v>
      </c>
      <c r="M5">
        <f t="shared" si="2"/>
        <v>14515229.953229979</v>
      </c>
    </row>
    <row r="6" spans="1:13" x14ac:dyDescent="0.3">
      <c r="A6" t="s">
        <v>12</v>
      </c>
      <c r="B6" s="2">
        <v>2.2682445759368796E-2</v>
      </c>
      <c r="C6">
        <v>3.8351961428884508E-4</v>
      </c>
      <c r="D6" s="2">
        <v>1.3806706114398421E-2</v>
      </c>
      <c r="E6">
        <v>1.1505588428665351E-3</v>
      </c>
      <c r="F6" s="2">
        <v>2.7613412228796843E-2</v>
      </c>
      <c r="G6">
        <v>0.61143984220906922</v>
      </c>
      <c r="H6">
        <v>1.6490678661623077</v>
      </c>
      <c r="J6">
        <f t="shared" si="0"/>
        <v>6.4102564102564055E-2</v>
      </c>
      <c r="L6">
        <f t="shared" si="1"/>
        <v>4334225.2838199995</v>
      </c>
      <c r="M6">
        <f t="shared" si="2"/>
        <v>18849455.237049978</v>
      </c>
    </row>
    <row r="7" spans="1:13" x14ac:dyDescent="0.3">
      <c r="A7" t="s">
        <v>13</v>
      </c>
      <c r="B7" s="2">
        <v>2.2682445759368796E-2</v>
      </c>
      <c r="C7">
        <v>3.8351961428884508E-4</v>
      </c>
      <c r="D7" s="2">
        <v>1.3806706114398421E-2</v>
      </c>
      <c r="E7">
        <v>1.1505588428665351E-3</v>
      </c>
      <c r="F7" s="2">
        <v>2.7613412228796843E-2</v>
      </c>
      <c r="G7">
        <v>0.61143984220906922</v>
      </c>
      <c r="H7">
        <v>2.2121259461900675</v>
      </c>
      <c r="J7">
        <f t="shared" si="0"/>
        <v>6.4102564102564055E-2</v>
      </c>
      <c r="L7">
        <f t="shared" si="1"/>
        <v>5814104.0788600007</v>
      </c>
      <c r="M7">
        <f t="shared" si="2"/>
        <v>24663559.315909978</v>
      </c>
    </row>
    <row r="8" spans="1:13" x14ac:dyDescent="0.3">
      <c r="A8" t="s">
        <v>14</v>
      </c>
      <c r="B8" s="2">
        <v>2.2682445759368796E-2</v>
      </c>
      <c r="C8">
        <v>3.8351961428884508E-4</v>
      </c>
      <c r="D8" s="2">
        <v>1.3806706114398421E-2</v>
      </c>
      <c r="E8">
        <v>1.1505588428665351E-3</v>
      </c>
      <c r="F8" s="2">
        <v>2.7613412228796843E-2</v>
      </c>
      <c r="G8">
        <v>0.61143984220906922</v>
      </c>
      <c r="H8">
        <v>2.0991781660647502</v>
      </c>
      <c r="J8">
        <f t="shared" si="0"/>
        <v>6.4102564102564055E-2</v>
      </c>
      <c r="L8">
        <f t="shared" si="1"/>
        <v>5517244.78372999</v>
      </c>
      <c r="M8">
        <f t="shared" si="2"/>
        <v>30180804.099639967</v>
      </c>
    </row>
    <row r="9" spans="1:13" x14ac:dyDescent="0.3">
      <c r="A9" t="s">
        <v>15</v>
      </c>
      <c r="B9" s="2">
        <v>2.2682445759368796E-2</v>
      </c>
      <c r="C9">
        <v>3.8351961428884508E-4</v>
      </c>
      <c r="D9" s="2">
        <v>1.3806706114398421E-2</v>
      </c>
      <c r="E9">
        <v>1.1505588428665351E-3</v>
      </c>
      <c r="F9" s="2">
        <v>2.7613412228796843E-2</v>
      </c>
      <c r="G9">
        <v>0.61143984220906922</v>
      </c>
      <c r="H9">
        <v>1.5629094980687048</v>
      </c>
      <c r="J9">
        <f t="shared" si="0"/>
        <v>6.4102564102564055E-2</v>
      </c>
      <c r="L9">
        <f t="shared" si="1"/>
        <v>4107776.27886</v>
      </c>
      <c r="M9">
        <f t="shared" si="2"/>
        <v>34288580.37849997</v>
      </c>
    </row>
    <row r="10" spans="1:13" x14ac:dyDescent="0.3">
      <c r="A10" t="s">
        <v>16</v>
      </c>
      <c r="B10" s="2">
        <v>2.2682445759368796E-2</v>
      </c>
      <c r="C10">
        <v>3.8351961428884508E-4</v>
      </c>
      <c r="D10" s="2">
        <v>1.3806706114398421E-2</v>
      </c>
      <c r="E10">
        <v>1.1505588428665351E-3</v>
      </c>
      <c r="F10" s="2">
        <v>2.7613412228796843E-2</v>
      </c>
      <c r="G10">
        <v>0.61143984220906922</v>
      </c>
      <c r="H10">
        <v>0.87854894112060777</v>
      </c>
      <c r="J10">
        <f t="shared" si="0"/>
        <v>6.4102564102564055E-2</v>
      </c>
      <c r="L10">
        <f t="shared" si="1"/>
        <v>2309079.6393599999</v>
      </c>
      <c r="M10">
        <f t="shared" si="2"/>
        <v>36597660.017859973</v>
      </c>
    </row>
    <row r="11" spans="1:13" x14ac:dyDescent="0.3">
      <c r="A11" t="s">
        <v>17</v>
      </c>
      <c r="B11" s="2">
        <v>2.2682445759368838E-2</v>
      </c>
      <c r="C11">
        <v>3.8351961428884508E-4</v>
      </c>
      <c r="D11" s="2">
        <v>1.3806706114398421E-2</v>
      </c>
      <c r="E11">
        <v>1.1505588428665351E-3</v>
      </c>
      <c r="F11" s="2">
        <v>2.7613412228796843E-2</v>
      </c>
      <c r="G11">
        <v>0.61143984220906922</v>
      </c>
      <c r="H11">
        <v>0.94784967112812213</v>
      </c>
      <c r="J11">
        <f t="shared" si="0"/>
        <v>6.4102564102564097E-2</v>
      </c>
      <c r="L11">
        <f t="shared" si="1"/>
        <v>2491221.91642999</v>
      </c>
      <c r="M11">
        <f t="shared" si="2"/>
        <v>39088881.934289962</v>
      </c>
    </row>
    <row r="12" spans="1:13" x14ac:dyDescent="0.3">
      <c r="A12" t="s">
        <v>18</v>
      </c>
      <c r="B12" s="2">
        <v>2.2682445759368838E-2</v>
      </c>
      <c r="C12">
        <v>3.8351961428884508E-4</v>
      </c>
      <c r="D12" s="2">
        <v>1.3806706114398421E-2</v>
      </c>
      <c r="E12">
        <v>1.1505588428665351E-3</v>
      </c>
      <c r="F12" s="2">
        <v>2.7613412228796843E-2</v>
      </c>
      <c r="G12">
        <v>0.61143984220906922</v>
      </c>
      <c r="H12">
        <v>0.85008482410983888</v>
      </c>
      <c r="J12">
        <f t="shared" si="0"/>
        <v>6.4102564102564097E-2</v>
      </c>
      <c r="L12">
        <f t="shared" si="1"/>
        <v>2234267.7421900001</v>
      </c>
      <c r="M12">
        <f t="shared" si="2"/>
        <v>41323149.676479965</v>
      </c>
    </row>
    <row r="13" spans="1:13" x14ac:dyDescent="0.3">
      <c r="A13" t="s">
        <v>19</v>
      </c>
      <c r="B13" s="2">
        <v>2.2682445759368838E-2</v>
      </c>
      <c r="C13">
        <v>3.8351961428884508E-4</v>
      </c>
      <c r="D13" s="2">
        <v>1.3806706114398421E-2</v>
      </c>
      <c r="E13">
        <v>1.1505588428665351E-3</v>
      </c>
      <c r="F13" s="2">
        <v>2.7613412228796843E-2</v>
      </c>
      <c r="G13">
        <v>0.61143984220907299</v>
      </c>
      <c r="H13">
        <v>0.81849889314640933</v>
      </c>
      <c r="J13">
        <f t="shared" si="0"/>
        <v>6.4102564102564097E-2</v>
      </c>
      <c r="L13">
        <f t="shared" si="1"/>
        <v>2151250.8188699903</v>
      </c>
      <c r="M13">
        <f t="shared" si="2"/>
        <v>43474400.495349959</v>
      </c>
    </row>
    <row r="14" spans="1:13" x14ac:dyDescent="0.3">
      <c r="A14" t="s">
        <v>20</v>
      </c>
      <c r="B14" s="2">
        <v>2.2682445759368838E-2</v>
      </c>
      <c r="C14">
        <v>3.8351961428884508E-4</v>
      </c>
      <c r="D14" s="2">
        <v>1.3806706114398421E-2</v>
      </c>
      <c r="E14">
        <v>1.1505588428665351E-3</v>
      </c>
      <c r="F14" s="2">
        <v>2.7613412228796843E-2</v>
      </c>
      <c r="G14">
        <v>0.61143984220907299</v>
      </c>
      <c r="H14">
        <v>0.80830204295724062</v>
      </c>
      <c r="J14">
        <f t="shared" si="0"/>
        <v>6.4102564102564097E-2</v>
      </c>
      <c r="L14">
        <f t="shared" si="1"/>
        <v>2124450.5598800001</v>
      </c>
      <c r="M14">
        <f t="shared" si="2"/>
        <v>45598851.055229962</v>
      </c>
    </row>
    <row r="15" spans="1:13" x14ac:dyDescent="0.3">
      <c r="A15" t="s">
        <v>21</v>
      </c>
      <c r="B15" s="2">
        <v>2.2682445759368838E-2</v>
      </c>
      <c r="C15">
        <v>3.8351961428884508E-4</v>
      </c>
      <c r="D15" s="2">
        <v>1.3806706114398421E-2</v>
      </c>
      <c r="E15">
        <v>1.1505588428665351E-3</v>
      </c>
      <c r="F15" s="2">
        <v>2.7613412228796843E-2</v>
      </c>
      <c r="G15">
        <v>0.61143984220907299</v>
      </c>
      <c r="H15">
        <v>0.79945976700041999</v>
      </c>
      <c r="J15">
        <f t="shared" si="0"/>
        <v>6.4102564102564097E-2</v>
      </c>
      <c r="L15">
        <f t="shared" si="1"/>
        <v>2101210.5120899999</v>
      </c>
      <c r="M15">
        <f t="shared" si="2"/>
        <v>47700061.567319959</v>
      </c>
    </row>
    <row r="16" spans="1:13" x14ac:dyDescent="0.3">
      <c r="A16" t="s">
        <v>22</v>
      </c>
      <c r="B16" s="2">
        <v>2.2682445759368796E-2</v>
      </c>
      <c r="C16">
        <v>3.8351961428884508E-4</v>
      </c>
      <c r="D16" s="2">
        <v>1.3806706114398421E-2</v>
      </c>
      <c r="E16">
        <v>1.1505588428665351E-3</v>
      </c>
      <c r="F16" s="2">
        <v>2.7613412228796843E-2</v>
      </c>
      <c r="G16">
        <v>0.61143984220907299</v>
      </c>
      <c r="H16">
        <v>1.0122127854443614</v>
      </c>
      <c r="J16">
        <f t="shared" si="0"/>
        <v>6.4102564102564055E-2</v>
      </c>
      <c r="L16">
        <f t="shared" si="1"/>
        <v>2660386.7174299899</v>
      </c>
      <c r="M16">
        <f t="shared" si="2"/>
        <v>50360448.284749947</v>
      </c>
    </row>
    <row r="17" spans="1:13" x14ac:dyDescent="0.3">
      <c r="A17" t="s">
        <v>23</v>
      </c>
      <c r="B17" s="2">
        <v>2.2682445759368838E-2</v>
      </c>
      <c r="C17">
        <v>3.8351961428884508E-4</v>
      </c>
      <c r="D17" s="2">
        <v>1.3806706114398421E-2</v>
      </c>
      <c r="E17">
        <v>1.1505588428665351E-3</v>
      </c>
      <c r="F17" s="2">
        <v>2.7613412228796843E-2</v>
      </c>
      <c r="G17">
        <v>0.61143984220907299</v>
      </c>
      <c r="H17">
        <v>1.2372658220484207</v>
      </c>
      <c r="J17">
        <f t="shared" si="0"/>
        <v>6.4102564102564097E-2</v>
      </c>
      <c r="L17">
        <f t="shared" si="1"/>
        <v>3251890.9128999999</v>
      </c>
      <c r="M17">
        <f t="shared" si="2"/>
        <v>53612339.197649948</v>
      </c>
    </row>
    <row r="18" spans="1:13" x14ac:dyDescent="0.3">
      <c r="A18" t="s">
        <v>24</v>
      </c>
      <c r="B18" s="2">
        <v>2.2682445759368796E-2</v>
      </c>
      <c r="C18">
        <v>3.8351961428884508E-4</v>
      </c>
      <c r="D18" s="2">
        <v>1.3806706114398421E-2</v>
      </c>
      <c r="E18">
        <v>1.1505588428665351E-3</v>
      </c>
      <c r="F18" s="2">
        <v>2.7613412228796843E-2</v>
      </c>
      <c r="G18">
        <v>0.61143984220906922</v>
      </c>
      <c r="H18">
        <v>2.1868060664242237</v>
      </c>
      <c r="J18">
        <f t="shared" si="0"/>
        <v>6.4102564102564055E-2</v>
      </c>
      <c r="L18">
        <f t="shared" si="1"/>
        <v>5747556.142709991</v>
      </c>
      <c r="M18">
        <f t="shared" si="2"/>
        <v>59359895.340359941</v>
      </c>
    </row>
    <row r="19" spans="1:13" x14ac:dyDescent="0.3">
      <c r="A19" t="s">
        <v>25</v>
      </c>
      <c r="B19" s="2">
        <v>2.2682445759368838E-2</v>
      </c>
      <c r="C19">
        <v>3.8351961428884508E-4</v>
      </c>
      <c r="D19" s="2">
        <v>1.3806706114398421E-2</v>
      </c>
      <c r="E19">
        <v>1.1505588428665351E-3</v>
      </c>
      <c r="F19" s="2">
        <v>2.7613412228796843E-2</v>
      </c>
      <c r="G19">
        <v>0.61143984220907299</v>
      </c>
      <c r="H19">
        <v>1.9082222927434094</v>
      </c>
      <c r="J19">
        <f t="shared" si="0"/>
        <v>6.4102564102564097E-2</v>
      </c>
      <c r="L19">
        <f t="shared" si="1"/>
        <v>5015357.7533499906</v>
      </c>
      <c r="M19">
        <f t="shared" si="2"/>
        <v>64375253.093709931</v>
      </c>
    </row>
    <row r="20" spans="1:13" x14ac:dyDescent="0.3">
      <c r="A20" t="s">
        <v>26</v>
      </c>
      <c r="B20" s="2">
        <v>2.2682445759368796E-2</v>
      </c>
      <c r="C20">
        <v>3.8351961428884508E-4</v>
      </c>
      <c r="D20" s="2">
        <v>1.3806706114398421E-2</v>
      </c>
      <c r="E20">
        <v>1.1505588428665351E-3</v>
      </c>
      <c r="F20" s="2">
        <v>2.7613412228796843E-2</v>
      </c>
      <c r="G20">
        <v>0.61143984220907299</v>
      </c>
      <c r="H20">
        <v>2.136642854006102</v>
      </c>
      <c r="J20">
        <f t="shared" si="0"/>
        <v>6.4102564102564055E-2</v>
      </c>
      <c r="L20">
        <f t="shared" si="1"/>
        <v>5615712.7734699901</v>
      </c>
      <c r="M20">
        <f t="shared" si="2"/>
        <v>69990965.867179915</v>
      </c>
    </row>
    <row r="21" spans="1:13" x14ac:dyDescent="0.3">
      <c r="A21" t="s">
        <v>27</v>
      </c>
      <c r="B21" s="2">
        <v>2.2682445759368796E-2</v>
      </c>
      <c r="C21">
        <v>3.8351961428884508E-4</v>
      </c>
      <c r="D21" s="2">
        <v>1.3806706114398421E-2</v>
      </c>
      <c r="E21">
        <v>1.1505588428665351E-3</v>
      </c>
      <c r="F21" s="2">
        <v>2.7613412228796843E-2</v>
      </c>
      <c r="G21">
        <v>0.61143984220907299</v>
      </c>
      <c r="H21">
        <v>1.2969211017514062</v>
      </c>
      <c r="J21">
        <f t="shared" si="0"/>
        <v>6.4102564102564055E-2</v>
      </c>
      <c r="L21">
        <f t="shared" si="1"/>
        <v>3408682.1686799997</v>
      </c>
      <c r="M21">
        <f t="shared" si="2"/>
        <v>73399648.035859913</v>
      </c>
    </row>
    <row r="22" spans="1:13" x14ac:dyDescent="0.3">
      <c r="A22" t="s">
        <v>28</v>
      </c>
      <c r="B22" s="2">
        <v>2.2682445759368838E-2</v>
      </c>
      <c r="C22">
        <v>3.8351961428884508E-4</v>
      </c>
      <c r="D22" s="2">
        <v>1.3806706114398421E-2</v>
      </c>
      <c r="E22">
        <v>1.1505588428665351E-3</v>
      </c>
      <c r="F22" s="2">
        <v>2.7613412228796843E-2</v>
      </c>
      <c r="G22">
        <v>0.61143984220907299</v>
      </c>
      <c r="H22">
        <v>0.81499456830453898</v>
      </c>
      <c r="J22">
        <f t="shared" si="0"/>
        <v>6.4102564102564097E-2</v>
      </c>
      <c r="L22">
        <f t="shared" si="1"/>
        <v>2142040.4439400001</v>
      </c>
      <c r="M22">
        <f t="shared" si="2"/>
        <v>75541688.479799911</v>
      </c>
    </row>
    <row r="23" spans="1:13" x14ac:dyDescent="0.3">
      <c r="A23" t="s">
        <v>29</v>
      </c>
      <c r="B23" s="2">
        <v>2.2682445759368796E-2</v>
      </c>
      <c r="C23">
        <v>3.8351961428884508E-4</v>
      </c>
      <c r="D23" s="2">
        <v>1.3806706114398421E-2</v>
      </c>
      <c r="E23">
        <v>1.1505588428665351E-3</v>
      </c>
      <c r="F23" s="2">
        <v>2.7613412228796843E-2</v>
      </c>
      <c r="G23">
        <v>0.61143984220906922</v>
      </c>
      <c r="H23">
        <v>0.96857226603020674</v>
      </c>
      <c r="J23">
        <f t="shared" si="0"/>
        <v>6.4102564102564055E-2</v>
      </c>
      <c r="L23">
        <f t="shared" si="1"/>
        <v>2545686.8639400001</v>
      </c>
      <c r="M23">
        <f t="shared" si="2"/>
        <v>78087375.343739912</v>
      </c>
    </row>
    <row r="24" spans="1:13" x14ac:dyDescent="0.3">
      <c r="A24" t="s">
        <v>30</v>
      </c>
      <c r="B24" s="2">
        <v>2.2682445759368796E-2</v>
      </c>
      <c r="C24">
        <v>3.8351961428884508E-4</v>
      </c>
      <c r="D24" s="2">
        <v>1.3806706114398421E-2</v>
      </c>
      <c r="E24">
        <v>1.1505588428665351E-3</v>
      </c>
      <c r="F24" s="2">
        <v>2.7613412228796843E-2</v>
      </c>
      <c r="G24">
        <v>0.61143984220906922</v>
      </c>
      <c r="H24">
        <v>0.78838577579397684</v>
      </c>
      <c r="J24">
        <f t="shared" si="0"/>
        <v>6.4102564102564055E-2</v>
      </c>
      <c r="L24">
        <f t="shared" si="1"/>
        <v>2072104.8738899997</v>
      </c>
      <c r="M24">
        <f t="shared" si="2"/>
        <v>80159480.21762991</v>
      </c>
    </row>
    <row r="25" spans="1:13" x14ac:dyDescent="0.3">
      <c r="A25" t="s">
        <v>31</v>
      </c>
      <c r="B25" s="2">
        <v>2.2682445759368838E-2</v>
      </c>
      <c r="C25">
        <v>3.8351961428884508E-4</v>
      </c>
      <c r="D25" s="2">
        <v>1.3806706114398421E-2</v>
      </c>
      <c r="E25">
        <v>1.1505588428665351E-3</v>
      </c>
      <c r="F25" s="2">
        <v>2.7613412228796843E-2</v>
      </c>
      <c r="G25">
        <v>0.61143984220906922</v>
      </c>
      <c r="H25">
        <v>0.76334493631025213</v>
      </c>
      <c r="J25">
        <f t="shared" si="0"/>
        <v>6.4102564102564097E-2</v>
      </c>
      <c r="L25">
        <f t="shared" si="1"/>
        <v>2006290.3359650001</v>
      </c>
      <c r="M25">
        <f t="shared" si="2"/>
        <v>82165770.553594917</v>
      </c>
    </row>
    <row r="26" spans="1:13" x14ac:dyDescent="0.3">
      <c r="A26" t="s">
        <v>32</v>
      </c>
      <c r="B26" s="2">
        <v>2.2682445759368838E-2</v>
      </c>
      <c r="C26">
        <v>3.8351961428884508E-4</v>
      </c>
      <c r="D26" s="2">
        <v>1.3806706114398421E-2</v>
      </c>
      <c r="E26">
        <v>1.1505588428665351E-3</v>
      </c>
      <c r="F26" s="2">
        <v>2.7613412228796843E-2</v>
      </c>
      <c r="G26">
        <v>0.61143984220906922</v>
      </c>
      <c r="H26">
        <v>0.78981150670702749</v>
      </c>
      <c r="J26">
        <f t="shared" si="0"/>
        <v>6.4102564102564097E-2</v>
      </c>
      <c r="L26">
        <f t="shared" si="1"/>
        <v>2075852.10534</v>
      </c>
      <c r="M26">
        <f t="shared" si="2"/>
        <v>84241622.658934921</v>
      </c>
    </row>
    <row r="27" spans="1:13" x14ac:dyDescent="0.3">
      <c r="A27" t="s">
        <v>33</v>
      </c>
      <c r="B27" s="2">
        <v>2.2682445759368838E-2</v>
      </c>
      <c r="C27">
        <v>3.8351961428884508E-4</v>
      </c>
      <c r="D27" s="2">
        <v>1.3806706114398421E-2</v>
      </c>
      <c r="E27">
        <v>1.1505588428665351E-3</v>
      </c>
      <c r="F27" s="2">
        <v>2.7613412228796843E-2</v>
      </c>
      <c r="G27">
        <v>0.61143984220907299</v>
      </c>
      <c r="H27">
        <v>0.75274287421317598</v>
      </c>
      <c r="J27">
        <f t="shared" si="0"/>
        <v>6.4102564102564097E-2</v>
      </c>
      <c r="L27">
        <f t="shared" si="1"/>
        <v>1978425.0633799999</v>
      </c>
      <c r="M27">
        <f t="shared" si="2"/>
        <v>86220047.722314924</v>
      </c>
    </row>
    <row r="28" spans="1:13" x14ac:dyDescent="0.3">
      <c r="A28" t="s">
        <v>34</v>
      </c>
      <c r="B28" s="2">
        <v>2.2682445759368796E-2</v>
      </c>
      <c r="C28">
        <v>3.8351961428884508E-4</v>
      </c>
      <c r="D28" s="2">
        <v>1.3806706114398421E-2</v>
      </c>
      <c r="E28">
        <v>1.1505588428665351E-3</v>
      </c>
      <c r="F28" s="2">
        <v>2.7613412228796843E-2</v>
      </c>
      <c r="G28">
        <v>0.61143984220906922</v>
      </c>
      <c r="H28">
        <v>0.72587188164577088</v>
      </c>
      <c r="J28">
        <f t="shared" si="0"/>
        <v>6.4102564102564055E-2</v>
      </c>
      <c r="L28">
        <f t="shared" si="1"/>
        <v>1907800.356067</v>
      </c>
      <c r="M28">
        <f t="shared" si="2"/>
        <v>88127848.078381926</v>
      </c>
    </row>
    <row r="29" spans="1:13" x14ac:dyDescent="0.3">
      <c r="A29" t="s">
        <v>35</v>
      </c>
      <c r="B29" s="2">
        <v>2.2682445759368796E-2</v>
      </c>
      <c r="C29">
        <v>3.8351961428884508E-4</v>
      </c>
      <c r="D29" s="2">
        <v>1.3806706114398421E-2</v>
      </c>
      <c r="E29">
        <v>1.1505588428665351E-3</v>
      </c>
      <c r="F29" s="2">
        <v>2.7613412228796843E-2</v>
      </c>
      <c r="G29">
        <v>0.61143984220907299</v>
      </c>
      <c r="H29">
        <v>1.2891659492262606</v>
      </c>
      <c r="J29">
        <f t="shared" si="0"/>
        <v>6.4102564102564055E-2</v>
      </c>
      <c r="L29">
        <f t="shared" si="1"/>
        <v>3388299.3943599905</v>
      </c>
      <c r="M29">
        <f t="shared" si="2"/>
        <v>91516147.472741917</v>
      </c>
    </row>
    <row r="30" spans="1:13" x14ac:dyDescent="0.3">
      <c r="A30" t="s">
        <v>36</v>
      </c>
      <c r="B30" s="2">
        <v>2.2682445759368796E-2</v>
      </c>
      <c r="C30">
        <v>3.8351961428884508E-4</v>
      </c>
      <c r="D30" s="2">
        <v>1.3806706114398421E-2</v>
      </c>
      <c r="E30">
        <v>1.1505588428665351E-3</v>
      </c>
      <c r="F30" s="2">
        <v>2.7613412228796843E-2</v>
      </c>
      <c r="G30">
        <v>0.61143984220906922</v>
      </c>
      <c r="H30">
        <v>1.2978412099739449</v>
      </c>
      <c r="J30">
        <f t="shared" si="0"/>
        <v>6.4102564102564055E-2</v>
      </c>
      <c r="L30">
        <f t="shared" si="1"/>
        <v>3411100.4780799998</v>
      </c>
      <c r="M30">
        <f t="shared" si="2"/>
        <v>94927247.950821921</v>
      </c>
    </row>
    <row r="31" spans="1:13" x14ac:dyDescent="0.3">
      <c r="A31" t="s">
        <v>37</v>
      </c>
      <c r="B31" s="2">
        <v>2.2682445759368796E-2</v>
      </c>
      <c r="C31">
        <v>3.8351961428884508E-4</v>
      </c>
      <c r="D31" s="2">
        <v>1.3806706114398421E-2</v>
      </c>
      <c r="E31">
        <v>1.1505588428665351E-3</v>
      </c>
      <c r="F31" s="2">
        <v>2.7613412228796843E-2</v>
      </c>
      <c r="G31">
        <v>0.61143984220906922</v>
      </c>
      <c r="H31">
        <v>3.1159799677014086</v>
      </c>
      <c r="J31">
        <f t="shared" si="0"/>
        <v>6.4102564102564055E-2</v>
      </c>
      <c r="L31">
        <f t="shared" si="1"/>
        <v>8189692.7573500006</v>
      </c>
      <c r="M31">
        <f t="shared" si="2"/>
        <v>103116940.70817192</v>
      </c>
    </row>
    <row r="32" spans="1:13" x14ac:dyDescent="0.3">
      <c r="A32" t="s">
        <v>38</v>
      </c>
      <c r="B32" s="2">
        <v>2.2682445759368838E-2</v>
      </c>
      <c r="C32">
        <v>3.8351961428884508E-4</v>
      </c>
      <c r="D32" s="2">
        <v>1.3806706114398421E-2</v>
      </c>
      <c r="E32">
        <v>1.1505588428665351E-3</v>
      </c>
      <c r="F32" s="2">
        <v>2.7613412228796843E-2</v>
      </c>
      <c r="G32">
        <v>0.61143984220906922</v>
      </c>
      <c r="H32">
        <v>2.072559069306712</v>
      </c>
      <c r="J32">
        <f t="shared" si="0"/>
        <v>6.4102564102564097E-2</v>
      </c>
      <c r="L32">
        <f t="shared" si="1"/>
        <v>5447282.1311499998</v>
      </c>
      <c r="M32">
        <f t="shared" si="2"/>
        <v>108564222.83932191</v>
      </c>
    </row>
    <row r="33" spans="1:13" x14ac:dyDescent="0.3">
      <c r="A33" t="s">
        <v>39</v>
      </c>
      <c r="B33" s="2">
        <v>2.2682445759368796E-2</v>
      </c>
      <c r="C33">
        <v>3.8351961428884508E-4</v>
      </c>
      <c r="D33" s="2">
        <v>1.3806706114398383E-2</v>
      </c>
      <c r="E33">
        <v>1.1505588428665351E-3</v>
      </c>
      <c r="F33" s="2">
        <v>2.7613412228796843E-2</v>
      </c>
      <c r="G33">
        <v>0.61143984220907299</v>
      </c>
      <c r="H33">
        <v>1.0362867465627776</v>
      </c>
      <c r="J33">
        <f t="shared" si="0"/>
        <v>6.4102564102564027E-2</v>
      </c>
      <c r="L33">
        <f t="shared" si="1"/>
        <v>2723660.0205499898</v>
      </c>
      <c r="M33">
        <f t="shared" si="2"/>
        <v>111287882.85987189</v>
      </c>
    </row>
    <row r="34" spans="1:13" x14ac:dyDescent="0.3">
      <c r="A34" t="s">
        <v>40</v>
      </c>
      <c r="B34" s="2">
        <v>2.2682445759368796E-2</v>
      </c>
      <c r="C34">
        <v>3.8351961428884508E-4</v>
      </c>
      <c r="D34" s="2">
        <v>1.3806706114398421E-2</v>
      </c>
      <c r="E34">
        <v>1.1505588428665351E-3</v>
      </c>
      <c r="F34" s="2">
        <v>2.7613412228796843E-2</v>
      </c>
      <c r="G34">
        <v>0.61143984220907299</v>
      </c>
      <c r="H34">
        <v>1.0361485370324715</v>
      </c>
      <c r="J34">
        <f t="shared" si="0"/>
        <v>6.4102564102564055E-2</v>
      </c>
      <c r="L34">
        <f t="shared" si="1"/>
        <v>2723296.7661000006</v>
      </c>
      <c r="M34">
        <f t="shared" si="2"/>
        <v>114011179.6259719</v>
      </c>
    </row>
    <row r="35" spans="1:13" x14ac:dyDescent="0.3">
      <c r="A35" t="s">
        <v>41</v>
      </c>
      <c r="B35" s="2">
        <v>2.2682445759368838E-2</v>
      </c>
      <c r="C35">
        <v>3.8351961428884508E-4</v>
      </c>
      <c r="D35" s="2">
        <v>1.3806706114398421E-2</v>
      </c>
      <c r="E35">
        <v>1.1505588428665351E-3</v>
      </c>
      <c r="F35" s="2">
        <v>2.7613412228796843E-2</v>
      </c>
      <c r="G35">
        <v>0.61143984220907299</v>
      </c>
      <c r="H35">
        <v>0.8178805789852519</v>
      </c>
      <c r="J35">
        <f t="shared" si="0"/>
        <v>6.4102564102564097E-2</v>
      </c>
      <c r="L35">
        <f t="shared" si="1"/>
        <v>2149625.7111799899</v>
      </c>
      <c r="M35">
        <f t="shared" si="2"/>
        <v>116160805.33715189</v>
      </c>
    </row>
    <row r="36" spans="1:13" x14ac:dyDescent="0.3">
      <c r="A36" t="s">
        <v>42</v>
      </c>
      <c r="B36" s="2">
        <v>2.2682445759368796E-2</v>
      </c>
      <c r="C36">
        <v>3.8351961428884508E-4</v>
      </c>
      <c r="D36" s="2">
        <v>1.3806706114398421E-2</v>
      </c>
      <c r="E36">
        <v>1.1505588428665351E-3</v>
      </c>
      <c r="F36" s="2">
        <v>2.7613412228796843E-2</v>
      </c>
      <c r="G36">
        <v>0.61143984220906922</v>
      </c>
      <c r="H36">
        <v>0.77594085810230851</v>
      </c>
      <c r="J36">
        <f t="shared" si="0"/>
        <v>6.4102564102564055E-2</v>
      </c>
      <c r="L36">
        <f t="shared" si="1"/>
        <v>2039396.0460600003</v>
      </c>
      <c r="M36">
        <f t="shared" si="2"/>
        <v>118200201.38321188</v>
      </c>
    </row>
    <row r="37" spans="1:13" x14ac:dyDescent="0.3">
      <c r="A37" t="s">
        <v>43</v>
      </c>
      <c r="B37" s="2">
        <v>2.2682445759368838E-2</v>
      </c>
      <c r="C37">
        <v>3.8351961428884508E-4</v>
      </c>
      <c r="D37" s="2">
        <v>1.3806706114398421E-2</v>
      </c>
      <c r="E37">
        <v>1.1505588428665351E-3</v>
      </c>
      <c r="F37" s="2">
        <v>2.7613412228796843E-2</v>
      </c>
      <c r="G37">
        <v>0.61143984220906922</v>
      </c>
      <c r="H37">
        <v>0.75083678622357974</v>
      </c>
      <c r="J37">
        <f t="shared" si="0"/>
        <v>6.4102564102564097E-2</v>
      </c>
      <c r="L37">
        <f t="shared" si="1"/>
        <v>1973415.3151900002</v>
      </c>
      <c r="M37">
        <f t="shared" si="2"/>
        <v>120173616.69840188</v>
      </c>
    </row>
    <row r="38" spans="1:13" x14ac:dyDescent="0.3">
      <c r="A38" t="s">
        <v>44</v>
      </c>
      <c r="B38" s="2">
        <v>2.2682445759368838E-2</v>
      </c>
      <c r="C38">
        <v>3.8351961428884508E-4</v>
      </c>
      <c r="D38" s="2">
        <v>1.3806706114398421E-2</v>
      </c>
      <c r="E38">
        <v>1.1505588428665351E-3</v>
      </c>
      <c r="F38" s="2">
        <v>2.7613412228796843E-2</v>
      </c>
      <c r="G38">
        <v>0.61143984220907299</v>
      </c>
      <c r="H38">
        <v>0.73640491285201615</v>
      </c>
      <c r="J38">
        <f t="shared" si="0"/>
        <v>6.4102564102564097E-2</v>
      </c>
      <c r="L38">
        <f t="shared" si="1"/>
        <v>1935484.1955899999</v>
      </c>
      <c r="M38">
        <f t="shared" si="2"/>
        <v>122109100.89399189</v>
      </c>
    </row>
    <row r="39" spans="1:13" x14ac:dyDescent="0.3">
      <c r="A39" t="s">
        <v>45</v>
      </c>
      <c r="B39" s="2">
        <v>2.2682445759368796E-2</v>
      </c>
      <c r="C39">
        <v>3.8351961428884508E-4</v>
      </c>
      <c r="D39" s="2">
        <v>1.3806706114398383E-2</v>
      </c>
      <c r="E39">
        <v>1.1505588428665351E-3</v>
      </c>
      <c r="F39" s="2">
        <v>2.7613412228796843E-2</v>
      </c>
      <c r="G39">
        <v>0.61143984220906922</v>
      </c>
      <c r="H39">
        <v>0.72208480372052075</v>
      </c>
      <c r="J39">
        <f t="shared" si="0"/>
        <v>6.4102564102564027E-2</v>
      </c>
      <c r="L39">
        <f t="shared" si="1"/>
        <v>1897846.8246010002</v>
      </c>
      <c r="M39">
        <f t="shared" si="2"/>
        <v>124006947.71859288</v>
      </c>
    </row>
    <row r="40" spans="1:13" x14ac:dyDescent="0.3">
      <c r="A40" t="s">
        <v>46</v>
      </c>
      <c r="B40" s="2">
        <v>2.2682445759368796E-2</v>
      </c>
      <c r="C40">
        <v>3.8351961428884508E-4</v>
      </c>
      <c r="D40" s="2">
        <v>1.3806706114398421E-2</v>
      </c>
      <c r="E40">
        <v>1.1505588428665351E-3</v>
      </c>
      <c r="F40" s="2">
        <v>2.7613412228796843E-2</v>
      </c>
      <c r="G40">
        <v>0.61143984220907299</v>
      </c>
      <c r="H40">
        <v>0.81171531132432584</v>
      </c>
      <c r="J40">
        <f t="shared" si="0"/>
        <v>6.4102564102564055E-2</v>
      </c>
      <c r="L40">
        <f t="shared" si="1"/>
        <v>2133421.6121699899</v>
      </c>
      <c r="M40">
        <f t="shared" si="2"/>
        <v>126140369.33076288</v>
      </c>
    </row>
    <row r="41" spans="1:13" x14ac:dyDescent="0.3">
      <c r="A41" t="s">
        <v>47</v>
      </c>
      <c r="B41" s="2">
        <v>2.2682445759368796E-2</v>
      </c>
      <c r="C41">
        <v>3.8351961428884508E-4</v>
      </c>
      <c r="D41" s="2">
        <v>1.3806706114398421E-2</v>
      </c>
      <c r="E41">
        <v>1.1505588428665351E-3</v>
      </c>
      <c r="F41" s="2">
        <v>2.7613412228796843E-2</v>
      </c>
      <c r="G41">
        <v>0.61143984220906922</v>
      </c>
      <c r="H41">
        <v>0.87221462039167696</v>
      </c>
      <c r="J41">
        <f t="shared" si="0"/>
        <v>6.4102564102564055E-2</v>
      </c>
      <c r="L41">
        <f t="shared" si="1"/>
        <v>2292431.2201999999</v>
      </c>
      <c r="M41">
        <f t="shared" si="2"/>
        <v>128432800.55096288</v>
      </c>
    </row>
    <row r="42" spans="1:13" x14ac:dyDescent="0.3">
      <c r="A42" t="s">
        <v>48</v>
      </c>
      <c r="B42" s="2">
        <v>2.2682445759368838E-2</v>
      </c>
      <c r="C42">
        <v>3.8351961428884508E-4</v>
      </c>
      <c r="D42" s="2">
        <v>1.3806706114398421E-2</v>
      </c>
      <c r="E42">
        <v>1.1505588428665351E-3</v>
      </c>
      <c r="F42" s="2">
        <v>2.7613412228796843E-2</v>
      </c>
      <c r="G42">
        <v>0.61143984220906922</v>
      </c>
      <c r="H42">
        <v>1.3505511257556213</v>
      </c>
      <c r="J42">
        <f t="shared" si="0"/>
        <v>6.4102564102564097E-2</v>
      </c>
      <c r="L42">
        <f t="shared" si="1"/>
        <v>3549637.3172099902</v>
      </c>
      <c r="M42">
        <f t="shared" si="2"/>
        <v>131982437.86817287</v>
      </c>
    </row>
    <row r="43" spans="1:13" x14ac:dyDescent="0.3">
      <c r="A43" t="s">
        <v>49</v>
      </c>
      <c r="B43" s="2">
        <v>2.2682445759368796E-2</v>
      </c>
      <c r="C43">
        <v>3.8351961428884508E-4</v>
      </c>
      <c r="D43" s="2">
        <v>1.3806706114398421E-2</v>
      </c>
      <c r="E43">
        <v>1.1505588428665351E-3</v>
      </c>
      <c r="F43" s="2">
        <v>2.7613412228796843E-2</v>
      </c>
      <c r="G43">
        <v>0.61143984220906922</v>
      </c>
      <c r="H43">
        <v>1.5939642849375715</v>
      </c>
      <c r="J43">
        <f t="shared" si="0"/>
        <v>6.4102564102564055E-2</v>
      </c>
      <c r="L43">
        <f t="shared" si="1"/>
        <v>4189397.2025299999</v>
      </c>
      <c r="M43">
        <f t="shared" si="2"/>
        <v>136171835.07070288</v>
      </c>
    </row>
    <row r="44" spans="1:13" x14ac:dyDescent="0.3">
      <c r="A44" t="s">
        <v>50</v>
      </c>
      <c r="B44" s="2">
        <v>2.2682445759368796E-2</v>
      </c>
      <c r="C44">
        <v>3.8351961428884508E-4</v>
      </c>
      <c r="D44" s="2">
        <v>1.3806706114398421E-2</v>
      </c>
      <c r="E44">
        <v>1.1505588428665351E-3</v>
      </c>
      <c r="F44" s="2">
        <v>2.7613412228796843E-2</v>
      </c>
      <c r="G44">
        <v>0.61143984220906922</v>
      </c>
      <c r="H44">
        <v>1.8678978842272993</v>
      </c>
      <c r="J44">
        <f t="shared" si="0"/>
        <v>6.4102564102564055E-2</v>
      </c>
      <c r="L44">
        <f t="shared" si="1"/>
        <v>4909373.5943400003</v>
      </c>
      <c r="M44">
        <f t="shared" si="2"/>
        <v>141081208.66504288</v>
      </c>
    </row>
    <row r="45" spans="1:13" x14ac:dyDescent="0.3">
      <c r="A45" t="s">
        <v>51</v>
      </c>
      <c r="B45" s="2">
        <v>2.2682445759368796E-2</v>
      </c>
      <c r="C45">
        <v>3.8351961428884508E-4</v>
      </c>
      <c r="D45" s="2">
        <v>1.3806706114398421E-2</v>
      </c>
      <c r="E45">
        <v>1.1505588428665351E-3</v>
      </c>
      <c r="F45" s="2">
        <v>2.7613412228796843E-2</v>
      </c>
      <c r="G45">
        <v>0.61143984220906922</v>
      </c>
      <c r="H45">
        <v>1.0481280194826403</v>
      </c>
      <c r="J45">
        <f t="shared" si="0"/>
        <v>6.4102564102564055E-2</v>
      </c>
      <c r="L45">
        <f t="shared" si="1"/>
        <v>2754782.2960699899</v>
      </c>
      <c r="M45">
        <f t="shared" si="2"/>
        <v>143835990.96111286</v>
      </c>
    </row>
    <row r="46" spans="1:13" x14ac:dyDescent="0.3">
      <c r="A46" t="s">
        <v>52</v>
      </c>
      <c r="B46" s="2">
        <v>2.2682445759368796E-2</v>
      </c>
      <c r="C46">
        <v>3.8351961428884508E-4</v>
      </c>
      <c r="D46" s="2">
        <v>1.3806706114398421E-2</v>
      </c>
      <c r="E46">
        <v>1.1505588428665351E-3</v>
      </c>
      <c r="F46" s="2">
        <v>2.7613412228796843E-2</v>
      </c>
      <c r="G46">
        <v>0.61143984220906922</v>
      </c>
      <c r="H46">
        <v>1.2701315932272264</v>
      </c>
      <c r="J46">
        <f t="shared" si="0"/>
        <v>6.4102564102564055E-2</v>
      </c>
      <c r="L46">
        <f t="shared" si="1"/>
        <v>3338271.6249000006</v>
      </c>
      <c r="M46">
        <f t="shared" si="2"/>
        <v>147174262.58601287</v>
      </c>
    </row>
    <row r="47" spans="1:13" x14ac:dyDescent="0.3">
      <c r="A47" t="s">
        <v>53</v>
      </c>
      <c r="B47" s="2">
        <v>2.2682445759368838E-2</v>
      </c>
      <c r="C47">
        <v>3.8351961428884508E-4</v>
      </c>
      <c r="D47" s="2">
        <v>1.3806706114398421E-2</v>
      </c>
      <c r="E47">
        <v>1.1505588428665351E-3</v>
      </c>
      <c r="F47" s="2">
        <v>2.7613412228796843E-2</v>
      </c>
      <c r="G47">
        <v>0.61143984220907299</v>
      </c>
      <c r="H47">
        <v>1.2432178760889181</v>
      </c>
      <c r="J47">
        <f t="shared" si="0"/>
        <v>6.4102564102564097E-2</v>
      </c>
      <c r="L47">
        <f t="shared" si="1"/>
        <v>3267534.6251099906</v>
      </c>
      <c r="M47">
        <f t="shared" si="2"/>
        <v>150441797.21112287</v>
      </c>
    </row>
    <row r="48" spans="1:13" x14ac:dyDescent="0.3">
      <c r="A48" t="s">
        <v>54</v>
      </c>
      <c r="B48" s="2">
        <v>2.2682445759368838E-2</v>
      </c>
      <c r="C48">
        <v>3.8351961428884508E-4</v>
      </c>
      <c r="D48" s="2">
        <v>1.3806706114398421E-2</v>
      </c>
      <c r="E48">
        <v>1.1505588428665351E-3</v>
      </c>
      <c r="F48" s="2">
        <v>2.7613412228796843E-2</v>
      </c>
      <c r="G48">
        <v>0.61143984220906922</v>
      </c>
      <c r="H48">
        <v>0.862319539837339</v>
      </c>
      <c r="J48">
        <f t="shared" si="0"/>
        <v>6.4102564102564097E-2</v>
      </c>
      <c r="L48">
        <f t="shared" si="1"/>
        <v>2266424.0987200001</v>
      </c>
      <c r="M48">
        <f t="shared" si="2"/>
        <v>152708221.30984288</v>
      </c>
    </row>
    <row r="49" spans="1:13" x14ac:dyDescent="0.3">
      <c r="A49" t="s">
        <v>55</v>
      </c>
      <c r="B49" s="2">
        <v>2.2682445759368838E-2</v>
      </c>
      <c r="C49">
        <v>3.8351961428884508E-4</v>
      </c>
      <c r="D49" s="2">
        <v>1.3806706114398421E-2</v>
      </c>
      <c r="E49">
        <v>1.1505588428665351E-3</v>
      </c>
      <c r="F49" s="2">
        <v>2.7613412228796843E-2</v>
      </c>
      <c r="G49">
        <v>0.61143984220906922</v>
      </c>
      <c r="H49">
        <v>0.82302565308672415</v>
      </c>
      <c r="J49">
        <f t="shared" si="0"/>
        <v>6.4102564102564097E-2</v>
      </c>
      <c r="L49">
        <f t="shared" si="1"/>
        <v>2163148.4477000004</v>
      </c>
      <c r="M49">
        <f t="shared" si="2"/>
        <v>154871369.75754288</v>
      </c>
    </row>
    <row r="50" spans="1:13" x14ac:dyDescent="0.3">
      <c r="A50" t="s">
        <v>56</v>
      </c>
      <c r="B50" s="2">
        <v>2.2682445759368796E-2</v>
      </c>
      <c r="C50">
        <v>3.8351961428884508E-4</v>
      </c>
      <c r="D50" s="2">
        <v>1.3806706114398421E-2</v>
      </c>
      <c r="E50">
        <v>1.1505588428665351E-3</v>
      </c>
      <c r="F50" s="2">
        <v>2.7613412228796843E-2</v>
      </c>
      <c r="G50">
        <v>0.61143984220907299</v>
      </c>
      <c r="H50">
        <v>0.76926230068013857</v>
      </c>
      <c r="J50">
        <f t="shared" si="0"/>
        <v>6.4102564102564055E-2</v>
      </c>
      <c r="L50">
        <f t="shared" si="1"/>
        <v>2021842.8737300003</v>
      </c>
      <c r="M50">
        <f t="shared" si="2"/>
        <v>156893212.63127288</v>
      </c>
    </row>
    <row r="51" spans="1:13" x14ac:dyDescent="0.3">
      <c r="A51" t="s">
        <v>57</v>
      </c>
      <c r="B51" s="2">
        <v>2.2682445759368796E-2</v>
      </c>
      <c r="C51">
        <v>3.8351961428884508E-4</v>
      </c>
      <c r="D51" s="2">
        <v>1.3806706114398421E-2</v>
      </c>
      <c r="E51">
        <v>1.1505588428665351E-3</v>
      </c>
      <c r="F51" s="2">
        <v>2.7613412228796843E-2</v>
      </c>
      <c r="G51">
        <v>0.61143984220906922</v>
      </c>
      <c r="H51">
        <v>0.73546176708944755</v>
      </c>
      <c r="J51">
        <f t="shared" si="0"/>
        <v>6.4102564102564055E-2</v>
      </c>
      <c r="L51">
        <f t="shared" si="1"/>
        <v>1933005.3368999902</v>
      </c>
      <c r="M51">
        <f t="shared" si="2"/>
        <v>158826217.96817288</v>
      </c>
    </row>
    <row r="52" spans="1:13" x14ac:dyDescent="0.3">
      <c r="A52" t="s">
        <v>58</v>
      </c>
      <c r="B52" s="2">
        <v>2.2682445759368838E-2</v>
      </c>
      <c r="C52">
        <v>3.8351961428884508E-4</v>
      </c>
      <c r="D52" s="2">
        <v>1.3806706114398421E-2</v>
      </c>
      <c r="E52">
        <v>1.1505588428665351E-3</v>
      </c>
      <c r="F52" s="2">
        <v>2.7613412228796843E-2</v>
      </c>
      <c r="G52">
        <v>0.61143984220907299</v>
      </c>
      <c r="H52">
        <v>0.90834748444995361</v>
      </c>
      <c r="J52">
        <f t="shared" si="0"/>
        <v>6.4102564102564097E-2</v>
      </c>
      <c r="L52">
        <f t="shared" si="1"/>
        <v>2387398.7932099998</v>
      </c>
      <c r="M52">
        <f t="shared" si="2"/>
        <v>161213616.76138288</v>
      </c>
    </row>
    <row r="53" spans="1:13" x14ac:dyDescent="0.3">
      <c r="A53" t="s">
        <v>59</v>
      </c>
      <c r="B53" s="2">
        <v>2.2682445759368796E-2</v>
      </c>
      <c r="C53">
        <v>3.8351961428884508E-4</v>
      </c>
      <c r="D53" s="2">
        <v>1.3806706114398421E-2</v>
      </c>
      <c r="E53">
        <v>1.1505588428665351E-3</v>
      </c>
      <c r="F53" s="2">
        <v>2.7613412228796843E-2</v>
      </c>
      <c r="G53">
        <v>0.61143984220906922</v>
      </c>
      <c r="H53">
        <v>0.91739262066789873</v>
      </c>
      <c r="J53">
        <f t="shared" si="0"/>
        <v>6.4102564102564055E-2</v>
      </c>
      <c r="L53">
        <f t="shared" si="1"/>
        <v>2411172.0161899906</v>
      </c>
      <c r="M53">
        <f t="shared" si="2"/>
        <v>163624788.77757287</v>
      </c>
    </row>
    <row r="54" spans="1:13" x14ac:dyDescent="0.3">
      <c r="A54" t="s">
        <v>60</v>
      </c>
      <c r="B54" s="2">
        <v>2.2682445759368796E-2</v>
      </c>
      <c r="C54">
        <v>3.8351961428884508E-4</v>
      </c>
      <c r="D54" s="2">
        <v>1.3806706114398421E-2</v>
      </c>
      <c r="E54">
        <v>1.1505588428665351E-3</v>
      </c>
      <c r="F54" s="2">
        <v>2.7613412228796843E-2</v>
      </c>
      <c r="G54">
        <v>0.61143984220906922</v>
      </c>
      <c r="H54">
        <v>1.7296041914698845</v>
      </c>
      <c r="J54">
        <f t="shared" si="0"/>
        <v>6.4102564102564055E-2</v>
      </c>
      <c r="L54">
        <f t="shared" si="1"/>
        <v>4545897.9411900006</v>
      </c>
      <c r="M54">
        <f t="shared" si="2"/>
        <v>168170686.71876287</v>
      </c>
    </row>
    <row r="55" spans="1:13" x14ac:dyDescent="0.3">
      <c r="A55" t="s">
        <v>61</v>
      </c>
      <c r="B55" s="2">
        <v>2.2682445759368796E-2</v>
      </c>
      <c r="C55">
        <v>3.8351961428884508E-4</v>
      </c>
      <c r="D55" s="2">
        <v>1.3806706114398421E-2</v>
      </c>
      <c r="E55">
        <v>1.1505588428665351E-3</v>
      </c>
      <c r="F55" s="2">
        <v>2.7613412228796843E-2</v>
      </c>
      <c r="G55">
        <v>0.61143984220907299</v>
      </c>
      <c r="H55">
        <v>3.850881238361207</v>
      </c>
      <c r="J55">
        <f t="shared" si="0"/>
        <v>6.4102564102564055E-2</v>
      </c>
      <c r="L55">
        <f t="shared" si="1"/>
        <v>10121224.9482099</v>
      </c>
      <c r="M55">
        <f t="shared" si="2"/>
        <v>178291911.66697279</v>
      </c>
    </row>
    <row r="56" spans="1:13" x14ac:dyDescent="0.3">
      <c r="A56" t="s">
        <v>62</v>
      </c>
      <c r="B56" s="2">
        <v>2.2682445759368796E-2</v>
      </c>
      <c r="C56">
        <v>3.8351961428884508E-4</v>
      </c>
      <c r="D56" s="2">
        <v>1.3806706114398421E-2</v>
      </c>
      <c r="E56">
        <v>1.1505588428665351E-3</v>
      </c>
      <c r="F56" s="2">
        <v>2.7613412228796843E-2</v>
      </c>
      <c r="G56">
        <v>0.61143984220907299</v>
      </c>
      <c r="H56">
        <v>1.5681286876894769</v>
      </c>
      <c r="J56">
        <f t="shared" si="0"/>
        <v>6.4102564102564055E-2</v>
      </c>
      <c r="L56">
        <f t="shared" si="1"/>
        <v>4121493.81231</v>
      </c>
      <c r="M56">
        <f t="shared" si="2"/>
        <v>182413405.4792828</v>
      </c>
    </row>
    <row r="57" spans="1:13" x14ac:dyDescent="0.3">
      <c r="A57" t="s">
        <v>63</v>
      </c>
      <c r="B57" s="2">
        <v>2.2682445759368796E-2</v>
      </c>
      <c r="C57">
        <v>3.8351961428884508E-4</v>
      </c>
      <c r="D57" s="2">
        <v>1.3806706114398421E-2</v>
      </c>
      <c r="E57">
        <v>1.1505588428665351E-3</v>
      </c>
      <c r="F57" s="2">
        <v>2.7613412228796843E-2</v>
      </c>
      <c r="G57">
        <v>0.61143984220906922</v>
      </c>
      <c r="H57">
        <v>1.956715823745343</v>
      </c>
      <c r="J57">
        <f t="shared" si="0"/>
        <v>6.4102564102564055E-2</v>
      </c>
      <c r="L57">
        <f t="shared" si="1"/>
        <v>5142812.7189600002</v>
      </c>
      <c r="M57">
        <f t="shared" si="2"/>
        <v>187556218.19824278</v>
      </c>
    </row>
    <row r="58" spans="1:13" x14ac:dyDescent="0.3">
      <c r="A58" t="s">
        <v>64</v>
      </c>
      <c r="B58" s="2">
        <v>2.2682445759368838E-2</v>
      </c>
      <c r="C58">
        <v>3.8351961428884508E-4</v>
      </c>
      <c r="D58" s="2">
        <v>1.3806706114398421E-2</v>
      </c>
      <c r="E58">
        <v>1.1505588428665351E-3</v>
      </c>
      <c r="F58" s="2">
        <v>2.7613412228796843E-2</v>
      </c>
      <c r="G58">
        <v>0.61143984220907299</v>
      </c>
      <c r="H58">
        <v>0.97043662511490381</v>
      </c>
      <c r="J58">
        <f t="shared" si="0"/>
        <v>6.4102564102564097E-2</v>
      </c>
      <c r="L58">
        <f t="shared" si="1"/>
        <v>2550586.9365500007</v>
      </c>
      <c r="M58">
        <f t="shared" si="2"/>
        <v>190106805.13479277</v>
      </c>
    </row>
    <row r="59" spans="1:13" x14ac:dyDescent="0.3">
      <c r="A59" t="s">
        <v>65</v>
      </c>
      <c r="B59" s="2">
        <v>2.2682445759368838E-2</v>
      </c>
      <c r="C59">
        <v>3.8351961428884508E-4</v>
      </c>
      <c r="D59" s="2">
        <v>1.3806706114398421E-2</v>
      </c>
      <c r="E59">
        <v>1.1505588428665351E-3</v>
      </c>
      <c r="F59" s="2">
        <v>2.7613412228796843E-2</v>
      </c>
      <c r="G59">
        <v>0.61143984220907299</v>
      </c>
      <c r="H59">
        <v>0.91049334912307567</v>
      </c>
      <c r="J59">
        <f t="shared" si="0"/>
        <v>6.4102564102564097E-2</v>
      </c>
      <c r="L59">
        <f t="shared" si="1"/>
        <v>2393038.7435799902</v>
      </c>
      <c r="M59">
        <f t="shared" si="2"/>
        <v>192499843.87837276</v>
      </c>
    </row>
    <row r="60" spans="1:13" x14ac:dyDescent="0.3">
      <c r="A60" t="s">
        <v>66</v>
      </c>
      <c r="B60" s="2">
        <v>2.2682445759368838E-2</v>
      </c>
      <c r="C60">
        <v>3.8351961428884508E-4</v>
      </c>
      <c r="D60" s="2">
        <v>1.3806706114398421E-2</v>
      </c>
      <c r="E60">
        <v>1.1505588428665351E-3</v>
      </c>
      <c r="F60" s="2">
        <v>2.7613412228796843E-2</v>
      </c>
      <c r="G60">
        <v>0.61143984220906922</v>
      </c>
      <c r="H60">
        <v>0.85017167451588249</v>
      </c>
      <c r="J60">
        <f t="shared" si="0"/>
        <v>6.4102564102564097E-2</v>
      </c>
      <c r="L60">
        <f t="shared" si="1"/>
        <v>2234496.0100699998</v>
      </c>
      <c r="M60">
        <f t="shared" si="2"/>
        <v>194734339.88844275</v>
      </c>
    </row>
    <row r="61" spans="1:13" x14ac:dyDescent="0.3">
      <c r="A61" t="s">
        <v>67</v>
      </c>
      <c r="B61" s="2">
        <v>2.2682445759368838E-2</v>
      </c>
      <c r="C61">
        <v>3.8351961428884508E-4</v>
      </c>
      <c r="D61" s="2">
        <v>1.3806706114398421E-2</v>
      </c>
      <c r="E61">
        <v>1.1505588428665351E-3</v>
      </c>
      <c r="F61" s="2">
        <v>2.7613412228796843E-2</v>
      </c>
      <c r="G61">
        <v>0.61143984220907299</v>
      </c>
      <c r="H61">
        <v>0.7969204962888351</v>
      </c>
      <c r="J61">
        <f t="shared" si="0"/>
        <v>6.4102564102564097E-2</v>
      </c>
      <c r="L61">
        <f t="shared" si="1"/>
        <v>2094536.5773499899</v>
      </c>
      <c r="M61">
        <f t="shared" si="2"/>
        <v>196828876.46579275</v>
      </c>
    </row>
    <row r="62" spans="1:13" x14ac:dyDescent="0.3">
      <c r="A62" t="s">
        <v>68</v>
      </c>
      <c r="B62" s="2">
        <v>2.2682445759368838E-2</v>
      </c>
      <c r="C62">
        <v>3.8351961428884508E-4</v>
      </c>
      <c r="D62" s="2">
        <v>1.3806706114398421E-2</v>
      </c>
      <c r="E62">
        <v>1.1505588428665351E-3</v>
      </c>
      <c r="F62" s="2">
        <v>2.7613412228796843E-2</v>
      </c>
      <c r="G62">
        <v>0.61143984220906922</v>
      </c>
      <c r="H62">
        <v>0.75606209778760924</v>
      </c>
      <c r="J62">
        <f t="shared" si="0"/>
        <v>6.4102564102564097E-2</v>
      </c>
      <c r="L62">
        <f t="shared" si="1"/>
        <v>1987148.9388700002</v>
      </c>
      <c r="M62">
        <f t="shared" si="2"/>
        <v>198816025.40466276</v>
      </c>
    </row>
    <row r="63" spans="1:13" x14ac:dyDescent="0.3">
      <c r="A63" t="s">
        <v>69</v>
      </c>
      <c r="B63" s="2">
        <v>2.2682445759368796E-2</v>
      </c>
      <c r="C63">
        <v>3.8351961428884508E-4</v>
      </c>
      <c r="D63" s="2">
        <v>1.3806706114398421E-2</v>
      </c>
      <c r="E63">
        <v>1.1505588428665351E-3</v>
      </c>
      <c r="F63" s="2">
        <v>2.7613412228796843E-2</v>
      </c>
      <c r="G63">
        <v>0.61143984220907299</v>
      </c>
      <c r="H63">
        <v>0.7993745532567208</v>
      </c>
      <c r="J63">
        <f t="shared" si="0"/>
        <v>6.4102564102564055E-2</v>
      </c>
      <c r="L63">
        <f t="shared" si="1"/>
        <v>2100986.5458300002</v>
      </c>
      <c r="M63">
        <f t="shared" si="2"/>
        <v>200917011.95049277</v>
      </c>
    </row>
    <row r="64" spans="1:13" x14ac:dyDescent="0.3">
      <c r="A64" t="s">
        <v>70</v>
      </c>
      <c r="B64" s="2">
        <v>2.2682445759368796E-2</v>
      </c>
      <c r="C64">
        <v>3.8351961428884508E-4</v>
      </c>
      <c r="D64" s="2">
        <v>1.3806706114398421E-2</v>
      </c>
      <c r="E64">
        <v>1.1505588428665351E-3</v>
      </c>
      <c r="F64" s="2">
        <v>2.7613412228796843E-2</v>
      </c>
      <c r="G64">
        <v>0.61143984220906922</v>
      </c>
      <c r="H64">
        <v>1.1548180489390774</v>
      </c>
      <c r="J64">
        <f t="shared" si="0"/>
        <v>6.4102564102564055E-2</v>
      </c>
      <c r="L64">
        <f t="shared" si="1"/>
        <v>3035194.4202099899</v>
      </c>
      <c r="M64">
        <f t="shared" si="2"/>
        <v>203952206.37070277</v>
      </c>
    </row>
    <row r="65" spans="1:13" x14ac:dyDescent="0.3">
      <c r="A65" t="s">
        <v>71</v>
      </c>
      <c r="B65" s="2">
        <v>2.2682445759368838E-2</v>
      </c>
      <c r="C65">
        <v>3.8351961428884508E-4</v>
      </c>
      <c r="D65" s="2">
        <v>1.3806706114398421E-2</v>
      </c>
      <c r="E65">
        <v>1.1505588428665351E-3</v>
      </c>
      <c r="F65" s="2">
        <v>2.7613412228796843E-2</v>
      </c>
      <c r="G65">
        <v>0.61143984220907299</v>
      </c>
      <c r="H65">
        <v>0.90280604811953247</v>
      </c>
      <c r="J65">
        <f t="shared" si="0"/>
        <v>6.4102564102564097E-2</v>
      </c>
      <c r="L65">
        <f t="shared" si="1"/>
        <v>2372834.3025999898</v>
      </c>
      <c r="M65">
        <f t="shared" si="2"/>
        <v>206325040.67330277</v>
      </c>
    </row>
    <row r="66" spans="1:13" x14ac:dyDescent="0.3">
      <c r="A66" t="s">
        <v>72</v>
      </c>
      <c r="B66" s="2">
        <v>2.2682445759368838E-2</v>
      </c>
      <c r="C66">
        <v>3.8351961428884508E-4</v>
      </c>
      <c r="D66" s="2">
        <v>1.3806706114398421E-2</v>
      </c>
      <c r="E66">
        <v>1.1505588428665351E-3</v>
      </c>
      <c r="F66" s="2">
        <v>2.7613412228796843E-2</v>
      </c>
      <c r="G66">
        <v>0.61143984220906922</v>
      </c>
      <c r="H66">
        <v>1.4435960814644362</v>
      </c>
      <c r="J66">
        <f t="shared" si="0"/>
        <v>6.4102564102564097E-2</v>
      </c>
      <c r="L66">
        <f t="shared" si="1"/>
        <v>3794186.2577599999</v>
      </c>
      <c r="M66">
        <f t="shared" si="2"/>
        <v>210119226.93106276</v>
      </c>
    </row>
    <row r="67" spans="1:13" x14ac:dyDescent="0.3">
      <c r="A67" t="s">
        <v>73</v>
      </c>
      <c r="B67" s="2">
        <v>2.2682445759368796E-2</v>
      </c>
      <c r="C67">
        <v>3.8351961428884508E-4</v>
      </c>
      <c r="D67" s="2">
        <v>1.3806706114398421E-2</v>
      </c>
      <c r="E67">
        <v>1.1505588428665351E-3</v>
      </c>
      <c r="F67" s="2">
        <v>2.7613412228796843E-2</v>
      </c>
      <c r="G67">
        <v>0.61143984220907299</v>
      </c>
      <c r="H67">
        <v>1.2961761621595502</v>
      </c>
      <c r="J67">
        <f t="shared" ref="J67:J129" si="3">F67+D67+B67</f>
        <v>6.4102564102564055E-2</v>
      </c>
      <c r="L67">
        <f t="shared" ref="L67:L129" si="4">H67*30.42*86400</f>
        <v>3406724.2528899997</v>
      </c>
      <c r="M67">
        <f t="shared" si="2"/>
        <v>213525951.18395275</v>
      </c>
    </row>
    <row r="68" spans="1:13" x14ac:dyDescent="0.3">
      <c r="A68" t="s">
        <v>74</v>
      </c>
      <c r="B68" s="2">
        <v>2.2682445759368796E-2</v>
      </c>
      <c r="C68">
        <v>3.8351961428884508E-4</v>
      </c>
      <c r="D68" s="2">
        <v>1.3806706114398421E-2</v>
      </c>
      <c r="E68">
        <v>1.1505588428665351E-3</v>
      </c>
      <c r="F68" s="2">
        <v>2.7613412228796843E-2</v>
      </c>
      <c r="G68">
        <v>0.61143984220907299</v>
      </c>
      <c r="H68">
        <v>2.6938379828998955</v>
      </c>
      <c r="J68">
        <f t="shared" si="3"/>
        <v>6.4102564102564055E-2</v>
      </c>
      <c r="L68">
        <f t="shared" si="4"/>
        <v>7080182.0444000009</v>
      </c>
      <c r="M68">
        <f t="shared" ref="M68:M129" si="5">L68+M67</f>
        <v>220606133.22835276</v>
      </c>
    </row>
    <row r="69" spans="1:13" x14ac:dyDescent="0.3">
      <c r="A69" t="s">
        <v>75</v>
      </c>
      <c r="B69" s="2">
        <v>2.2682445759368796E-2</v>
      </c>
      <c r="C69">
        <v>3.8351961428884508E-4</v>
      </c>
      <c r="D69" s="2">
        <v>1.3806706114398421E-2</v>
      </c>
      <c r="E69">
        <v>1.1505588428665351E-3</v>
      </c>
      <c r="F69" s="2">
        <v>2.7613412228796843E-2</v>
      </c>
      <c r="G69">
        <v>0.61143984220906922</v>
      </c>
      <c r="H69">
        <v>1.0411057090242775</v>
      </c>
      <c r="J69">
        <f t="shared" si="3"/>
        <v>6.4102564102564055E-2</v>
      </c>
      <c r="L69">
        <f t="shared" si="4"/>
        <v>2736325.6417600005</v>
      </c>
      <c r="M69">
        <f t="shared" si="5"/>
        <v>223342458.87011275</v>
      </c>
    </row>
    <row r="70" spans="1:13" x14ac:dyDescent="0.3">
      <c r="A70" t="s">
        <v>76</v>
      </c>
      <c r="B70" s="2">
        <v>2.2682445759368838E-2</v>
      </c>
      <c r="C70">
        <v>3.8351961428884508E-4</v>
      </c>
      <c r="D70" s="2">
        <v>1.3806706114398421E-2</v>
      </c>
      <c r="E70">
        <v>1.1505588428665351E-3</v>
      </c>
      <c r="F70" s="2">
        <v>2.7613412228796843E-2</v>
      </c>
      <c r="G70">
        <v>0.61143984220907299</v>
      </c>
      <c r="H70">
        <v>0.80213828198051351</v>
      </c>
      <c r="J70">
        <f t="shared" si="3"/>
        <v>6.4102564102564097E-2</v>
      </c>
      <c r="L70">
        <f t="shared" si="4"/>
        <v>2108250.42087</v>
      </c>
      <c r="M70">
        <f t="shared" si="5"/>
        <v>225450709.29098275</v>
      </c>
    </row>
    <row r="71" spans="1:13" x14ac:dyDescent="0.3">
      <c r="A71" t="s">
        <v>77</v>
      </c>
      <c r="B71" s="2">
        <v>2.2682445759368796E-2</v>
      </c>
      <c r="C71">
        <v>3.8351961428884508E-4</v>
      </c>
      <c r="D71" s="2">
        <v>1.3806706114398421E-2</v>
      </c>
      <c r="E71">
        <v>1.1505588428665351E-3</v>
      </c>
      <c r="F71" s="2">
        <v>2.7613412228796843E-2</v>
      </c>
      <c r="G71">
        <v>0.61143984220907299</v>
      </c>
      <c r="H71">
        <v>0.75993263449058857</v>
      </c>
      <c r="J71">
        <f t="shared" si="3"/>
        <v>6.4102564102564055E-2</v>
      </c>
      <c r="L71">
        <f t="shared" si="4"/>
        <v>1997321.8240400001</v>
      </c>
      <c r="M71">
        <f t="shared" si="5"/>
        <v>227448031.11502275</v>
      </c>
    </row>
    <row r="72" spans="1:13" x14ac:dyDescent="0.3">
      <c r="A72" t="s">
        <v>78</v>
      </c>
      <c r="B72" s="2">
        <v>2.2682445759368838E-2</v>
      </c>
      <c r="C72">
        <v>3.8351961428884508E-4</v>
      </c>
      <c r="D72" s="2">
        <v>1.3806706114398421E-2</v>
      </c>
      <c r="E72">
        <v>1.1505588428665351E-3</v>
      </c>
      <c r="F72" s="2">
        <v>2.7613412228796843E-2</v>
      </c>
      <c r="G72">
        <v>0.61143984220906922</v>
      </c>
      <c r="H72">
        <v>0.74530462152016819</v>
      </c>
      <c r="J72">
        <f t="shared" si="3"/>
        <v>6.4102564102564097E-2</v>
      </c>
      <c r="L72">
        <f t="shared" si="4"/>
        <v>1958875.1930859999</v>
      </c>
      <c r="M72">
        <f t="shared" si="5"/>
        <v>229406906.30810875</v>
      </c>
    </row>
    <row r="73" spans="1:13" x14ac:dyDescent="0.3">
      <c r="A73" t="s">
        <v>79</v>
      </c>
      <c r="B73" s="2">
        <v>2.2682445759368796E-2</v>
      </c>
      <c r="C73">
        <v>3.8351961428884508E-4</v>
      </c>
      <c r="D73" s="2">
        <v>1.3806706114398421E-2</v>
      </c>
      <c r="E73">
        <v>1.1505588428665351E-3</v>
      </c>
      <c r="F73" s="2">
        <v>2.7613412228796843E-2</v>
      </c>
      <c r="G73">
        <v>0.61143984220906922</v>
      </c>
      <c r="H73">
        <v>0.73580185986847713</v>
      </c>
      <c r="J73">
        <f t="shared" si="3"/>
        <v>6.4102564102564055E-2</v>
      </c>
      <c r="L73">
        <f t="shared" si="4"/>
        <v>1933899.1986700001</v>
      </c>
      <c r="M73">
        <f t="shared" si="5"/>
        <v>231340805.50677875</v>
      </c>
    </row>
    <row r="74" spans="1:13" x14ac:dyDescent="0.3">
      <c r="A74" t="s">
        <v>80</v>
      </c>
      <c r="B74" s="2">
        <v>2.2682445759368796E-2</v>
      </c>
      <c r="C74">
        <v>3.8351961428884508E-4</v>
      </c>
      <c r="D74" s="2">
        <v>1.3806706114398383E-2</v>
      </c>
      <c r="E74">
        <v>1.1505588428665351E-3</v>
      </c>
      <c r="F74" s="2">
        <v>2.7613412228796843E-2</v>
      </c>
      <c r="G74">
        <v>0.61143984220906922</v>
      </c>
      <c r="H74">
        <v>0.72337736098593453</v>
      </c>
      <c r="J74">
        <f t="shared" si="3"/>
        <v>6.4102564102564027E-2</v>
      </c>
      <c r="L74">
        <f t="shared" si="4"/>
        <v>1901244.0373509999</v>
      </c>
      <c r="M74">
        <f t="shared" si="5"/>
        <v>233242049.54412976</v>
      </c>
    </row>
    <row r="75" spans="1:13" x14ac:dyDescent="0.3">
      <c r="A75" t="s">
        <v>81</v>
      </c>
      <c r="B75" s="2">
        <v>2.2682445759368838E-2</v>
      </c>
      <c r="C75">
        <v>3.8351961428884508E-4</v>
      </c>
      <c r="D75" s="2">
        <v>1.3806706114398421E-2</v>
      </c>
      <c r="E75">
        <v>1.1505588428665351E-3</v>
      </c>
      <c r="F75" s="2">
        <v>2.7613412228796843E-2</v>
      </c>
      <c r="G75">
        <v>0.61143984220907299</v>
      </c>
      <c r="H75">
        <v>0.78994482179274117</v>
      </c>
      <c r="J75">
        <f t="shared" si="3"/>
        <v>6.4102564102564097E-2</v>
      </c>
      <c r="L75">
        <f t="shared" si="4"/>
        <v>2076202.49578</v>
      </c>
      <c r="M75">
        <f t="shared" si="5"/>
        <v>235318252.03990975</v>
      </c>
    </row>
    <row r="76" spans="1:13" x14ac:dyDescent="0.3">
      <c r="A76" t="s">
        <v>82</v>
      </c>
      <c r="B76" s="2">
        <v>2.2682445759368838E-2</v>
      </c>
      <c r="C76">
        <v>3.8351961428884508E-4</v>
      </c>
      <c r="D76" s="2">
        <v>1.3806706114398421E-2</v>
      </c>
      <c r="E76">
        <v>1.1505588428665351E-3</v>
      </c>
      <c r="F76" s="2">
        <v>2.7613412228796843E-2</v>
      </c>
      <c r="G76">
        <v>0.61143984220907299</v>
      </c>
      <c r="H76">
        <v>0.89798848860931524</v>
      </c>
      <c r="J76">
        <f t="shared" si="3"/>
        <v>6.4102564102564097E-2</v>
      </c>
      <c r="L76">
        <f t="shared" si="4"/>
        <v>2360172.3687500004</v>
      </c>
      <c r="M76">
        <f t="shared" si="5"/>
        <v>237678424.40865976</v>
      </c>
    </row>
    <row r="77" spans="1:13" x14ac:dyDescent="0.3">
      <c r="A77" t="s">
        <v>83</v>
      </c>
      <c r="B77" s="2">
        <v>2.2682445759368838E-2</v>
      </c>
      <c r="C77">
        <v>3.8351961428884508E-4</v>
      </c>
      <c r="D77" s="2">
        <v>1.3806706114398421E-2</v>
      </c>
      <c r="E77">
        <v>1.1505588428665351E-3</v>
      </c>
      <c r="F77" s="2">
        <v>2.7613412228796843E-2</v>
      </c>
      <c r="G77">
        <v>0.61143984220906922</v>
      </c>
      <c r="H77">
        <v>0.8702067885977488</v>
      </c>
      <c r="J77">
        <f t="shared" si="3"/>
        <v>6.4102564102564097E-2</v>
      </c>
      <c r="L77">
        <f t="shared" si="4"/>
        <v>2287154.05999</v>
      </c>
      <c r="M77">
        <f t="shared" si="5"/>
        <v>239965578.46864974</v>
      </c>
    </row>
    <row r="78" spans="1:13" x14ac:dyDescent="0.3">
      <c r="A78" t="s">
        <v>84</v>
      </c>
      <c r="B78" s="2">
        <v>2.2682445759368838E-2</v>
      </c>
      <c r="C78">
        <v>3.8351961428884508E-4</v>
      </c>
      <c r="D78" s="2">
        <v>1.3806706114398421E-2</v>
      </c>
      <c r="E78">
        <v>1.1505588428665351E-3</v>
      </c>
      <c r="F78" s="2">
        <v>2.7613412228796843E-2</v>
      </c>
      <c r="G78">
        <v>0.61143984220906922</v>
      </c>
      <c r="H78">
        <v>1.4621511277226849</v>
      </c>
      <c r="J78">
        <f t="shared" si="3"/>
        <v>6.4102564102564097E-2</v>
      </c>
      <c r="L78">
        <f t="shared" si="4"/>
        <v>3842954.2631800002</v>
      </c>
      <c r="M78">
        <f t="shared" si="5"/>
        <v>243808532.73182973</v>
      </c>
    </row>
    <row r="79" spans="1:13" x14ac:dyDescent="0.3">
      <c r="A79" t="s">
        <v>85</v>
      </c>
      <c r="B79" s="2">
        <v>2.2682445759368796E-2</v>
      </c>
      <c r="C79">
        <v>3.8351961428884508E-4</v>
      </c>
      <c r="D79" s="2">
        <v>1.3806706114398421E-2</v>
      </c>
      <c r="E79">
        <v>1.1505588428665351E-3</v>
      </c>
      <c r="F79" s="2">
        <v>2.7613412228796843E-2</v>
      </c>
      <c r="G79">
        <v>0.61143984220906922</v>
      </c>
      <c r="H79">
        <v>4.4296901103683837</v>
      </c>
      <c r="J79">
        <f t="shared" si="3"/>
        <v>6.4102564102564055E-2</v>
      </c>
      <c r="L79">
        <f t="shared" si="4"/>
        <v>11642501.360799899</v>
      </c>
      <c r="M79">
        <f t="shared" si="5"/>
        <v>255451034.09262964</v>
      </c>
    </row>
    <row r="80" spans="1:13" x14ac:dyDescent="0.3">
      <c r="A80" t="s">
        <v>86</v>
      </c>
      <c r="B80" s="2">
        <v>2.2682445759368796E-2</v>
      </c>
      <c r="C80">
        <v>3.8351961428884508E-4</v>
      </c>
      <c r="D80" s="2">
        <v>1.3806706114398421E-2</v>
      </c>
      <c r="E80">
        <v>1.1505588428665351E-3</v>
      </c>
      <c r="F80" s="2">
        <v>2.7613412228796843E-2</v>
      </c>
      <c r="G80">
        <v>0.61143984220906922</v>
      </c>
      <c r="H80">
        <v>2.0690722370645833</v>
      </c>
      <c r="J80">
        <f t="shared" si="3"/>
        <v>6.4102564102564055E-2</v>
      </c>
      <c r="L80">
        <f t="shared" si="4"/>
        <v>5438117.7318099998</v>
      </c>
      <c r="M80">
        <f t="shared" si="5"/>
        <v>260889151.82443964</v>
      </c>
    </row>
    <row r="81" spans="1:13" x14ac:dyDescent="0.3">
      <c r="A81" t="s">
        <v>87</v>
      </c>
      <c r="B81" s="2">
        <v>2.2682445759368796E-2</v>
      </c>
      <c r="C81">
        <v>3.8351961428884508E-4</v>
      </c>
      <c r="D81" s="2">
        <v>1.3806706114398421E-2</v>
      </c>
      <c r="E81">
        <v>1.1505588428665351E-3</v>
      </c>
      <c r="F81" s="2">
        <v>2.7613412228796843E-2</v>
      </c>
      <c r="G81">
        <v>0.61143984220906922</v>
      </c>
      <c r="H81">
        <v>1.1549347626972348</v>
      </c>
      <c r="J81">
        <f t="shared" si="3"/>
        <v>6.4102564102564055E-2</v>
      </c>
      <c r="L81">
        <f t="shared" si="4"/>
        <v>3035501.1775799901</v>
      </c>
      <c r="M81">
        <f t="shared" si="5"/>
        <v>263924653.00201964</v>
      </c>
    </row>
    <row r="82" spans="1:13" x14ac:dyDescent="0.3">
      <c r="A82" t="s">
        <v>88</v>
      </c>
      <c r="B82" s="2">
        <v>2.2682445759368838E-2</v>
      </c>
      <c r="C82">
        <v>3.8351961428884508E-4</v>
      </c>
      <c r="D82" s="2">
        <v>1.3806706114398421E-2</v>
      </c>
      <c r="E82">
        <v>1.1505588428665351E-3</v>
      </c>
      <c r="F82" s="2">
        <v>2.7613412228796843E-2</v>
      </c>
      <c r="G82">
        <v>0.61143984220906922</v>
      </c>
      <c r="H82">
        <v>1.0895391505611256</v>
      </c>
      <c r="J82">
        <f t="shared" si="3"/>
        <v>6.4102564102564097E-2</v>
      </c>
      <c r="L82">
        <f t="shared" si="4"/>
        <v>2863622.6749499999</v>
      </c>
      <c r="M82">
        <f t="shared" si="5"/>
        <v>266788275.67696965</v>
      </c>
    </row>
    <row r="83" spans="1:13" x14ac:dyDescent="0.3">
      <c r="A83" t="s">
        <v>89</v>
      </c>
      <c r="B83" s="2">
        <v>2.2682445759368838E-2</v>
      </c>
      <c r="C83">
        <v>3.8351961428884508E-4</v>
      </c>
      <c r="D83" s="2">
        <v>1.3806706114398421E-2</v>
      </c>
      <c r="E83">
        <v>1.1505588428665351E-3</v>
      </c>
      <c r="F83" s="2">
        <v>2.7613412228796843E-2</v>
      </c>
      <c r="G83">
        <v>0.61143984220906922</v>
      </c>
      <c r="H83">
        <v>0.86228916861850757</v>
      </c>
      <c r="J83">
        <f t="shared" si="3"/>
        <v>6.4102564102564097E-2</v>
      </c>
      <c r="L83">
        <f t="shared" si="4"/>
        <v>2266344.2744100001</v>
      </c>
      <c r="M83">
        <f t="shared" si="5"/>
        <v>269054619.95137966</v>
      </c>
    </row>
    <row r="84" spans="1:13" x14ac:dyDescent="0.3">
      <c r="A84" t="s">
        <v>90</v>
      </c>
      <c r="B84" s="2">
        <v>2.2682445759368838E-2</v>
      </c>
      <c r="C84">
        <v>3.8351961428884508E-4</v>
      </c>
      <c r="D84" s="2">
        <v>1.3806706114398421E-2</v>
      </c>
      <c r="E84">
        <v>1.1505588428665351E-3</v>
      </c>
      <c r="F84" s="2">
        <v>2.7613412228796843E-2</v>
      </c>
      <c r="G84">
        <v>0.61143984220906922</v>
      </c>
      <c r="H84">
        <v>0.79817258684740788</v>
      </c>
      <c r="J84">
        <f t="shared" si="3"/>
        <v>6.4102564102564097E-2</v>
      </c>
      <c r="L84">
        <f t="shared" si="4"/>
        <v>2097827.43194</v>
      </c>
      <c r="M84">
        <f t="shared" si="5"/>
        <v>271152447.38331968</v>
      </c>
    </row>
    <row r="85" spans="1:13" x14ac:dyDescent="0.3">
      <c r="A85" t="s">
        <v>91</v>
      </c>
      <c r="B85" s="2">
        <v>2.2682445759368796E-2</v>
      </c>
      <c r="C85">
        <v>3.8351961428884508E-4</v>
      </c>
      <c r="D85" s="2">
        <v>1.3806706114398421E-2</v>
      </c>
      <c r="E85">
        <v>1.1505588428665351E-3</v>
      </c>
      <c r="F85" s="2">
        <v>2.7613412228796843E-2</v>
      </c>
      <c r="G85">
        <v>0.61143984220906922</v>
      </c>
      <c r="H85">
        <v>1.2970599771295992</v>
      </c>
      <c r="J85">
        <f t="shared" si="3"/>
        <v>6.4102564102564055E-2</v>
      </c>
      <c r="L85">
        <f t="shared" si="4"/>
        <v>3409047.1731700003</v>
      </c>
      <c r="M85">
        <f t="shared" si="5"/>
        <v>274561494.55648971</v>
      </c>
    </row>
    <row r="86" spans="1:13" x14ac:dyDescent="0.3">
      <c r="A86" t="s">
        <v>92</v>
      </c>
      <c r="B86" s="2">
        <v>2.2682445759368838E-2</v>
      </c>
      <c r="C86">
        <v>3.8351961428884508E-4</v>
      </c>
      <c r="D86" s="2">
        <v>1.3806706114398421E-2</v>
      </c>
      <c r="E86">
        <v>1.1505588428665351E-3</v>
      </c>
      <c r="F86" s="2">
        <v>2.7613412228796843E-2</v>
      </c>
      <c r="G86">
        <v>0.61143984220907299</v>
      </c>
      <c r="H86">
        <v>0.84190070800840688</v>
      </c>
      <c r="J86">
        <f t="shared" si="3"/>
        <v>6.4102564102564097E-2</v>
      </c>
      <c r="L86">
        <f t="shared" si="4"/>
        <v>2212757.5280499998</v>
      </c>
      <c r="M86">
        <f t="shared" si="5"/>
        <v>276774252.08453971</v>
      </c>
    </row>
    <row r="87" spans="1:13" x14ac:dyDescent="0.3">
      <c r="A87" t="s">
        <v>93</v>
      </c>
      <c r="B87" s="2">
        <v>2.2682445759368838E-2</v>
      </c>
      <c r="C87">
        <v>3.8351961428884508E-4</v>
      </c>
      <c r="D87" s="2">
        <v>1.3806706114398421E-2</v>
      </c>
      <c r="E87">
        <v>1.1505588428665351E-3</v>
      </c>
      <c r="F87" s="2">
        <v>2.7613412228796843E-2</v>
      </c>
      <c r="G87">
        <v>0.61143984220907299</v>
      </c>
      <c r="H87">
        <v>0.76505867519845616</v>
      </c>
      <c r="J87">
        <f t="shared" si="3"/>
        <v>6.4102564102564097E-2</v>
      </c>
      <c r="L87">
        <f t="shared" si="4"/>
        <v>2010794.5353200003</v>
      </c>
      <c r="M87">
        <f t="shared" si="5"/>
        <v>278785046.6198597</v>
      </c>
    </row>
    <row r="88" spans="1:13" x14ac:dyDescent="0.3">
      <c r="A88" t="s">
        <v>94</v>
      </c>
      <c r="B88" s="2">
        <v>2.2682445759368838E-2</v>
      </c>
      <c r="C88">
        <v>3.8351961428884508E-4</v>
      </c>
      <c r="D88" s="2">
        <v>1.3806706114398421E-2</v>
      </c>
      <c r="E88">
        <v>1.1505588428665351E-3</v>
      </c>
      <c r="F88" s="2">
        <v>2.7613412228796843E-2</v>
      </c>
      <c r="G88">
        <v>0.61143984220906922</v>
      </c>
      <c r="H88">
        <v>0.75179365100856532</v>
      </c>
      <c r="J88">
        <f t="shared" si="3"/>
        <v>6.4102564102564097E-2</v>
      </c>
      <c r="L88">
        <f t="shared" si="4"/>
        <v>1975930.2314220003</v>
      </c>
      <c r="M88">
        <f t="shared" si="5"/>
        <v>280760976.8512817</v>
      </c>
    </row>
    <row r="89" spans="1:13" x14ac:dyDescent="0.3">
      <c r="A89" t="s">
        <v>95</v>
      </c>
      <c r="B89" s="2">
        <v>2.2682445759368796E-2</v>
      </c>
      <c r="C89">
        <v>3.8351961428884508E-4</v>
      </c>
      <c r="D89" s="2">
        <v>1.3806706114398421E-2</v>
      </c>
      <c r="E89">
        <v>1.1505588428665351E-3</v>
      </c>
      <c r="F89" s="2">
        <v>2.7613412228796843E-2</v>
      </c>
      <c r="G89">
        <v>0.61143984220907299</v>
      </c>
      <c r="H89">
        <v>1.0887801364119913</v>
      </c>
      <c r="J89">
        <f t="shared" si="3"/>
        <v>6.4102564102564055E-2</v>
      </c>
      <c r="L89">
        <f t="shared" si="4"/>
        <v>2861627.7671699999</v>
      </c>
      <c r="M89">
        <f t="shared" si="5"/>
        <v>283622604.61845171</v>
      </c>
    </row>
    <row r="90" spans="1:13" x14ac:dyDescent="0.3">
      <c r="A90" t="s">
        <v>96</v>
      </c>
      <c r="B90" s="2">
        <v>2.2682445759368838E-2</v>
      </c>
      <c r="C90">
        <v>3.8351961428884508E-4</v>
      </c>
      <c r="D90" s="2">
        <v>1.3806706114398421E-2</v>
      </c>
      <c r="E90">
        <v>1.1505588428665351E-3</v>
      </c>
      <c r="F90" s="2">
        <v>2.7613412228796843E-2</v>
      </c>
      <c r="G90">
        <v>0.61143984220907299</v>
      </c>
      <c r="H90">
        <v>1.592748860292327</v>
      </c>
      <c r="J90">
        <f t="shared" si="3"/>
        <v>6.4102564102564097E-2</v>
      </c>
      <c r="L90">
        <f t="shared" si="4"/>
        <v>4186202.7165199998</v>
      </c>
      <c r="M90">
        <f t="shared" si="5"/>
        <v>287808807.33497173</v>
      </c>
    </row>
    <row r="91" spans="1:13" x14ac:dyDescent="0.3">
      <c r="A91" t="s">
        <v>97</v>
      </c>
      <c r="B91" s="2">
        <v>2.2682445759368796E-2</v>
      </c>
      <c r="C91">
        <v>3.8351961428884508E-4</v>
      </c>
      <c r="D91" s="2">
        <v>1.3806706114398421E-2</v>
      </c>
      <c r="E91">
        <v>1.1505588428665351E-3</v>
      </c>
      <c r="F91" s="2">
        <v>2.7613412228796843E-2</v>
      </c>
      <c r="G91">
        <v>0.61143984220907299</v>
      </c>
      <c r="H91">
        <v>1.6931739770108907</v>
      </c>
      <c r="J91">
        <f t="shared" si="3"/>
        <v>6.4102564102564055E-2</v>
      </c>
      <c r="L91">
        <f t="shared" si="4"/>
        <v>4450148.8456899999</v>
      </c>
      <c r="M91">
        <f t="shared" si="5"/>
        <v>292258956.18066174</v>
      </c>
    </row>
    <row r="92" spans="1:13" x14ac:dyDescent="0.3">
      <c r="A92" t="s">
        <v>98</v>
      </c>
      <c r="B92" s="2">
        <v>2.2682445759368796E-2</v>
      </c>
      <c r="C92">
        <v>3.8351961428884508E-4</v>
      </c>
      <c r="D92" s="2">
        <v>1.3806706114398421E-2</v>
      </c>
      <c r="E92">
        <v>1.1505588428665351E-3</v>
      </c>
      <c r="F92" s="2">
        <v>2.7613412228796843E-2</v>
      </c>
      <c r="G92">
        <v>0.61143984220906922</v>
      </c>
      <c r="H92">
        <v>1.7301717673900272</v>
      </c>
      <c r="J92">
        <f t="shared" si="3"/>
        <v>6.4102564102564055E-2</v>
      </c>
      <c r="L92">
        <f t="shared" si="4"/>
        <v>4547389.69417</v>
      </c>
      <c r="M92">
        <f t="shared" si="5"/>
        <v>296806345.87483174</v>
      </c>
    </row>
    <row r="93" spans="1:13" x14ac:dyDescent="0.3">
      <c r="A93" t="s">
        <v>99</v>
      </c>
      <c r="B93" s="2">
        <v>2.2682445759368796E-2</v>
      </c>
      <c r="C93">
        <v>3.8351961428884508E-4</v>
      </c>
      <c r="D93" s="2">
        <v>1.3806706114398421E-2</v>
      </c>
      <c r="E93">
        <v>1.1505588428665351E-3</v>
      </c>
      <c r="F93" s="2">
        <v>2.7613412228796843E-2</v>
      </c>
      <c r="G93">
        <v>0.61143984220907299</v>
      </c>
      <c r="H93">
        <v>1.886919855689331</v>
      </c>
      <c r="J93">
        <f t="shared" si="3"/>
        <v>6.4102564102564055E-2</v>
      </c>
      <c r="L93">
        <f t="shared" si="4"/>
        <v>4959368.813670001</v>
      </c>
      <c r="M93">
        <f t="shared" si="5"/>
        <v>301765714.68850172</v>
      </c>
    </row>
    <row r="94" spans="1:13" x14ac:dyDescent="0.3">
      <c r="A94" t="s">
        <v>100</v>
      </c>
      <c r="B94" s="2">
        <v>2.2682445759368838E-2</v>
      </c>
      <c r="C94">
        <v>3.8351961428884508E-4</v>
      </c>
      <c r="D94" s="2">
        <v>1.3806706114398421E-2</v>
      </c>
      <c r="E94">
        <v>1.1505588428665351E-3</v>
      </c>
      <c r="F94" s="2">
        <v>2.7613412228796843E-2</v>
      </c>
      <c r="G94">
        <v>0.61143984220906922</v>
      </c>
      <c r="H94">
        <v>1.5166347575684247</v>
      </c>
      <c r="J94">
        <f t="shared" si="3"/>
        <v>6.4102564102564097E-2</v>
      </c>
      <c r="L94">
        <f t="shared" si="4"/>
        <v>3986152.9336999999</v>
      </c>
      <c r="M94">
        <f t="shared" si="5"/>
        <v>305751867.62220174</v>
      </c>
    </row>
    <row r="95" spans="1:13" x14ac:dyDescent="0.3">
      <c r="A95" t="s">
        <v>101</v>
      </c>
      <c r="B95" s="2">
        <v>2.2682445759368838E-2</v>
      </c>
      <c r="C95">
        <v>3.8351961428884508E-4</v>
      </c>
      <c r="D95" s="2">
        <v>1.3806706114398421E-2</v>
      </c>
      <c r="E95">
        <v>1.1505588428665351E-3</v>
      </c>
      <c r="F95" s="2">
        <v>2.7613412228796843E-2</v>
      </c>
      <c r="G95">
        <v>0.61143984220906922</v>
      </c>
      <c r="H95">
        <v>0.89469967034815057</v>
      </c>
      <c r="J95">
        <f t="shared" si="3"/>
        <v>6.4102564102564097E-2</v>
      </c>
      <c r="L95">
        <f t="shared" si="4"/>
        <v>2351528.4071800001</v>
      </c>
      <c r="M95">
        <f t="shared" si="5"/>
        <v>308103396.02938175</v>
      </c>
    </row>
    <row r="96" spans="1:13" x14ac:dyDescent="0.3">
      <c r="A96" t="s">
        <v>102</v>
      </c>
      <c r="B96" s="2">
        <v>2.2682445759368838E-2</v>
      </c>
      <c r="C96">
        <v>3.8351961428884508E-4</v>
      </c>
      <c r="D96" s="2">
        <v>1.3806706114398421E-2</v>
      </c>
      <c r="E96">
        <v>1.1505588428665351E-3</v>
      </c>
      <c r="F96" s="2">
        <v>2.7613412228796843E-2</v>
      </c>
      <c r="G96">
        <v>0.61143984220906922</v>
      </c>
      <c r="H96">
        <v>0.82451590834794353</v>
      </c>
      <c r="J96">
        <f t="shared" si="3"/>
        <v>6.4102564102564097E-2</v>
      </c>
      <c r="L96">
        <f t="shared" si="4"/>
        <v>2167065.2677199999</v>
      </c>
      <c r="M96">
        <f t="shared" si="5"/>
        <v>310270461.29710174</v>
      </c>
    </row>
    <row r="97" spans="1:13" x14ac:dyDescent="0.3">
      <c r="A97" t="s">
        <v>103</v>
      </c>
      <c r="B97" s="2">
        <v>2.2682445759368796E-2</v>
      </c>
      <c r="C97">
        <v>3.8351961428884508E-4</v>
      </c>
      <c r="D97" s="2">
        <v>1.3806706114398421E-2</v>
      </c>
      <c r="E97">
        <v>1.1505588428665351E-3</v>
      </c>
      <c r="F97" s="2">
        <v>2.7613412228796843E-2</v>
      </c>
      <c r="G97">
        <v>0.61143984220906922</v>
      </c>
      <c r="H97">
        <v>0.78145790919031699</v>
      </c>
      <c r="J97">
        <f t="shared" si="3"/>
        <v>6.4102564102564055E-2</v>
      </c>
      <c r="L97">
        <f t="shared" si="4"/>
        <v>2053896.4452300002</v>
      </c>
      <c r="M97">
        <f t="shared" si="5"/>
        <v>312324357.74233174</v>
      </c>
    </row>
    <row r="98" spans="1:13" x14ac:dyDescent="0.3">
      <c r="A98" t="s">
        <v>104</v>
      </c>
      <c r="B98" s="2">
        <v>2.2682445759368796E-2</v>
      </c>
      <c r="C98">
        <v>3.8351961428884508E-4</v>
      </c>
      <c r="D98" s="2">
        <v>1.3806706114398421E-2</v>
      </c>
      <c r="E98">
        <v>1.1505588428665351E-3</v>
      </c>
      <c r="F98" s="2">
        <v>2.7613412228796843E-2</v>
      </c>
      <c r="G98">
        <v>0.61143984220907299</v>
      </c>
      <c r="H98">
        <v>0.7714903324939999</v>
      </c>
      <c r="J98">
        <f t="shared" si="3"/>
        <v>6.4102564102564055E-2</v>
      </c>
      <c r="L98">
        <f t="shared" si="4"/>
        <v>2027698.7830099899</v>
      </c>
      <c r="M98">
        <f t="shared" si="5"/>
        <v>314352056.52534175</v>
      </c>
    </row>
    <row r="99" spans="1:13" x14ac:dyDescent="0.3">
      <c r="A99" t="s">
        <v>105</v>
      </c>
      <c r="B99" s="2">
        <v>2.2682445759368796E-2</v>
      </c>
      <c r="C99">
        <v>3.8351961428884508E-4</v>
      </c>
      <c r="D99" s="2">
        <v>1.3806706114398421E-2</v>
      </c>
      <c r="E99">
        <v>1.1505588428665351E-3</v>
      </c>
      <c r="F99" s="2">
        <v>2.7613412228796843E-2</v>
      </c>
      <c r="G99">
        <v>0.61143984220906922</v>
      </c>
      <c r="H99">
        <v>0.74853131116985661</v>
      </c>
      <c r="J99">
        <f t="shared" si="3"/>
        <v>6.4102564102564055E-2</v>
      </c>
      <c r="L99">
        <f t="shared" si="4"/>
        <v>1967355.8627720003</v>
      </c>
      <c r="M99">
        <f t="shared" si="5"/>
        <v>316319412.38811374</v>
      </c>
    </row>
    <row r="100" spans="1:13" x14ac:dyDescent="0.3">
      <c r="A100" t="s">
        <v>106</v>
      </c>
      <c r="B100" s="2">
        <v>2.2682445759368796E-2</v>
      </c>
      <c r="C100">
        <v>3.8351961428884508E-4</v>
      </c>
      <c r="D100" s="2">
        <v>1.3806706114398421E-2</v>
      </c>
      <c r="E100">
        <v>1.1505588428665351E-3</v>
      </c>
      <c r="F100" s="2">
        <v>2.7613412228796843E-2</v>
      </c>
      <c r="G100">
        <v>0.61143984220906922</v>
      </c>
      <c r="H100">
        <v>0.90494852445393725</v>
      </c>
      <c r="J100">
        <f t="shared" si="3"/>
        <v>6.4102564102564055E-2</v>
      </c>
      <c r="L100">
        <f t="shared" si="4"/>
        <v>2378465.3474399899</v>
      </c>
      <c r="M100">
        <f t="shared" si="5"/>
        <v>318697877.73555374</v>
      </c>
    </row>
    <row r="101" spans="1:13" x14ac:dyDescent="0.3">
      <c r="A101" t="s">
        <v>107</v>
      </c>
      <c r="B101" s="2">
        <v>2.2682445759368796E-2</v>
      </c>
      <c r="C101">
        <v>3.8351961428884508E-4</v>
      </c>
      <c r="D101" s="2">
        <v>1.3806706114398421E-2</v>
      </c>
      <c r="E101">
        <v>1.1505588428665351E-3</v>
      </c>
      <c r="F101" s="2">
        <v>2.7613412228796843E-2</v>
      </c>
      <c r="G101">
        <v>0.61143984220906922</v>
      </c>
      <c r="H101">
        <v>1.0122270560418036</v>
      </c>
      <c r="J101">
        <f t="shared" si="3"/>
        <v>6.4102564102564055E-2</v>
      </c>
      <c r="L101">
        <f t="shared" si="4"/>
        <v>2660424.2246700004</v>
      </c>
      <c r="M101">
        <f t="shared" si="5"/>
        <v>321358301.96022373</v>
      </c>
    </row>
    <row r="102" spans="1:13" x14ac:dyDescent="0.3">
      <c r="A102" t="s">
        <v>108</v>
      </c>
      <c r="B102" s="2">
        <v>2.2682445759368838E-2</v>
      </c>
      <c r="C102">
        <v>3.8351961428884508E-4</v>
      </c>
      <c r="D102" s="2">
        <v>1.3806706114398421E-2</v>
      </c>
      <c r="E102">
        <v>1.1505588428665351E-3</v>
      </c>
      <c r="F102" s="2">
        <v>2.7613412228796843E-2</v>
      </c>
      <c r="G102">
        <v>0.61143984220906922</v>
      </c>
      <c r="H102">
        <v>1.1997152962384603</v>
      </c>
      <c r="J102">
        <f t="shared" si="3"/>
        <v>6.4102564102564097E-2</v>
      </c>
      <c r="L102">
        <f t="shared" si="4"/>
        <v>3153197.3165199906</v>
      </c>
      <c r="M102">
        <f t="shared" si="5"/>
        <v>324511499.27674371</v>
      </c>
    </row>
    <row r="103" spans="1:13" x14ac:dyDescent="0.3">
      <c r="A103" t="s">
        <v>109</v>
      </c>
      <c r="B103" s="2">
        <v>2.2682445759368796E-2</v>
      </c>
      <c r="C103">
        <v>3.8351961428884508E-4</v>
      </c>
      <c r="D103" s="2">
        <v>1.3806706114398421E-2</v>
      </c>
      <c r="E103">
        <v>1.1505588428665351E-3</v>
      </c>
      <c r="F103" s="2">
        <v>2.7613412228796843E-2</v>
      </c>
      <c r="G103">
        <v>0.61143984220906922</v>
      </c>
      <c r="H103">
        <v>2.8394465733473653</v>
      </c>
      <c r="J103">
        <f t="shared" si="3"/>
        <v>6.4102564102564055E-2</v>
      </c>
      <c r="L103">
        <f t="shared" si="4"/>
        <v>7462883.35537</v>
      </c>
      <c r="M103">
        <f t="shared" si="5"/>
        <v>331974382.6321137</v>
      </c>
    </row>
    <row r="104" spans="1:13" x14ac:dyDescent="0.3">
      <c r="A104" t="s">
        <v>110</v>
      </c>
      <c r="B104" s="2">
        <v>2.2682445759368796E-2</v>
      </c>
      <c r="C104">
        <v>3.8351961428884508E-4</v>
      </c>
      <c r="D104" s="2">
        <v>1.3806706114398421E-2</v>
      </c>
      <c r="E104">
        <v>1.1505588428665351E-3</v>
      </c>
      <c r="F104" s="2">
        <v>2.7613412228796843E-2</v>
      </c>
      <c r="G104">
        <v>0.61143984220907299</v>
      </c>
      <c r="H104">
        <v>2.009945561947549</v>
      </c>
      <c r="J104">
        <f t="shared" si="3"/>
        <v>6.4102564102564055E-2</v>
      </c>
      <c r="L104">
        <f t="shared" si="4"/>
        <v>5282715.80112</v>
      </c>
      <c r="M104">
        <f t="shared" si="5"/>
        <v>337257098.43323368</v>
      </c>
    </row>
    <row r="105" spans="1:13" x14ac:dyDescent="0.3">
      <c r="A105" t="s">
        <v>111</v>
      </c>
      <c r="B105" s="2">
        <v>2.2682445759368838E-2</v>
      </c>
      <c r="C105">
        <v>3.8351961428884508E-4</v>
      </c>
      <c r="D105" s="2">
        <v>1.3806706114398421E-2</v>
      </c>
      <c r="E105">
        <v>1.1505588428665351E-3</v>
      </c>
      <c r="F105" s="2">
        <v>2.7613412228796843E-2</v>
      </c>
      <c r="G105">
        <v>0.61143984220906922</v>
      </c>
      <c r="H105">
        <v>1.6345669440449448</v>
      </c>
      <c r="J105">
        <f t="shared" si="3"/>
        <v>6.4102564102564097E-2</v>
      </c>
      <c r="L105">
        <f t="shared" si="4"/>
        <v>4296112.6842300007</v>
      </c>
      <c r="M105">
        <f t="shared" si="5"/>
        <v>341553211.11746371</v>
      </c>
    </row>
    <row r="106" spans="1:13" x14ac:dyDescent="0.3">
      <c r="A106" t="s">
        <v>112</v>
      </c>
      <c r="B106" s="2">
        <v>2.2682445759368796E-2</v>
      </c>
      <c r="C106">
        <v>3.8351961428884508E-4</v>
      </c>
      <c r="D106" s="2">
        <v>1.3806706114398421E-2</v>
      </c>
      <c r="E106">
        <v>1.1505588428665351E-3</v>
      </c>
      <c r="F106" s="2">
        <v>2.7613412228796843E-2</v>
      </c>
      <c r="G106">
        <v>0.61143984220907299</v>
      </c>
      <c r="H106">
        <v>0.86680141769090757</v>
      </c>
      <c r="J106">
        <f t="shared" si="3"/>
        <v>6.4102564102564055E-2</v>
      </c>
      <c r="L106">
        <f t="shared" si="4"/>
        <v>2278203.7645000005</v>
      </c>
      <c r="M106">
        <f t="shared" si="5"/>
        <v>343831414.88196373</v>
      </c>
    </row>
    <row r="107" spans="1:13" x14ac:dyDescent="0.3">
      <c r="A107" t="s">
        <v>113</v>
      </c>
      <c r="B107" s="2">
        <v>2.2682445759368838E-2</v>
      </c>
      <c r="C107">
        <v>3.8351961428884508E-4</v>
      </c>
      <c r="D107" s="2">
        <v>1.3806706114398421E-2</v>
      </c>
      <c r="E107">
        <v>1.1505588428665351E-3</v>
      </c>
      <c r="F107" s="2">
        <v>2.7613412228796843E-2</v>
      </c>
      <c r="G107">
        <v>0.61143984220907299</v>
      </c>
      <c r="H107">
        <v>0.86462356758848347</v>
      </c>
      <c r="J107">
        <f t="shared" si="3"/>
        <v>6.4102564102564097E-2</v>
      </c>
      <c r="L107">
        <f t="shared" si="4"/>
        <v>2272479.7472100002</v>
      </c>
      <c r="M107">
        <f t="shared" si="5"/>
        <v>346103894.62917376</v>
      </c>
    </row>
    <row r="108" spans="1:13" x14ac:dyDescent="0.3">
      <c r="A108" t="s">
        <v>114</v>
      </c>
      <c r="B108" s="2">
        <v>2.2682445759368838E-2</v>
      </c>
      <c r="C108">
        <v>3.8351961428884508E-4</v>
      </c>
      <c r="D108" s="2">
        <v>1.3806706114398421E-2</v>
      </c>
      <c r="E108">
        <v>1.1505588428665351E-3</v>
      </c>
      <c r="F108" s="2">
        <v>2.7613412228796843E-2</v>
      </c>
      <c r="G108">
        <v>0.61143984220906922</v>
      </c>
      <c r="H108">
        <v>0.807228977965885</v>
      </c>
      <c r="J108">
        <f t="shared" si="3"/>
        <v>6.4102564102564097E-2</v>
      </c>
      <c r="L108">
        <f t="shared" si="4"/>
        <v>2121630.2360399999</v>
      </c>
      <c r="M108">
        <f t="shared" si="5"/>
        <v>348225524.86521375</v>
      </c>
    </row>
    <row r="109" spans="1:13" x14ac:dyDescent="0.3">
      <c r="A109" t="s">
        <v>115</v>
      </c>
      <c r="B109" s="2">
        <v>2.2682445759368838E-2</v>
      </c>
      <c r="C109">
        <v>3.8351961428884508E-4</v>
      </c>
      <c r="D109" s="2">
        <v>1.3806706114398421E-2</v>
      </c>
      <c r="E109">
        <v>1.1505588428665351E-3</v>
      </c>
      <c r="F109" s="2">
        <v>2.7613412228796843E-2</v>
      </c>
      <c r="G109">
        <v>0.61143984220906922</v>
      </c>
      <c r="H109">
        <v>0.83081513269854379</v>
      </c>
      <c r="J109">
        <f t="shared" si="3"/>
        <v>6.4102564102564097E-2</v>
      </c>
      <c r="L109">
        <f t="shared" si="4"/>
        <v>2183621.4434899902</v>
      </c>
      <c r="M109">
        <f t="shared" si="5"/>
        <v>350409146.30870372</v>
      </c>
    </row>
    <row r="110" spans="1:13" x14ac:dyDescent="0.3">
      <c r="A110" t="s">
        <v>116</v>
      </c>
      <c r="B110" s="2">
        <v>2.2682445759368796E-2</v>
      </c>
      <c r="C110">
        <v>3.8351961428884508E-4</v>
      </c>
      <c r="D110" s="2">
        <v>1.3806706114398421E-2</v>
      </c>
      <c r="E110">
        <v>1.1505588428665351E-3</v>
      </c>
      <c r="F110" s="2">
        <v>2.7613412228796843E-2</v>
      </c>
      <c r="G110">
        <v>0.61143984220907299</v>
      </c>
      <c r="H110">
        <v>0.87563886615165454</v>
      </c>
      <c r="J110">
        <f t="shared" si="3"/>
        <v>6.4102564102564055E-2</v>
      </c>
      <c r="L110">
        <f t="shared" si="4"/>
        <v>2301431.1242400003</v>
      </c>
      <c r="M110">
        <f t="shared" si="5"/>
        <v>352710577.4329437</v>
      </c>
    </row>
    <row r="111" spans="1:13" x14ac:dyDescent="0.3">
      <c r="A111" t="s">
        <v>117</v>
      </c>
      <c r="B111" s="2">
        <v>2.2682445759368838E-2</v>
      </c>
      <c r="C111">
        <v>3.8351961428884508E-4</v>
      </c>
      <c r="D111" s="2">
        <v>1.3806706114398421E-2</v>
      </c>
      <c r="E111">
        <v>1.1505588428665351E-3</v>
      </c>
      <c r="F111" s="2">
        <v>2.7613412228796843E-2</v>
      </c>
      <c r="G111">
        <v>0.61143984220906922</v>
      </c>
      <c r="H111">
        <v>1.0433334583234408</v>
      </c>
      <c r="J111">
        <f t="shared" si="3"/>
        <v>6.4102564102564097E-2</v>
      </c>
      <c r="L111">
        <f t="shared" si="4"/>
        <v>2742180.8085099999</v>
      </c>
      <c r="M111">
        <f t="shared" si="5"/>
        <v>355452758.24145371</v>
      </c>
    </row>
    <row r="112" spans="1:13" x14ac:dyDescent="0.3">
      <c r="A112" t="s">
        <v>118</v>
      </c>
      <c r="B112" s="2">
        <v>2.2682445759368796E-2</v>
      </c>
      <c r="C112">
        <v>3.8351961428884508E-4</v>
      </c>
      <c r="D112" s="2">
        <v>1.3806706114398421E-2</v>
      </c>
      <c r="E112">
        <v>1.1505588428665351E-3</v>
      </c>
      <c r="F112" s="2">
        <v>2.7613412228796843E-2</v>
      </c>
      <c r="G112">
        <v>0.61143984220907299</v>
      </c>
      <c r="H112">
        <v>1.1037621463172986</v>
      </c>
      <c r="J112">
        <f t="shared" si="3"/>
        <v>6.4102564102564055E-2</v>
      </c>
      <c r="L112">
        <f t="shared" si="4"/>
        <v>2901004.8040200006</v>
      </c>
      <c r="M112">
        <f t="shared" si="5"/>
        <v>358353763.04547369</v>
      </c>
    </row>
    <row r="113" spans="1:13" x14ac:dyDescent="0.3">
      <c r="A113" t="s">
        <v>119</v>
      </c>
      <c r="B113" s="2">
        <v>2.2682445759368796E-2</v>
      </c>
      <c r="C113">
        <v>3.8351961428884508E-4</v>
      </c>
      <c r="D113" s="2">
        <v>1.3806706114398421E-2</v>
      </c>
      <c r="E113">
        <v>1.1505588428665351E-3</v>
      </c>
      <c r="F113" s="2">
        <v>2.7613412228796843E-2</v>
      </c>
      <c r="G113">
        <v>0.61143984220906922</v>
      </c>
      <c r="H113">
        <v>1.5923050741166875</v>
      </c>
      <c r="J113">
        <f t="shared" si="3"/>
        <v>6.4102564102564055E-2</v>
      </c>
      <c r="L113">
        <f t="shared" si="4"/>
        <v>4185036.3186400007</v>
      </c>
      <c r="M113">
        <f t="shared" si="5"/>
        <v>362538799.36411369</v>
      </c>
    </row>
    <row r="114" spans="1:13" x14ac:dyDescent="0.3">
      <c r="A114" t="s">
        <v>120</v>
      </c>
      <c r="B114" s="2">
        <v>2.2682445759368796E-2</v>
      </c>
      <c r="C114">
        <v>3.8351961428884508E-4</v>
      </c>
      <c r="D114" s="2">
        <v>1.3806706114398421E-2</v>
      </c>
      <c r="E114">
        <v>1.1505588428665351E-3</v>
      </c>
      <c r="F114" s="2">
        <v>2.7613412228796843E-2</v>
      </c>
      <c r="G114">
        <v>0.61143984220906922</v>
      </c>
      <c r="H114">
        <v>2.1178432205793238</v>
      </c>
      <c r="J114">
        <f t="shared" si="3"/>
        <v>6.4102564102564055E-2</v>
      </c>
      <c r="L114">
        <f t="shared" si="4"/>
        <v>5566301.9225299908</v>
      </c>
      <c r="M114">
        <f t="shared" si="5"/>
        <v>368105101.28664368</v>
      </c>
    </row>
    <row r="115" spans="1:13" x14ac:dyDescent="0.3">
      <c r="A115" t="s">
        <v>121</v>
      </c>
      <c r="B115" s="2">
        <v>2.2682445759368796E-2</v>
      </c>
      <c r="C115">
        <v>3.8351961428884508E-4</v>
      </c>
      <c r="D115" s="2">
        <v>1.3806706114398421E-2</v>
      </c>
      <c r="E115">
        <v>1.1505588428665351E-3</v>
      </c>
      <c r="F115" s="2">
        <v>2.7613412228796843E-2</v>
      </c>
      <c r="G115">
        <v>0.61143984220906922</v>
      </c>
      <c r="H115">
        <v>2.6722412039395991</v>
      </c>
      <c r="J115">
        <f t="shared" si="3"/>
        <v>6.4102564102564055E-2</v>
      </c>
      <c r="L115">
        <f t="shared" si="4"/>
        <v>7023419.4894200005</v>
      </c>
      <c r="M115">
        <f t="shared" si="5"/>
        <v>375128520.77606368</v>
      </c>
    </row>
    <row r="116" spans="1:13" x14ac:dyDescent="0.3">
      <c r="A116" t="s">
        <v>122</v>
      </c>
      <c r="B116" s="2">
        <v>2.2682445759368796E-2</v>
      </c>
      <c r="C116">
        <v>3.8351961428884508E-4</v>
      </c>
      <c r="D116" s="2">
        <v>1.3806706114398421E-2</v>
      </c>
      <c r="E116">
        <v>1.1505588428665351E-3</v>
      </c>
      <c r="F116" s="2">
        <v>2.7613412228796843E-2</v>
      </c>
      <c r="G116">
        <v>0.61143984220906922</v>
      </c>
      <c r="H116">
        <v>1.1744670678555775</v>
      </c>
      <c r="J116">
        <f t="shared" si="3"/>
        <v>6.4102564102564055E-2</v>
      </c>
      <c r="L116">
        <f t="shared" si="4"/>
        <v>3086837.7008400001</v>
      </c>
      <c r="M116">
        <f t="shared" si="5"/>
        <v>378215358.47690368</v>
      </c>
    </row>
    <row r="117" spans="1:13" x14ac:dyDescent="0.3">
      <c r="A117" t="s">
        <v>123</v>
      </c>
      <c r="B117" s="2">
        <v>2.2682445759368838E-2</v>
      </c>
      <c r="C117">
        <v>3.8351961428884508E-4</v>
      </c>
      <c r="D117" s="2">
        <v>1.3806706114398421E-2</v>
      </c>
      <c r="E117">
        <v>1.1505588428665351E-3</v>
      </c>
      <c r="F117" s="2">
        <v>2.7613412228796843E-2</v>
      </c>
      <c r="G117">
        <v>0.61143984220906922</v>
      </c>
      <c r="H117">
        <v>1.2398701030746972</v>
      </c>
      <c r="J117">
        <f t="shared" si="3"/>
        <v>6.4102564102564097E-2</v>
      </c>
      <c r="L117">
        <f t="shared" si="4"/>
        <v>3258735.7134699901</v>
      </c>
      <c r="M117">
        <f t="shared" si="5"/>
        <v>381474094.19037366</v>
      </c>
    </row>
    <row r="118" spans="1:13" x14ac:dyDescent="0.3">
      <c r="A118" t="s">
        <v>124</v>
      </c>
      <c r="B118" s="2">
        <v>2.2682445759368796E-2</v>
      </c>
      <c r="C118">
        <v>3.8351961428884508E-4</v>
      </c>
      <c r="D118" s="2">
        <v>1.3806706114398421E-2</v>
      </c>
      <c r="E118">
        <v>1.1505588428665351E-3</v>
      </c>
      <c r="F118" s="2">
        <v>2.7613412228796843E-2</v>
      </c>
      <c r="G118">
        <v>0.61143984220907299</v>
      </c>
      <c r="H118">
        <v>1.0979949423312818</v>
      </c>
      <c r="J118">
        <f t="shared" si="3"/>
        <v>6.4102564102564055E-2</v>
      </c>
      <c r="L118">
        <f t="shared" si="4"/>
        <v>2885846.9309900003</v>
      </c>
      <c r="M118">
        <f t="shared" si="5"/>
        <v>384359941.12136364</v>
      </c>
    </row>
    <row r="119" spans="1:13" x14ac:dyDescent="0.3">
      <c r="A119" t="s">
        <v>125</v>
      </c>
      <c r="B119" s="2">
        <v>2.2682445759368838E-2</v>
      </c>
      <c r="C119">
        <v>3.8351961428884508E-4</v>
      </c>
      <c r="D119" s="2">
        <v>1.3806706114398421E-2</v>
      </c>
      <c r="E119">
        <v>1.1505588428665351E-3</v>
      </c>
      <c r="F119" s="2">
        <v>2.7613412228796843E-2</v>
      </c>
      <c r="G119">
        <v>0.61143984220907299</v>
      </c>
      <c r="H119">
        <v>0.83815716235815863</v>
      </c>
      <c r="J119">
        <f t="shared" si="3"/>
        <v>6.4102564102564097E-2</v>
      </c>
      <c r="L119">
        <f t="shared" si="4"/>
        <v>2202918.41194</v>
      </c>
      <c r="M119">
        <f t="shared" si="5"/>
        <v>386562859.53330362</v>
      </c>
    </row>
    <row r="120" spans="1:13" x14ac:dyDescent="0.3">
      <c r="A120" t="s">
        <v>126</v>
      </c>
      <c r="B120" s="2">
        <v>2.2682445759368838E-2</v>
      </c>
      <c r="C120">
        <v>3.8351961428884508E-4</v>
      </c>
      <c r="D120" s="2">
        <v>1.3806706114398421E-2</v>
      </c>
      <c r="E120">
        <v>1.1505588428665351E-3</v>
      </c>
      <c r="F120" s="2">
        <v>2.7613412228796843E-2</v>
      </c>
      <c r="G120">
        <v>0.61143984220907299</v>
      </c>
      <c r="H120">
        <v>0.78811596508069126</v>
      </c>
      <c r="J120">
        <f t="shared" si="3"/>
        <v>6.4102564102564097E-2</v>
      </c>
      <c r="L120">
        <f t="shared" si="4"/>
        <v>2071395.7336299999</v>
      </c>
      <c r="M120">
        <f t="shared" si="5"/>
        <v>388634255.26693362</v>
      </c>
    </row>
    <row r="121" spans="1:13" x14ac:dyDescent="0.3">
      <c r="A121" t="s">
        <v>127</v>
      </c>
      <c r="B121" s="2">
        <v>2.2682445759368838E-2</v>
      </c>
      <c r="C121">
        <v>3.8351961428884508E-4</v>
      </c>
      <c r="D121" s="2">
        <v>1.3806706114398421E-2</v>
      </c>
      <c r="E121">
        <v>1.1505588428665351E-3</v>
      </c>
      <c r="F121" s="2">
        <v>2.7613412228796843E-2</v>
      </c>
      <c r="G121">
        <v>0.61143984220906922</v>
      </c>
      <c r="H121">
        <v>0.79987034983989569</v>
      </c>
      <c r="J121">
        <f t="shared" si="3"/>
        <v>6.4102564102564097E-2</v>
      </c>
      <c r="L121">
        <f t="shared" si="4"/>
        <v>2102289.6420399998</v>
      </c>
      <c r="M121">
        <f t="shared" si="5"/>
        <v>390736544.90897363</v>
      </c>
    </row>
    <row r="122" spans="1:13" x14ac:dyDescent="0.3">
      <c r="A122" t="s">
        <v>128</v>
      </c>
      <c r="B122" s="2">
        <v>2.2682445759368838E-2</v>
      </c>
      <c r="C122">
        <v>3.8351961428884508E-4</v>
      </c>
      <c r="D122" s="2">
        <v>1.3806706114398421E-2</v>
      </c>
      <c r="E122">
        <v>1.1505588428665351E-3</v>
      </c>
      <c r="F122" s="2">
        <v>2.7613412228796843E-2</v>
      </c>
      <c r="G122">
        <v>0.61143984220907299</v>
      </c>
      <c r="H122">
        <v>0.75061009731049266</v>
      </c>
      <c r="J122">
        <f t="shared" si="3"/>
        <v>6.4102564102564097E-2</v>
      </c>
      <c r="L122">
        <f t="shared" si="4"/>
        <v>1972819.5114400003</v>
      </c>
      <c r="M122">
        <f t="shared" si="5"/>
        <v>392709364.42041361</v>
      </c>
    </row>
    <row r="123" spans="1:13" x14ac:dyDescent="0.3">
      <c r="A123" t="s">
        <v>129</v>
      </c>
      <c r="B123" s="2">
        <v>2.2682445759368838E-2</v>
      </c>
      <c r="C123">
        <v>3.8351961428884508E-4</v>
      </c>
      <c r="D123" s="2">
        <v>1.3806706114398421E-2</v>
      </c>
      <c r="E123">
        <v>1.1505588428665351E-3</v>
      </c>
      <c r="F123" s="2">
        <v>2.7613412228796843E-2</v>
      </c>
      <c r="G123">
        <v>0.61143984220907299</v>
      </c>
      <c r="H123">
        <v>0.79268519478839083</v>
      </c>
      <c r="J123">
        <f t="shared" si="3"/>
        <v>6.4102564102564097E-2</v>
      </c>
      <c r="L123">
        <f t="shared" si="4"/>
        <v>2083404.9852399903</v>
      </c>
      <c r="M123">
        <f t="shared" si="5"/>
        <v>394792769.4056536</v>
      </c>
    </row>
    <row r="124" spans="1:13" x14ac:dyDescent="0.3">
      <c r="A124" t="s">
        <v>130</v>
      </c>
      <c r="B124" s="2">
        <v>2.2682445759368838E-2</v>
      </c>
      <c r="C124">
        <v>3.8351961428884508E-4</v>
      </c>
      <c r="D124" s="2">
        <v>1.3806706114398421E-2</v>
      </c>
      <c r="E124">
        <v>1.1505588428665351E-3</v>
      </c>
      <c r="F124" s="2">
        <v>2.7613412228796843E-2</v>
      </c>
      <c r="G124">
        <v>0.61143984220907299</v>
      </c>
      <c r="H124">
        <v>0.94611620562130172</v>
      </c>
      <c r="J124">
        <f t="shared" si="3"/>
        <v>6.4102564102564097E-2</v>
      </c>
      <c r="L124">
        <f t="shared" si="4"/>
        <v>2486665.8698399998</v>
      </c>
      <c r="M124">
        <f t="shared" si="5"/>
        <v>397279435.27549362</v>
      </c>
    </row>
    <row r="125" spans="1:13" x14ac:dyDescent="0.3">
      <c r="A125" t="s">
        <v>131</v>
      </c>
      <c r="B125" s="2">
        <v>2.2682445759368796E-2</v>
      </c>
      <c r="C125">
        <v>3.8351961428884508E-4</v>
      </c>
      <c r="D125" s="2">
        <v>1.3806706114398421E-2</v>
      </c>
      <c r="E125">
        <v>1.1505588428665351E-3</v>
      </c>
      <c r="F125" s="2">
        <v>2.7613412228796843E-2</v>
      </c>
      <c r="G125">
        <v>0.61143984220906922</v>
      </c>
      <c r="H125">
        <v>0.77337767191038043</v>
      </c>
      <c r="J125">
        <f t="shared" si="3"/>
        <v>6.4102564102564055E-2</v>
      </c>
      <c r="L125">
        <f t="shared" si="4"/>
        <v>2032659.2545499902</v>
      </c>
      <c r="M125">
        <f t="shared" si="5"/>
        <v>399312094.5300436</v>
      </c>
    </row>
    <row r="126" spans="1:13" x14ac:dyDescent="0.3">
      <c r="A126" t="s">
        <v>132</v>
      </c>
      <c r="B126" s="2">
        <v>2.2682445759368796E-2</v>
      </c>
      <c r="C126">
        <v>3.8351961428884508E-4</v>
      </c>
      <c r="D126" s="2">
        <v>1.3806706114398421E-2</v>
      </c>
      <c r="E126">
        <v>1.1505588428665351E-3</v>
      </c>
      <c r="F126" s="2">
        <v>2.7613412228796843E-2</v>
      </c>
      <c r="G126">
        <v>0.61143984220907299</v>
      </c>
      <c r="H126">
        <v>1.7061319162093309</v>
      </c>
      <c r="J126">
        <f t="shared" si="3"/>
        <v>6.4102564102564055E-2</v>
      </c>
      <c r="L126">
        <f t="shared" si="4"/>
        <v>4484206.0417899899</v>
      </c>
      <c r="M126">
        <f t="shared" si="5"/>
        <v>403796300.57183361</v>
      </c>
    </row>
    <row r="127" spans="1:13" x14ac:dyDescent="0.3">
      <c r="A127" t="s">
        <v>133</v>
      </c>
      <c r="B127" s="2">
        <v>2.2682445759368796E-2</v>
      </c>
      <c r="C127">
        <v>3.8351961428884508E-4</v>
      </c>
      <c r="D127" s="2">
        <v>1.3806706114398421E-2</v>
      </c>
      <c r="E127">
        <v>1.1505588428665351E-3</v>
      </c>
      <c r="F127" s="2">
        <v>2.7613412228796843E-2</v>
      </c>
      <c r="G127">
        <v>0.61143984220907299</v>
      </c>
      <c r="H127">
        <v>4.0556767508355254</v>
      </c>
      <c r="J127">
        <f t="shared" si="3"/>
        <v>6.4102564102564055E-2</v>
      </c>
      <c r="L127">
        <f t="shared" si="4"/>
        <v>10659486.536100002</v>
      </c>
      <c r="M127">
        <f t="shared" si="5"/>
        <v>414455787.10793364</v>
      </c>
    </row>
    <row r="128" spans="1:13" x14ac:dyDescent="0.3">
      <c r="A128" t="s">
        <v>134</v>
      </c>
      <c r="B128" s="2">
        <v>2.2682445759368796E-2</v>
      </c>
      <c r="C128">
        <v>3.8351961428884508E-4</v>
      </c>
      <c r="D128" s="2">
        <v>1.3806706114398421E-2</v>
      </c>
      <c r="E128">
        <v>1.1505588428665351E-3</v>
      </c>
      <c r="F128" s="2">
        <v>2.7613412228796843E-2</v>
      </c>
      <c r="G128">
        <v>0.61143984220906922</v>
      </c>
      <c r="H128">
        <v>3.4145596211526286</v>
      </c>
      <c r="J128">
        <f t="shared" si="3"/>
        <v>6.4102564102564055E-2</v>
      </c>
      <c r="L128">
        <f t="shared" si="4"/>
        <v>8974446.0775600001</v>
      </c>
      <c r="M128">
        <f t="shared" si="5"/>
        <v>423430233.18549365</v>
      </c>
    </row>
    <row r="129" spans="1:13" x14ac:dyDescent="0.3">
      <c r="A129" t="s">
        <v>135</v>
      </c>
      <c r="B129" s="2">
        <v>2.2682445759368796E-2</v>
      </c>
      <c r="C129">
        <v>3.8351961428884508E-4</v>
      </c>
      <c r="D129" s="2">
        <v>1.3806706114398421E-2</v>
      </c>
      <c r="E129">
        <v>1.1505588428665351E-3</v>
      </c>
      <c r="F129" s="2">
        <v>2.7613412228796843E-2</v>
      </c>
      <c r="G129">
        <v>0.61143984220907299</v>
      </c>
      <c r="H129">
        <v>1.9350344523963887</v>
      </c>
      <c r="J129">
        <f t="shared" si="3"/>
        <v>6.4102564102564055E-2</v>
      </c>
      <c r="L129">
        <f t="shared" si="4"/>
        <v>5085827.8308199998</v>
      </c>
      <c r="M129">
        <f t="shared" si="5"/>
        <v>428516061.01631367</v>
      </c>
    </row>
    <row r="131" spans="1:13" x14ac:dyDescent="0.3">
      <c r="J131">
        <f>SUM(J2:J129)</f>
        <v>8.2051282051281831</v>
      </c>
    </row>
    <row r="132" spans="1:13" x14ac:dyDescent="0.3">
      <c r="J132">
        <f>J131*30.42*86400</f>
        <v>21565439.999999944</v>
      </c>
      <c r="K132" t="s">
        <v>147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455D-9751-4BD0-ADB7-17B6710D940D}">
  <dimension ref="A1:M135"/>
  <sheetViews>
    <sheetView zoomScale="48" workbookViewId="0">
      <selection activeCell="J1" sqref="J1:J1048576"/>
    </sheetView>
  </sheetViews>
  <sheetFormatPr defaultRowHeight="14.4" x14ac:dyDescent="0.3"/>
  <cols>
    <col min="1" max="1" width="18.6640625" bestFit="1" customWidth="1"/>
    <col min="2" max="2" width="14.21875" style="2" bestFit="1" customWidth="1"/>
    <col min="3" max="3" width="9" bestFit="1" customWidth="1"/>
    <col min="4" max="4" width="14.21875" style="2" bestFit="1" customWidth="1"/>
    <col min="5" max="5" width="12.109375" bestFit="1" customWidth="1"/>
    <col min="6" max="6" width="14.21875" style="2" bestFit="1" customWidth="1"/>
    <col min="7" max="8" width="9" bestFit="1" customWidth="1"/>
    <col min="10" max="10" width="14.21875" bestFit="1" customWidth="1"/>
    <col min="12" max="12" width="13.109375" bestFit="1" customWidth="1"/>
    <col min="13" max="13" width="14.21875" bestFit="1" customWidth="1"/>
  </cols>
  <sheetData>
    <row r="1" spans="1:13" x14ac:dyDescent="0.3">
      <c r="A1" t="s">
        <v>0</v>
      </c>
      <c r="B1" s="2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t="s">
        <v>7</v>
      </c>
      <c r="J1" t="s">
        <v>146</v>
      </c>
    </row>
    <row r="2" spans="1:13" x14ac:dyDescent="0.3">
      <c r="A2" t="s">
        <v>8</v>
      </c>
      <c r="B2" s="2">
        <v>0</v>
      </c>
      <c r="C2">
        <v>3.8351961428884508E-4</v>
      </c>
      <c r="D2" s="2">
        <v>0</v>
      </c>
      <c r="E2">
        <v>1.1505588428665351E-3</v>
      </c>
      <c r="F2" s="2">
        <v>0</v>
      </c>
      <c r="G2">
        <v>0.61143984220907299</v>
      </c>
      <c r="H2">
        <v>2.1602641083245024</v>
      </c>
      <c r="J2">
        <f>F2+D2+B2</f>
        <v>0</v>
      </c>
      <c r="L2">
        <f>H2*30.42*86400</f>
        <v>5677796.2327399906</v>
      </c>
      <c r="M2">
        <f>L2</f>
        <v>5677796.2327399906</v>
      </c>
    </row>
    <row r="3" spans="1:13" x14ac:dyDescent="0.3">
      <c r="A3" t="s">
        <v>9</v>
      </c>
      <c r="B3" s="2">
        <v>0</v>
      </c>
      <c r="C3">
        <v>3.8351961428884508E-4</v>
      </c>
      <c r="D3" s="2">
        <v>0</v>
      </c>
      <c r="E3">
        <v>1.1505588428665351E-3</v>
      </c>
      <c r="F3" s="2">
        <v>0</v>
      </c>
      <c r="G3">
        <v>0.61143984220906922</v>
      </c>
      <c r="H3">
        <v>1.0776083660923004</v>
      </c>
      <c r="J3">
        <f t="shared" ref="J3:J66" si="0">F3+D3+B3</f>
        <v>0</v>
      </c>
      <c r="L3">
        <f t="shared" ref="L3:L66" si="1">H3*30.42*86400</f>
        <v>2832265.1373000001</v>
      </c>
      <c r="M3">
        <f>L3+M2</f>
        <v>8510061.3700399902</v>
      </c>
    </row>
    <row r="4" spans="1:13" x14ac:dyDescent="0.3">
      <c r="A4" t="s">
        <v>10</v>
      </c>
      <c r="B4" s="2">
        <v>0</v>
      </c>
      <c r="C4">
        <v>3.8351961428884508E-4</v>
      </c>
      <c r="D4" s="2">
        <v>0</v>
      </c>
      <c r="E4">
        <v>1.1505588428665351E-3</v>
      </c>
      <c r="F4" s="2">
        <v>0</v>
      </c>
      <c r="G4">
        <v>0.61143984220906922</v>
      </c>
      <c r="H4">
        <v>0.88764096308699802</v>
      </c>
      <c r="J4">
        <f t="shared" si="0"/>
        <v>0</v>
      </c>
      <c r="L4">
        <f t="shared" si="1"/>
        <v>2332976.0915899999</v>
      </c>
      <c r="M4">
        <f t="shared" ref="M4:M67" si="2">L4+M3</f>
        <v>10843037.46162999</v>
      </c>
    </row>
    <row r="5" spans="1:13" x14ac:dyDescent="0.3">
      <c r="A5" t="s">
        <v>11</v>
      </c>
      <c r="B5" s="2">
        <v>3.1350707110484088E-5</v>
      </c>
      <c r="C5">
        <v>3.8351961428884508E-4</v>
      </c>
      <c r="D5" s="2">
        <v>3.9650531638846276E-6</v>
      </c>
      <c r="E5">
        <v>1.1505588428665351E-3</v>
      </c>
      <c r="F5" s="2">
        <v>1.1408826658265723E-4</v>
      </c>
      <c r="G5">
        <v>0.61143984220907299</v>
      </c>
      <c r="H5">
        <v>1.6534412571183446</v>
      </c>
      <c r="J5">
        <f t="shared" si="0"/>
        <v>1.4940402685702594E-4</v>
      </c>
      <c r="L5">
        <f t="shared" si="1"/>
        <v>4345719.8147890605</v>
      </c>
      <c r="M5">
        <f t="shared" si="2"/>
        <v>15188757.276419051</v>
      </c>
    </row>
    <row r="6" spans="1:13" x14ac:dyDescent="0.3">
      <c r="A6" t="s">
        <v>12</v>
      </c>
      <c r="B6" s="2">
        <v>1.6958075035916914E-6</v>
      </c>
      <c r="C6">
        <v>3.8351961428884508E-4</v>
      </c>
      <c r="D6" s="2">
        <v>2.9215136830514767E-5</v>
      </c>
      <c r="E6">
        <v>1.1505588428665351E-3</v>
      </c>
      <c r="F6" s="2">
        <v>1.5744189084301264E-4</v>
      </c>
      <c r="G6">
        <v>0.61143984220907299</v>
      </c>
      <c r="H6">
        <v>1.712982077429692</v>
      </c>
      <c r="J6">
        <f t="shared" si="0"/>
        <v>1.8835283517711909E-4</v>
      </c>
      <c r="L6">
        <f t="shared" si="1"/>
        <v>4502210.2383235302</v>
      </c>
      <c r="M6">
        <f t="shared" si="2"/>
        <v>19690967.514742583</v>
      </c>
    </row>
    <row r="7" spans="1:13" x14ac:dyDescent="0.3">
      <c r="A7" t="s">
        <v>13</v>
      </c>
      <c r="B7" s="2">
        <v>0</v>
      </c>
      <c r="C7">
        <v>3.8351961428884508E-4</v>
      </c>
      <c r="D7" s="2">
        <v>5.0572814889388077E-7</v>
      </c>
      <c r="E7">
        <v>1.1505588428665351E-3</v>
      </c>
      <c r="F7" s="2">
        <v>3.0567851221022922E-5</v>
      </c>
      <c r="G7">
        <v>0.61143984220907299</v>
      </c>
      <c r="H7">
        <v>2.2761974367132596</v>
      </c>
      <c r="J7">
        <f t="shared" si="0"/>
        <v>3.1073579369916801E-5</v>
      </c>
      <c r="L7">
        <f t="shared" si="1"/>
        <v>5982502.40854422</v>
      </c>
      <c r="M7">
        <f t="shared" si="2"/>
        <v>25673469.923286803</v>
      </c>
    </row>
    <row r="8" spans="1:13" x14ac:dyDescent="0.3">
      <c r="A8" t="s">
        <v>14</v>
      </c>
      <c r="B8" s="2">
        <v>0</v>
      </c>
      <c r="C8">
        <v>3.8351961428884508E-4</v>
      </c>
      <c r="D8" s="2">
        <v>3.2038562330307753E-5</v>
      </c>
      <c r="E8">
        <v>1.1505588428665351E-3</v>
      </c>
      <c r="F8" s="2">
        <v>0</v>
      </c>
      <c r="G8">
        <v>0.61143984220906922</v>
      </c>
      <c r="H8">
        <v>2.1632486916049838</v>
      </c>
      <c r="J8">
        <f t="shared" si="0"/>
        <v>3.2038562330307753E-5</v>
      </c>
      <c r="L8">
        <f t="shared" si="1"/>
        <v>5685640.5771610802</v>
      </c>
      <c r="M8">
        <f t="shared" si="2"/>
        <v>31359110.500447884</v>
      </c>
    </row>
    <row r="9" spans="1:13" x14ac:dyDescent="0.3">
      <c r="A9" t="s">
        <v>15</v>
      </c>
      <c r="B9" s="2">
        <v>0</v>
      </c>
      <c r="C9">
        <v>3.8351961428884508E-4</v>
      </c>
      <c r="D9" s="2">
        <v>6.7311095359412661E-5</v>
      </c>
      <c r="E9">
        <v>1.1505588428665351E-3</v>
      </c>
      <c r="F9" s="2">
        <v>2.9243180146163551E-4</v>
      </c>
      <c r="G9">
        <v>0.61143984220906922</v>
      </c>
      <c r="H9">
        <v>1.6266523192744478</v>
      </c>
      <c r="J9">
        <f t="shared" si="0"/>
        <v>3.5974289682104817E-4</v>
      </c>
      <c r="L9">
        <f t="shared" si="1"/>
        <v>4275310.7709212005</v>
      </c>
      <c r="M9">
        <f t="shared" si="2"/>
        <v>35634421.271369085</v>
      </c>
    </row>
    <row r="10" spans="1:13" x14ac:dyDescent="0.3">
      <c r="A10" t="s">
        <v>16</v>
      </c>
      <c r="B10" s="2">
        <v>0</v>
      </c>
      <c r="C10">
        <v>3.8351961428884508E-4</v>
      </c>
      <c r="D10" s="2">
        <v>0</v>
      </c>
      <c r="E10">
        <v>1.1505588428665351E-3</v>
      </c>
      <c r="F10" s="2">
        <v>0</v>
      </c>
      <c r="G10">
        <v>0.61143984220907299</v>
      </c>
      <c r="H10">
        <v>0.94265150522317187</v>
      </c>
      <c r="J10">
        <f t="shared" si="0"/>
        <v>0</v>
      </c>
      <c r="L10">
        <f t="shared" si="1"/>
        <v>2477559.6393599999</v>
      </c>
      <c r="M10">
        <f t="shared" si="2"/>
        <v>38111980.910729088</v>
      </c>
    </row>
    <row r="11" spans="1:13" x14ac:dyDescent="0.3">
      <c r="A11" t="s">
        <v>17</v>
      </c>
      <c r="B11" s="2">
        <v>1.164718191461514E-4</v>
      </c>
      <c r="C11">
        <v>3.8351961428884508E-4</v>
      </c>
      <c r="D11" s="2">
        <v>6.8079986401794633E-5</v>
      </c>
      <c r="E11">
        <v>1.1505588428665351E-3</v>
      </c>
      <c r="F11" s="2">
        <v>3.3355764334045584E-4</v>
      </c>
      <c r="G11">
        <v>0.61143984220907299</v>
      </c>
      <c r="H11">
        <v>1.0114341257817978</v>
      </c>
      <c r="J11">
        <f t="shared" si="0"/>
        <v>5.1810944888840181E-4</v>
      </c>
      <c r="L11">
        <f t="shared" si="1"/>
        <v>2658340.1755827903</v>
      </c>
      <c r="M11">
        <f t="shared" si="2"/>
        <v>40770321.086311877</v>
      </c>
    </row>
    <row r="12" spans="1:13" x14ac:dyDescent="0.3">
      <c r="A12" t="s">
        <v>18</v>
      </c>
      <c r="B12" s="2">
        <v>0</v>
      </c>
      <c r="C12">
        <v>3.8351961428884508E-4</v>
      </c>
      <c r="D12" s="2">
        <v>0</v>
      </c>
      <c r="E12">
        <v>1.1505588428665351E-3</v>
      </c>
      <c r="F12" s="2">
        <v>0</v>
      </c>
      <c r="G12">
        <v>0.61143984220906922</v>
      </c>
      <c r="H12">
        <v>0.91418738821239909</v>
      </c>
      <c r="J12">
        <f t="shared" si="0"/>
        <v>0</v>
      </c>
      <c r="L12">
        <f t="shared" si="1"/>
        <v>2402747.7421899904</v>
      </c>
      <c r="M12">
        <f t="shared" si="2"/>
        <v>43173068.828501865</v>
      </c>
    </row>
    <row r="13" spans="1:13" x14ac:dyDescent="0.3">
      <c r="A13" t="s">
        <v>19</v>
      </c>
      <c r="B13" s="2">
        <v>0</v>
      </c>
      <c r="C13">
        <v>3.8351961428884508E-4</v>
      </c>
      <c r="D13" s="2">
        <v>0</v>
      </c>
      <c r="E13">
        <v>1.1505588428665351E-3</v>
      </c>
      <c r="F13" s="2">
        <v>0</v>
      </c>
      <c r="G13">
        <v>0.61143984220906922</v>
      </c>
      <c r="H13">
        <v>0.88260145724897343</v>
      </c>
      <c r="J13">
        <f t="shared" si="0"/>
        <v>0</v>
      </c>
      <c r="L13">
        <f t="shared" si="1"/>
        <v>2319730.8188699898</v>
      </c>
      <c r="M13">
        <f t="shared" si="2"/>
        <v>45492799.647371858</v>
      </c>
    </row>
    <row r="14" spans="1:13" x14ac:dyDescent="0.3">
      <c r="A14" t="s">
        <v>20</v>
      </c>
      <c r="B14" s="2">
        <v>0</v>
      </c>
      <c r="C14">
        <v>3.8351961428884508E-4</v>
      </c>
      <c r="D14" s="2">
        <v>0</v>
      </c>
      <c r="E14">
        <v>1.1505588428665351E-3</v>
      </c>
      <c r="F14" s="2">
        <v>0</v>
      </c>
      <c r="G14">
        <v>0.61143984220906922</v>
      </c>
      <c r="H14">
        <v>0.87240460705980472</v>
      </c>
      <c r="J14">
        <f t="shared" si="0"/>
        <v>0</v>
      </c>
      <c r="L14">
        <f t="shared" si="1"/>
        <v>2292930.5598800001</v>
      </c>
      <c r="M14">
        <f t="shared" si="2"/>
        <v>47785730.207251862</v>
      </c>
    </row>
    <row r="15" spans="1:13" x14ac:dyDescent="0.3">
      <c r="A15" t="s">
        <v>21</v>
      </c>
      <c r="B15" s="2">
        <v>0</v>
      </c>
      <c r="C15">
        <v>3.8351961428884508E-4</v>
      </c>
      <c r="D15" s="2">
        <v>0</v>
      </c>
      <c r="E15">
        <v>1.1505588428665351E-3</v>
      </c>
      <c r="F15" s="2">
        <v>0</v>
      </c>
      <c r="G15">
        <v>0.61143984220907299</v>
      </c>
      <c r="H15">
        <v>0.86356233110298042</v>
      </c>
      <c r="J15">
        <f t="shared" si="0"/>
        <v>0</v>
      </c>
      <c r="L15">
        <f t="shared" si="1"/>
        <v>2269690.5120899905</v>
      </c>
      <c r="M15">
        <f t="shared" si="2"/>
        <v>50055420.719341852</v>
      </c>
    </row>
    <row r="16" spans="1:13" x14ac:dyDescent="0.3">
      <c r="A16" t="s">
        <v>22</v>
      </c>
      <c r="B16" s="2">
        <v>0</v>
      </c>
      <c r="C16">
        <v>3.8351961428884508E-4</v>
      </c>
      <c r="D16" s="2">
        <v>0</v>
      </c>
      <c r="E16">
        <v>1.1505588428665351E-3</v>
      </c>
      <c r="F16" s="2">
        <v>0</v>
      </c>
      <c r="G16">
        <v>0.61143984220907299</v>
      </c>
      <c r="H16">
        <v>1.0763153495469255</v>
      </c>
      <c r="J16">
        <f t="shared" si="0"/>
        <v>0</v>
      </c>
      <c r="L16">
        <f t="shared" si="1"/>
        <v>2828866.7174299899</v>
      </c>
      <c r="M16">
        <f t="shared" si="2"/>
        <v>52884287.43677184</v>
      </c>
    </row>
    <row r="17" spans="1:13" x14ac:dyDescent="0.3">
      <c r="A17" t="s">
        <v>23</v>
      </c>
      <c r="B17" s="2">
        <v>3.6248200813609464E-5</v>
      </c>
      <c r="C17">
        <v>3.8351961428884508E-4</v>
      </c>
      <c r="D17" s="2">
        <v>2.7286868817268122E-4</v>
      </c>
      <c r="E17">
        <v>1.1505588428665351E-3</v>
      </c>
      <c r="F17" s="2">
        <v>6.8850917251077131E-4</v>
      </c>
      <c r="G17">
        <v>0.61143984220907299</v>
      </c>
      <c r="H17">
        <v>1.300370760089488</v>
      </c>
      <c r="J17">
        <f t="shared" si="0"/>
        <v>9.9762606149706194E-4</v>
      </c>
      <c r="L17">
        <f t="shared" si="1"/>
        <v>3417748.8642940805</v>
      </c>
      <c r="M17">
        <f t="shared" si="2"/>
        <v>56302036.301065922</v>
      </c>
    </row>
    <row r="18" spans="1:13" x14ac:dyDescent="0.3">
      <c r="A18" t="s">
        <v>24</v>
      </c>
      <c r="B18" s="2">
        <v>0</v>
      </c>
      <c r="C18">
        <v>3.8351961428884508E-4</v>
      </c>
      <c r="D18" s="2">
        <v>0</v>
      </c>
      <c r="E18">
        <v>1.1505588428665351E-3</v>
      </c>
      <c r="F18" s="2">
        <v>0</v>
      </c>
      <c r="G18">
        <v>0.61143984220907299</v>
      </c>
      <c r="H18">
        <v>2.2509086305267876</v>
      </c>
      <c r="J18">
        <f t="shared" si="0"/>
        <v>0</v>
      </c>
      <c r="L18">
        <f t="shared" si="1"/>
        <v>5916036.14270999</v>
      </c>
      <c r="M18">
        <f t="shared" si="2"/>
        <v>62218072.443775915</v>
      </c>
    </row>
    <row r="19" spans="1:13" x14ac:dyDescent="0.3">
      <c r="A19" t="s">
        <v>25</v>
      </c>
      <c r="B19" s="2">
        <v>0</v>
      </c>
      <c r="C19">
        <v>3.8351961428884508E-4</v>
      </c>
      <c r="D19" s="2">
        <v>1.3251004821389436E-5</v>
      </c>
      <c r="E19">
        <v>1.1505588428665351E-3</v>
      </c>
      <c r="F19" s="2">
        <v>1.0881090808921968E-5</v>
      </c>
      <c r="G19">
        <v>0.61143984220906922</v>
      </c>
      <c r="H19">
        <v>1.9723007247503432</v>
      </c>
      <c r="J19">
        <f t="shared" si="0"/>
        <v>2.4132095630311404E-5</v>
      </c>
      <c r="L19">
        <f t="shared" si="1"/>
        <v>5183774.3272526301</v>
      </c>
      <c r="M19">
        <f t="shared" si="2"/>
        <v>67401846.771028548</v>
      </c>
    </row>
    <row r="20" spans="1:13" x14ac:dyDescent="0.3">
      <c r="A20" t="s">
        <v>26</v>
      </c>
      <c r="B20" s="2">
        <v>0</v>
      </c>
      <c r="C20">
        <v>3.8351961428884508E-4</v>
      </c>
      <c r="D20" s="2">
        <v>1.9349253666264884E-5</v>
      </c>
      <c r="E20">
        <v>1.1505588428665351E-3</v>
      </c>
      <c r="F20" s="2">
        <v>0</v>
      </c>
      <c r="G20">
        <v>0.61143984220906922</v>
      </c>
      <c r="H20">
        <v>2.2007260688550039</v>
      </c>
      <c r="J20">
        <f t="shared" si="0"/>
        <v>1.9349253666264884E-5</v>
      </c>
      <c r="L20">
        <f t="shared" si="1"/>
        <v>5784141.91805878</v>
      </c>
      <c r="M20">
        <f t="shared" si="2"/>
        <v>73185988.689087331</v>
      </c>
    </row>
    <row r="21" spans="1:13" x14ac:dyDescent="0.3">
      <c r="A21" t="s">
        <v>27</v>
      </c>
      <c r="B21" s="2">
        <v>2.2509342275275767E-6</v>
      </c>
      <c r="C21">
        <v>3.8351961428884508E-4</v>
      </c>
      <c r="D21" s="2">
        <v>6.6422590674994527E-6</v>
      </c>
      <c r="E21">
        <v>1.1505588428665351E-3</v>
      </c>
      <c r="F21" s="2">
        <v>6.0332262864647635E-5</v>
      </c>
      <c r="G21">
        <v>0.61143984220907299</v>
      </c>
      <c r="H21">
        <v>1.3609544403978102</v>
      </c>
      <c r="J21">
        <f t="shared" si="0"/>
        <v>6.9225456159674665E-5</v>
      </c>
      <c r="L21">
        <f t="shared" si="1"/>
        <v>3576980.2242442803</v>
      </c>
      <c r="M21">
        <f t="shared" si="2"/>
        <v>76762968.913331613</v>
      </c>
    </row>
    <row r="22" spans="1:13" x14ac:dyDescent="0.3">
      <c r="A22" t="s">
        <v>28</v>
      </c>
      <c r="B22" s="2">
        <v>0</v>
      </c>
      <c r="C22">
        <v>3.8351961428884508E-4</v>
      </c>
      <c r="D22" s="2">
        <v>0</v>
      </c>
      <c r="E22">
        <v>1.1505588428665351E-3</v>
      </c>
      <c r="F22" s="2">
        <v>8.6901466734238796E-5</v>
      </c>
      <c r="G22">
        <v>0.61143984220906922</v>
      </c>
      <c r="H22">
        <v>0.87901023094036879</v>
      </c>
      <c r="J22">
        <f t="shared" si="0"/>
        <v>8.6901466734238796E-5</v>
      </c>
      <c r="L22">
        <f t="shared" si="1"/>
        <v>2310292.0418578</v>
      </c>
      <c r="M22">
        <f t="shared" si="2"/>
        <v>79073260.955189407</v>
      </c>
    </row>
    <row r="23" spans="1:13" x14ac:dyDescent="0.3">
      <c r="A23" t="s">
        <v>29</v>
      </c>
      <c r="B23" s="2">
        <v>0</v>
      </c>
      <c r="C23">
        <v>3.8351961428884508E-4</v>
      </c>
      <c r="D23" s="2">
        <v>0</v>
      </c>
      <c r="E23">
        <v>1.1505588428665351E-3</v>
      </c>
      <c r="F23" s="2">
        <v>0</v>
      </c>
      <c r="G23">
        <v>0.61143984220906922</v>
      </c>
      <c r="H23">
        <v>1.0326748301327708</v>
      </c>
      <c r="J23">
        <f t="shared" si="0"/>
        <v>0</v>
      </c>
      <c r="L23">
        <f t="shared" si="1"/>
        <v>2714166.8639400001</v>
      </c>
      <c r="M23">
        <f t="shared" si="2"/>
        <v>81787427.819129407</v>
      </c>
    </row>
    <row r="24" spans="1:13" x14ac:dyDescent="0.3">
      <c r="A24" t="s">
        <v>30</v>
      </c>
      <c r="B24" s="2">
        <v>0</v>
      </c>
      <c r="C24">
        <v>3.8351961428884508E-4</v>
      </c>
      <c r="D24" s="2">
        <v>0</v>
      </c>
      <c r="E24">
        <v>1.1505588428665351E-3</v>
      </c>
      <c r="F24" s="2">
        <v>0</v>
      </c>
      <c r="G24">
        <v>0.61143984220907299</v>
      </c>
      <c r="H24">
        <v>0.85248833989654094</v>
      </c>
      <c r="J24">
        <f t="shared" si="0"/>
        <v>0</v>
      </c>
      <c r="L24">
        <f t="shared" si="1"/>
        <v>2240584.8738899999</v>
      </c>
      <c r="M24">
        <f t="shared" si="2"/>
        <v>84028012.693019405</v>
      </c>
    </row>
    <row r="25" spans="1:13" x14ac:dyDescent="0.3">
      <c r="A25" t="s">
        <v>31</v>
      </c>
      <c r="B25" s="2">
        <v>0</v>
      </c>
      <c r="C25">
        <v>3.8351961428884508E-4</v>
      </c>
      <c r="D25" s="2">
        <v>0</v>
      </c>
      <c r="E25">
        <v>1.1505588428665351E-3</v>
      </c>
      <c r="F25" s="2">
        <v>0</v>
      </c>
      <c r="G25">
        <v>0.61143984220906922</v>
      </c>
      <c r="H25">
        <v>0.82744750041281634</v>
      </c>
      <c r="J25">
        <f t="shared" si="0"/>
        <v>0</v>
      </c>
      <c r="L25">
        <f t="shared" si="1"/>
        <v>2174770.3359650001</v>
      </c>
      <c r="M25">
        <f t="shared" si="2"/>
        <v>86202783.028984398</v>
      </c>
    </row>
    <row r="26" spans="1:13" x14ac:dyDescent="0.3">
      <c r="A26" t="s">
        <v>32</v>
      </c>
      <c r="B26" s="2">
        <v>0</v>
      </c>
      <c r="C26">
        <v>3.8351961428884508E-4</v>
      </c>
      <c r="D26" s="2">
        <v>0</v>
      </c>
      <c r="E26">
        <v>1.1505588428665351E-3</v>
      </c>
      <c r="F26" s="2">
        <v>0</v>
      </c>
      <c r="G26">
        <v>0.61143984220907299</v>
      </c>
      <c r="H26">
        <v>0.85391407080959159</v>
      </c>
      <c r="J26">
        <f t="shared" si="0"/>
        <v>0</v>
      </c>
      <c r="L26">
        <f t="shared" si="1"/>
        <v>2244332.1053399998</v>
      </c>
      <c r="M26">
        <f t="shared" si="2"/>
        <v>88447115.134324402</v>
      </c>
    </row>
    <row r="27" spans="1:13" x14ac:dyDescent="0.3">
      <c r="A27" t="s">
        <v>33</v>
      </c>
      <c r="B27" s="2">
        <v>0</v>
      </c>
      <c r="C27">
        <v>3.8351961428884508E-4</v>
      </c>
      <c r="D27" s="2">
        <v>0</v>
      </c>
      <c r="E27">
        <v>1.1505588428665351E-3</v>
      </c>
      <c r="F27" s="2">
        <v>0</v>
      </c>
      <c r="G27">
        <v>0.61143984220906922</v>
      </c>
      <c r="H27">
        <v>0.81684543831573631</v>
      </c>
      <c r="J27">
        <f t="shared" si="0"/>
        <v>0</v>
      </c>
      <c r="L27">
        <f t="shared" si="1"/>
        <v>2146905.0633799899</v>
      </c>
      <c r="M27">
        <f t="shared" si="2"/>
        <v>90594020.19770439</v>
      </c>
    </row>
    <row r="28" spans="1:13" x14ac:dyDescent="0.3">
      <c r="A28" t="s">
        <v>34</v>
      </c>
      <c r="B28" s="2">
        <v>0</v>
      </c>
      <c r="C28">
        <v>3.8351961428884508E-4</v>
      </c>
      <c r="D28" s="2">
        <v>3.0309782325985585E-4</v>
      </c>
      <c r="E28">
        <v>1.1505588428665351E-3</v>
      </c>
      <c r="F28" s="2">
        <v>1.0199433992773965E-3</v>
      </c>
      <c r="G28">
        <v>0.61143984220907299</v>
      </c>
      <c r="H28">
        <v>0.78865140452579774</v>
      </c>
      <c r="J28">
        <f t="shared" si="0"/>
        <v>1.3230412225372524E-3</v>
      </c>
      <c r="L28">
        <f t="shared" si="1"/>
        <v>2072803.0226983</v>
      </c>
      <c r="M28">
        <f t="shared" si="2"/>
        <v>92666823.220402688</v>
      </c>
    </row>
    <row r="29" spans="1:13" x14ac:dyDescent="0.3">
      <c r="A29" t="s">
        <v>35</v>
      </c>
      <c r="B29" s="2">
        <v>1.0285160690152676E-4</v>
      </c>
      <c r="C29">
        <v>3.8351961428884508E-4</v>
      </c>
      <c r="D29" s="2">
        <v>2.6745009991294713E-4</v>
      </c>
      <c r="E29">
        <v>1.1505588428665351E-3</v>
      </c>
      <c r="F29" s="2">
        <v>1.1603896304362346E-3</v>
      </c>
      <c r="G29">
        <v>0.61143984220906922</v>
      </c>
      <c r="H29">
        <v>1.3517378219915741</v>
      </c>
      <c r="J29">
        <f t="shared" si="0"/>
        <v>1.5306913372507085E-3</v>
      </c>
      <c r="L29">
        <f t="shared" si="1"/>
        <v>3552756.2966865902</v>
      </c>
      <c r="M29">
        <f t="shared" si="2"/>
        <v>96219579.517089278</v>
      </c>
    </row>
    <row r="30" spans="1:13" x14ac:dyDescent="0.3">
      <c r="A30" t="s">
        <v>36</v>
      </c>
      <c r="B30" s="2">
        <v>0</v>
      </c>
      <c r="C30">
        <v>3.8351961428884508E-4</v>
      </c>
      <c r="D30" s="2">
        <v>1.6466497271227506E-4</v>
      </c>
      <c r="E30">
        <v>1.1505588428665351E-3</v>
      </c>
      <c r="F30" s="2">
        <v>6.7932596884359697E-4</v>
      </c>
      <c r="G30">
        <v>0.61143984220906922</v>
      </c>
      <c r="H30">
        <v>1.3610997831349494</v>
      </c>
      <c r="J30">
        <f t="shared" si="0"/>
        <v>8.4399094155587209E-4</v>
      </c>
      <c r="L30">
        <f t="shared" si="1"/>
        <v>3577362.2268161899</v>
      </c>
      <c r="M30">
        <f t="shared" si="2"/>
        <v>99796941.74390547</v>
      </c>
    </row>
    <row r="31" spans="1:13" x14ac:dyDescent="0.3">
      <c r="A31" t="s">
        <v>37</v>
      </c>
      <c r="B31" s="2">
        <v>2.8663474139820291E-5</v>
      </c>
      <c r="C31">
        <v>3.8351961428884508E-4</v>
      </c>
      <c r="D31" s="2">
        <v>1.3306288850384737E-5</v>
      </c>
      <c r="E31">
        <v>1.1505588428665351E-3</v>
      </c>
      <c r="F31" s="2">
        <v>2.4169379489614532E-4</v>
      </c>
      <c r="G31">
        <v>0.61143984220906922</v>
      </c>
      <c r="H31">
        <v>3.1797988682460865</v>
      </c>
      <c r="J31">
        <f t="shared" si="0"/>
        <v>2.8366355788635037E-4</v>
      </c>
      <c r="L31">
        <f t="shared" si="1"/>
        <v>8357427.2078247704</v>
      </c>
      <c r="M31">
        <f t="shared" si="2"/>
        <v>108154368.95173024</v>
      </c>
    </row>
    <row r="32" spans="1:13" x14ac:dyDescent="0.3">
      <c r="A32" t="s">
        <v>38</v>
      </c>
      <c r="B32" s="2">
        <v>0</v>
      </c>
      <c r="C32">
        <v>3.8351961428884508E-4</v>
      </c>
      <c r="D32" s="2">
        <v>0</v>
      </c>
      <c r="E32">
        <v>1.1505588428665351E-3</v>
      </c>
      <c r="F32" s="2">
        <v>7.271728600518627E-6</v>
      </c>
      <c r="G32">
        <v>0.61143984220906922</v>
      </c>
      <c r="H32">
        <v>2.1366543616806721</v>
      </c>
      <c r="J32">
        <f t="shared" si="0"/>
        <v>7.271728600518627E-6</v>
      </c>
      <c r="L32">
        <f t="shared" si="1"/>
        <v>5615743.0189529713</v>
      </c>
      <c r="M32">
        <f t="shared" si="2"/>
        <v>113770111.9706832</v>
      </c>
    </row>
    <row r="33" spans="1:13" x14ac:dyDescent="0.3">
      <c r="A33" t="s">
        <v>39</v>
      </c>
      <c r="B33" s="2">
        <v>8.0766831907309999E-5</v>
      </c>
      <c r="C33">
        <v>3.8351961428884508E-4</v>
      </c>
      <c r="D33" s="2">
        <v>6.3656572491294335E-5</v>
      </c>
      <c r="E33">
        <v>1.1505588428665351E-3</v>
      </c>
      <c r="F33" s="2">
        <v>3.4514907544378658E-4</v>
      </c>
      <c r="G33">
        <v>0.61143984220906922</v>
      </c>
      <c r="H33">
        <v>1.0998997381855034</v>
      </c>
      <c r="J33">
        <f t="shared" si="0"/>
        <v>4.8957247984239094E-4</v>
      </c>
      <c r="L33">
        <f t="shared" si="1"/>
        <v>2890853.2830761005</v>
      </c>
      <c r="M33">
        <f t="shared" si="2"/>
        <v>116660965.25375931</v>
      </c>
    </row>
    <row r="34" spans="1:13" x14ac:dyDescent="0.3">
      <c r="A34" t="s">
        <v>40</v>
      </c>
      <c r="B34" s="2">
        <v>0</v>
      </c>
      <c r="C34">
        <v>3.8351961428884508E-4</v>
      </c>
      <c r="D34" s="2">
        <v>0</v>
      </c>
      <c r="E34">
        <v>1.1505588428665351E-3</v>
      </c>
      <c r="F34" s="2">
        <v>1.1393571419874839E-4</v>
      </c>
      <c r="G34">
        <v>0.61143984220907299</v>
      </c>
      <c r="H34">
        <v>1.1001371654208367</v>
      </c>
      <c r="J34">
        <f t="shared" si="0"/>
        <v>1.1393571419874839E-4</v>
      </c>
      <c r="L34">
        <f t="shared" si="1"/>
        <v>2891477.3102296004</v>
      </c>
      <c r="M34">
        <f t="shared" si="2"/>
        <v>119552442.56398891</v>
      </c>
    </row>
    <row r="35" spans="1:13" x14ac:dyDescent="0.3">
      <c r="A35" t="s">
        <v>41</v>
      </c>
      <c r="B35" s="2">
        <v>3.235923654485353E-4</v>
      </c>
      <c r="C35">
        <v>3.8351961428884508E-4</v>
      </c>
      <c r="D35" s="2">
        <v>1.8336804958208499E-4</v>
      </c>
      <c r="E35">
        <v>1.1505588428665351E-3</v>
      </c>
      <c r="F35" s="2">
        <v>7.081711589445259E-4</v>
      </c>
      <c r="G35">
        <v>0.61143984220906922</v>
      </c>
      <c r="H35">
        <v>0.88076801151384476</v>
      </c>
      <c r="J35">
        <f t="shared" si="0"/>
        <v>1.2151315739751462E-3</v>
      </c>
      <c r="L35">
        <f t="shared" si="1"/>
        <v>2314911.9954457004</v>
      </c>
      <c r="M35">
        <f t="shared" si="2"/>
        <v>121867354.55943461</v>
      </c>
    </row>
    <row r="36" spans="1:13" x14ac:dyDescent="0.3">
      <c r="A36" t="s">
        <v>42</v>
      </c>
      <c r="B36" s="2">
        <v>0</v>
      </c>
      <c r="C36">
        <v>3.8351961428884508E-4</v>
      </c>
      <c r="D36" s="2">
        <v>0</v>
      </c>
      <c r="E36">
        <v>1.1505588428665351E-3</v>
      </c>
      <c r="F36" s="2">
        <v>0</v>
      </c>
      <c r="G36">
        <v>0.61143984220907299</v>
      </c>
      <c r="H36">
        <v>0.8400434222048726</v>
      </c>
      <c r="J36">
        <f t="shared" si="0"/>
        <v>0</v>
      </c>
      <c r="L36">
        <f t="shared" si="1"/>
        <v>2207876.0460600001</v>
      </c>
      <c r="M36">
        <f t="shared" si="2"/>
        <v>124075230.6054946</v>
      </c>
    </row>
    <row r="37" spans="1:13" x14ac:dyDescent="0.3">
      <c r="A37" t="s">
        <v>43</v>
      </c>
      <c r="B37" s="2">
        <v>0</v>
      </c>
      <c r="C37">
        <v>3.8351961428884508E-4</v>
      </c>
      <c r="D37" s="2">
        <v>0</v>
      </c>
      <c r="E37">
        <v>1.1505588428665351E-3</v>
      </c>
      <c r="F37" s="2">
        <v>0</v>
      </c>
      <c r="G37">
        <v>0.61143984220907299</v>
      </c>
      <c r="H37">
        <v>0.81493935032614384</v>
      </c>
      <c r="J37">
        <f t="shared" si="0"/>
        <v>0</v>
      </c>
      <c r="L37">
        <f t="shared" si="1"/>
        <v>2141895.31519</v>
      </c>
      <c r="M37">
        <f t="shared" si="2"/>
        <v>126217125.92068461</v>
      </c>
    </row>
    <row r="38" spans="1:13" x14ac:dyDescent="0.3">
      <c r="A38" t="s">
        <v>44</v>
      </c>
      <c r="B38" s="2">
        <v>0</v>
      </c>
      <c r="C38">
        <v>3.8351961428884508E-4</v>
      </c>
      <c r="D38" s="2">
        <v>0</v>
      </c>
      <c r="E38">
        <v>1.1505588428665351E-3</v>
      </c>
      <c r="F38" s="2">
        <v>0</v>
      </c>
      <c r="G38">
        <v>0.61143984220907299</v>
      </c>
      <c r="H38">
        <v>0.80050747695458035</v>
      </c>
      <c r="J38">
        <f t="shared" si="0"/>
        <v>0</v>
      </c>
      <c r="L38">
        <f t="shared" si="1"/>
        <v>2103964.1955900001</v>
      </c>
      <c r="M38">
        <f t="shared" si="2"/>
        <v>128321090.11627461</v>
      </c>
    </row>
    <row r="39" spans="1:13" x14ac:dyDescent="0.3">
      <c r="A39" t="s">
        <v>45</v>
      </c>
      <c r="B39" s="2">
        <v>0</v>
      </c>
      <c r="C39">
        <v>3.8351961428884508E-4</v>
      </c>
      <c r="D39" s="2">
        <v>0</v>
      </c>
      <c r="E39">
        <v>1.1505588428665351E-3</v>
      </c>
      <c r="F39" s="2">
        <v>0</v>
      </c>
      <c r="G39">
        <v>0.61143984220907299</v>
      </c>
      <c r="H39">
        <v>0.78618736782308485</v>
      </c>
      <c r="J39">
        <f t="shared" si="0"/>
        <v>0</v>
      </c>
      <c r="L39">
        <f t="shared" si="1"/>
        <v>2066326.8246010002</v>
      </c>
      <c r="M39">
        <f t="shared" si="2"/>
        <v>130387416.9408756</v>
      </c>
    </row>
    <row r="40" spans="1:13" x14ac:dyDescent="0.3">
      <c r="A40" t="s">
        <v>46</v>
      </c>
      <c r="B40" s="2">
        <v>0</v>
      </c>
      <c r="C40">
        <v>3.8351961428884508E-4</v>
      </c>
      <c r="D40" s="2">
        <v>0</v>
      </c>
      <c r="E40">
        <v>1.1505588428665351E-3</v>
      </c>
      <c r="F40" s="2">
        <v>0</v>
      </c>
      <c r="G40">
        <v>0.61143984220907299</v>
      </c>
      <c r="H40">
        <v>0.87581787542689393</v>
      </c>
      <c r="J40">
        <f t="shared" si="0"/>
        <v>0</v>
      </c>
      <c r="L40">
        <f t="shared" si="1"/>
        <v>2301901.6121700006</v>
      </c>
      <c r="M40">
        <f t="shared" si="2"/>
        <v>132689318.5530456</v>
      </c>
    </row>
    <row r="41" spans="1:13" x14ac:dyDescent="0.3">
      <c r="A41" t="s">
        <v>47</v>
      </c>
      <c r="B41" s="2">
        <v>0</v>
      </c>
      <c r="C41">
        <v>3.8351961428884508E-4</v>
      </c>
      <c r="D41" s="2">
        <v>0</v>
      </c>
      <c r="E41">
        <v>1.1505588428665351E-3</v>
      </c>
      <c r="F41" s="2">
        <v>5.881151228480289E-4</v>
      </c>
      <c r="G41">
        <v>0.61143984220907299</v>
      </c>
      <c r="H41">
        <v>0.93572906937138933</v>
      </c>
      <c r="J41">
        <f t="shared" si="0"/>
        <v>5.881151228480289E-4</v>
      </c>
      <c r="L41">
        <f t="shared" si="1"/>
        <v>2459365.4842799902</v>
      </c>
      <c r="M41">
        <f t="shared" si="2"/>
        <v>135148684.03732559</v>
      </c>
    </row>
    <row r="42" spans="1:13" x14ac:dyDescent="0.3">
      <c r="A42" t="s">
        <v>48</v>
      </c>
      <c r="B42" s="2">
        <v>2.2504502006629412E-5</v>
      </c>
      <c r="C42">
        <v>3.8351961428884508E-4</v>
      </c>
      <c r="D42" s="2">
        <v>3.9793486748788184E-5</v>
      </c>
      <c r="E42">
        <v>1.1505588428665351E-3</v>
      </c>
      <c r="F42" s="2">
        <v>3.3080315806334731E-4</v>
      </c>
      <c r="G42">
        <v>0.61143984220907299</v>
      </c>
      <c r="H42">
        <v>1.4142605887113664</v>
      </c>
      <c r="J42">
        <f t="shared" si="0"/>
        <v>3.9310114681876491E-4</v>
      </c>
      <c r="L42">
        <f t="shared" si="1"/>
        <v>3717084.1341830199</v>
      </c>
      <c r="M42">
        <f t="shared" si="2"/>
        <v>138865768.17150861</v>
      </c>
    </row>
    <row r="43" spans="1:13" x14ac:dyDescent="0.3">
      <c r="A43" t="s">
        <v>49</v>
      </c>
      <c r="B43" s="2">
        <v>0</v>
      </c>
      <c r="C43">
        <v>3.8351961428884508E-4</v>
      </c>
      <c r="D43" s="2">
        <v>2.4041261509393149E-5</v>
      </c>
      <c r="E43">
        <v>1.1505588428665351E-3</v>
      </c>
      <c r="F43" s="2">
        <v>3.0095237884889328E-4</v>
      </c>
      <c r="G43">
        <v>0.61143984220907299</v>
      </c>
      <c r="H43">
        <v>1.6577418553997774</v>
      </c>
      <c r="J43">
        <f t="shared" si="0"/>
        <v>3.2499364035828645E-4</v>
      </c>
      <c r="L43">
        <f t="shared" si="1"/>
        <v>4357023.0256449701</v>
      </c>
      <c r="M43">
        <f t="shared" si="2"/>
        <v>143222791.19715357</v>
      </c>
    </row>
    <row r="44" spans="1:13" x14ac:dyDescent="0.3">
      <c r="A44" t="s">
        <v>50</v>
      </c>
      <c r="B44" s="2">
        <v>0</v>
      </c>
      <c r="C44">
        <v>3.8351961428884508E-4</v>
      </c>
      <c r="D44" s="2">
        <v>1.5477763939872649E-5</v>
      </c>
      <c r="E44">
        <v>1.1505588428665351E-3</v>
      </c>
      <c r="F44" s="2">
        <v>1.5371838493346201E-4</v>
      </c>
      <c r="G44">
        <v>0.61143984220906922</v>
      </c>
      <c r="H44">
        <v>1.9318312521809902</v>
      </c>
      <c r="J44">
        <f t="shared" si="0"/>
        <v>1.6919614887333465E-4</v>
      </c>
      <c r="L44">
        <f t="shared" si="1"/>
        <v>5077408.8981322711</v>
      </c>
      <c r="M44">
        <f t="shared" si="2"/>
        <v>148300200.09528583</v>
      </c>
    </row>
    <row r="45" spans="1:13" x14ac:dyDescent="0.3">
      <c r="A45" t="s">
        <v>51</v>
      </c>
      <c r="B45" s="2">
        <v>2.5953143023139014E-5</v>
      </c>
      <c r="C45">
        <v>3.8351961428884508E-4</v>
      </c>
      <c r="D45" s="2">
        <v>0</v>
      </c>
      <c r="E45">
        <v>1.1505588428665351E-3</v>
      </c>
      <c r="F45" s="2">
        <v>1.1045236694000011E-4</v>
      </c>
      <c r="G45">
        <v>0.61143984220906922</v>
      </c>
      <c r="H45">
        <v>1.1120941780752414</v>
      </c>
      <c r="J45">
        <f t="shared" si="0"/>
        <v>1.3640550996313913E-4</v>
      </c>
      <c r="L45">
        <f t="shared" si="1"/>
        <v>2922903.7831050199</v>
      </c>
      <c r="M45">
        <f t="shared" si="2"/>
        <v>151223103.87839085</v>
      </c>
    </row>
    <row r="46" spans="1:13" x14ac:dyDescent="0.3">
      <c r="A46" t="s">
        <v>52</v>
      </c>
      <c r="B46" s="2">
        <v>1.2791463857842063E-5</v>
      </c>
      <c r="C46">
        <v>3.8351961428884508E-4</v>
      </c>
      <c r="D46" s="2">
        <v>9.4419639818771391E-6</v>
      </c>
      <c r="E46">
        <v>1.1505588428665351E-3</v>
      </c>
      <c r="F46" s="2">
        <v>6.9290075098314566E-5</v>
      </c>
      <c r="G46">
        <v>0.61143984220906922</v>
      </c>
      <c r="H46">
        <v>1.3341426338268523</v>
      </c>
      <c r="J46">
        <f t="shared" si="0"/>
        <v>9.1523502938033774E-5</v>
      </c>
      <c r="L46">
        <f t="shared" si="1"/>
        <v>3506511.07477551</v>
      </c>
      <c r="M46">
        <f t="shared" si="2"/>
        <v>154729614.95316637</v>
      </c>
    </row>
    <row r="47" spans="1:13" x14ac:dyDescent="0.3">
      <c r="A47" t="s">
        <v>53</v>
      </c>
      <c r="B47" s="2">
        <v>0</v>
      </c>
      <c r="C47">
        <v>3.8351961428884508E-4</v>
      </c>
      <c r="D47" s="2">
        <v>0</v>
      </c>
      <c r="E47">
        <v>1.1505588428665351E-3</v>
      </c>
      <c r="F47" s="2">
        <v>2.123834862465605E-4</v>
      </c>
      <c r="G47">
        <v>0.61143984220906922</v>
      </c>
      <c r="H47">
        <v>1.3071080567052393</v>
      </c>
      <c r="J47">
        <f t="shared" si="0"/>
        <v>2.123834862465605E-4</v>
      </c>
      <c r="L47">
        <f t="shared" si="1"/>
        <v>3435456.4201417002</v>
      </c>
      <c r="M47">
        <f t="shared" si="2"/>
        <v>158165071.37330806</v>
      </c>
    </row>
    <row r="48" spans="1:13" x14ac:dyDescent="0.3">
      <c r="A48" t="s">
        <v>54</v>
      </c>
      <c r="B48" s="2">
        <v>0</v>
      </c>
      <c r="C48">
        <v>3.8351961428884508E-4</v>
      </c>
      <c r="D48" s="2">
        <v>0</v>
      </c>
      <c r="E48">
        <v>1.1505588428665351E-3</v>
      </c>
      <c r="F48" s="2">
        <v>0</v>
      </c>
      <c r="G48">
        <v>0.61143984220907299</v>
      </c>
      <c r="H48">
        <v>0.92642210393989921</v>
      </c>
      <c r="J48">
        <f t="shared" si="0"/>
        <v>0</v>
      </c>
      <c r="L48">
        <f t="shared" si="1"/>
        <v>2434904.0987199899</v>
      </c>
      <c r="M48">
        <f t="shared" si="2"/>
        <v>160599975.47202805</v>
      </c>
    </row>
    <row r="49" spans="1:13" x14ac:dyDescent="0.3">
      <c r="A49" t="s">
        <v>55</v>
      </c>
      <c r="B49" s="2">
        <v>0</v>
      </c>
      <c r="C49">
        <v>3.8351961428884508E-4</v>
      </c>
      <c r="D49" s="2">
        <v>0</v>
      </c>
      <c r="E49">
        <v>1.1505588428665351E-3</v>
      </c>
      <c r="F49" s="2">
        <v>0</v>
      </c>
      <c r="G49">
        <v>0.61143984220907299</v>
      </c>
      <c r="H49">
        <v>0.88712821718928447</v>
      </c>
      <c r="J49">
        <f t="shared" si="0"/>
        <v>0</v>
      </c>
      <c r="L49">
        <f t="shared" si="1"/>
        <v>2331628.4476999901</v>
      </c>
      <c r="M49">
        <f t="shared" si="2"/>
        <v>162931603.91972804</v>
      </c>
    </row>
    <row r="50" spans="1:13" x14ac:dyDescent="0.3">
      <c r="A50" t="s">
        <v>56</v>
      </c>
      <c r="B50" s="2">
        <v>0</v>
      </c>
      <c r="C50">
        <v>3.8351961428884508E-4</v>
      </c>
      <c r="D50" s="2">
        <v>0</v>
      </c>
      <c r="E50">
        <v>1.1505588428665351E-3</v>
      </c>
      <c r="F50" s="2">
        <v>0</v>
      </c>
      <c r="G50">
        <v>0.61143984220906922</v>
      </c>
      <c r="H50">
        <v>0.83336486478270266</v>
      </c>
      <c r="J50">
        <f t="shared" si="0"/>
        <v>0</v>
      </c>
      <c r="L50">
        <f t="shared" si="1"/>
        <v>2190322.8737300001</v>
      </c>
      <c r="M50">
        <f t="shared" si="2"/>
        <v>165121926.79345804</v>
      </c>
    </row>
    <row r="51" spans="1:13" x14ac:dyDescent="0.3">
      <c r="A51" t="s">
        <v>57</v>
      </c>
      <c r="B51" s="2">
        <v>0</v>
      </c>
      <c r="C51">
        <v>3.8351961428884508E-4</v>
      </c>
      <c r="D51" s="2">
        <v>0</v>
      </c>
      <c r="E51">
        <v>1.1505588428665351E-3</v>
      </c>
      <c r="F51" s="2">
        <v>0</v>
      </c>
      <c r="G51">
        <v>0.61143984220906922</v>
      </c>
      <c r="H51">
        <v>0.79956433119201176</v>
      </c>
      <c r="J51">
        <f t="shared" si="0"/>
        <v>0</v>
      </c>
      <c r="L51">
        <f t="shared" si="1"/>
        <v>2101485.3368999902</v>
      </c>
      <c r="M51">
        <f t="shared" si="2"/>
        <v>167223412.13035804</v>
      </c>
    </row>
    <row r="52" spans="1:13" x14ac:dyDescent="0.3">
      <c r="A52" t="s">
        <v>58</v>
      </c>
      <c r="B52" s="2">
        <v>0</v>
      </c>
      <c r="C52">
        <v>3.8351961428884508E-4</v>
      </c>
      <c r="D52" s="2">
        <v>0</v>
      </c>
      <c r="E52">
        <v>1.1505588428665351E-3</v>
      </c>
      <c r="F52" s="2">
        <v>2.502630316388463E-4</v>
      </c>
      <c r="G52">
        <v>0.61143984220906922</v>
      </c>
      <c r="H52">
        <v>0.97219978552087905</v>
      </c>
      <c r="J52">
        <f t="shared" si="0"/>
        <v>2.502630316388463E-4</v>
      </c>
      <c r="L52">
        <f t="shared" si="1"/>
        <v>2555221.0298871002</v>
      </c>
      <c r="M52">
        <f t="shared" si="2"/>
        <v>169778633.16024515</v>
      </c>
    </row>
    <row r="53" spans="1:13" x14ac:dyDescent="0.3">
      <c r="A53" t="s">
        <v>59</v>
      </c>
      <c r="B53" s="2">
        <v>0</v>
      </c>
      <c r="C53">
        <v>3.8351961428884508E-4</v>
      </c>
      <c r="D53" s="2">
        <v>1.7833112451907858E-4</v>
      </c>
      <c r="E53">
        <v>1.1505588428665351E-3</v>
      </c>
      <c r="F53" s="2">
        <v>3.3916562012990928E-4</v>
      </c>
      <c r="G53">
        <v>0.61143984220906922</v>
      </c>
      <c r="H53">
        <v>0.98097768802581753</v>
      </c>
      <c r="J53">
        <f t="shared" si="0"/>
        <v>5.1749674464898786E-4</v>
      </c>
      <c r="L53">
        <f t="shared" si="1"/>
        <v>2578291.885706</v>
      </c>
      <c r="M53">
        <f t="shared" si="2"/>
        <v>172356925.04595116</v>
      </c>
    </row>
    <row r="54" spans="1:13" x14ac:dyDescent="0.3">
      <c r="A54" t="s">
        <v>60</v>
      </c>
      <c r="B54" s="2">
        <v>0</v>
      </c>
      <c r="C54">
        <v>3.8351961428884508E-4</v>
      </c>
      <c r="D54" s="2">
        <v>1.46107175012784E-4</v>
      </c>
      <c r="E54">
        <v>1.1505588428665351E-3</v>
      </c>
      <c r="F54" s="2">
        <v>5.3531878584082107E-5</v>
      </c>
      <c r="G54">
        <v>0.61143984220907299</v>
      </c>
      <c r="H54">
        <v>1.7935071165188519</v>
      </c>
      <c r="J54">
        <f t="shared" si="0"/>
        <v>1.9963905359686611E-4</v>
      </c>
      <c r="L54">
        <f t="shared" si="1"/>
        <v>4713853.2322610999</v>
      </c>
      <c r="M54">
        <f t="shared" si="2"/>
        <v>177070778.27821225</v>
      </c>
    </row>
    <row r="55" spans="1:13" x14ac:dyDescent="0.3">
      <c r="A55" t="s">
        <v>61</v>
      </c>
      <c r="B55" s="2">
        <v>0</v>
      </c>
      <c r="C55">
        <v>3.8351961428884508E-4</v>
      </c>
      <c r="D55" s="2">
        <v>0</v>
      </c>
      <c r="E55">
        <v>1.1505588428665351E-3</v>
      </c>
      <c r="F55" s="2">
        <v>1.5281486777704725E-4</v>
      </c>
      <c r="G55">
        <v>0.61143984220907299</v>
      </c>
      <c r="H55">
        <v>3.9148309875959941</v>
      </c>
      <c r="J55">
        <f t="shared" si="0"/>
        <v>1.5281486777704725E-4</v>
      </c>
      <c r="L55">
        <f t="shared" si="1"/>
        <v>10289303.3067267</v>
      </c>
      <c r="M55">
        <f t="shared" si="2"/>
        <v>187360081.58493894</v>
      </c>
    </row>
    <row r="56" spans="1:13" x14ac:dyDescent="0.3">
      <c r="A56" t="s">
        <v>62</v>
      </c>
      <c r="B56" s="2">
        <v>0</v>
      </c>
      <c r="C56">
        <v>3.8351961428884508E-4</v>
      </c>
      <c r="D56" s="2">
        <v>0</v>
      </c>
      <c r="E56">
        <v>1.1505588428665351E-3</v>
      </c>
      <c r="F56" s="2">
        <v>0</v>
      </c>
      <c r="G56">
        <v>0.61143984220907299</v>
      </c>
      <c r="H56">
        <v>1.632231251792041</v>
      </c>
      <c r="J56">
        <f t="shared" si="0"/>
        <v>0</v>
      </c>
      <c r="L56">
        <f t="shared" si="1"/>
        <v>4289973.81231</v>
      </c>
      <c r="M56">
        <f t="shared" si="2"/>
        <v>191650055.39724895</v>
      </c>
    </row>
    <row r="57" spans="1:13" x14ac:dyDescent="0.3">
      <c r="A57" t="s">
        <v>63</v>
      </c>
      <c r="B57" s="2">
        <v>4.5018305109637908E-5</v>
      </c>
      <c r="C57">
        <v>3.8351961428884508E-4</v>
      </c>
      <c r="D57" s="2">
        <v>7.6853466362894406E-5</v>
      </c>
      <c r="E57">
        <v>1.1505588428665351E-3</v>
      </c>
      <c r="F57" s="2">
        <v>1.0362449263550987E-3</v>
      </c>
      <c r="G57">
        <v>0.61143984220907299</v>
      </c>
      <c r="H57">
        <v>2.0196602711500797</v>
      </c>
      <c r="J57">
        <f t="shared" si="0"/>
        <v>1.158116697827631E-3</v>
      </c>
      <c r="L57">
        <f t="shared" si="1"/>
        <v>5308248.8547405014</v>
      </c>
      <c r="M57">
        <f t="shared" si="2"/>
        <v>196958304.25198945</v>
      </c>
    </row>
    <row r="58" spans="1:13" x14ac:dyDescent="0.3">
      <c r="A58" t="s">
        <v>64</v>
      </c>
      <c r="B58" s="2">
        <v>7.2275455848065358E-5</v>
      </c>
      <c r="C58">
        <v>3.8351961428884508E-4</v>
      </c>
      <c r="D58" s="2">
        <v>0</v>
      </c>
      <c r="E58">
        <v>1.1505588428665351E-3</v>
      </c>
      <c r="F58" s="2">
        <v>5.0623476650960245E-5</v>
      </c>
      <c r="G58">
        <v>0.61143984220906922</v>
      </c>
      <c r="H58">
        <v>1.0344162902849687</v>
      </c>
      <c r="J58">
        <f t="shared" si="0"/>
        <v>1.2289893249902562E-4</v>
      </c>
      <c r="L58">
        <f t="shared" si="1"/>
        <v>2718743.9227605001</v>
      </c>
      <c r="M58">
        <f t="shared" si="2"/>
        <v>199677048.17474994</v>
      </c>
    </row>
    <row r="59" spans="1:13" x14ac:dyDescent="0.3">
      <c r="A59" t="s">
        <v>65</v>
      </c>
      <c r="B59" s="2">
        <v>0</v>
      </c>
      <c r="C59">
        <v>3.8351961428884508E-4</v>
      </c>
      <c r="D59" s="2">
        <v>0</v>
      </c>
      <c r="E59">
        <v>1.1505588428665351E-3</v>
      </c>
      <c r="F59" s="2">
        <v>0</v>
      </c>
      <c r="G59">
        <v>0.61143984220907299</v>
      </c>
      <c r="H59">
        <v>0.97459591322563977</v>
      </c>
      <c r="J59">
        <f t="shared" si="0"/>
        <v>0</v>
      </c>
      <c r="L59">
        <f t="shared" si="1"/>
        <v>2561518.7435799902</v>
      </c>
      <c r="M59">
        <f t="shared" si="2"/>
        <v>202238566.91832992</v>
      </c>
    </row>
    <row r="60" spans="1:13" x14ac:dyDescent="0.3">
      <c r="A60" t="s">
        <v>66</v>
      </c>
      <c r="B60" s="2">
        <v>0</v>
      </c>
      <c r="C60">
        <v>3.8351961428884508E-4</v>
      </c>
      <c r="D60" s="2">
        <v>0</v>
      </c>
      <c r="E60">
        <v>1.1505588428665351E-3</v>
      </c>
      <c r="F60" s="2">
        <v>0</v>
      </c>
      <c r="G60">
        <v>0.61143984220906922</v>
      </c>
      <c r="H60">
        <v>0.91427423861844292</v>
      </c>
      <c r="J60">
        <f t="shared" si="0"/>
        <v>0</v>
      </c>
      <c r="L60">
        <f t="shared" si="1"/>
        <v>2402976.0100699905</v>
      </c>
      <c r="M60">
        <f t="shared" si="2"/>
        <v>204641542.92839992</v>
      </c>
    </row>
    <row r="61" spans="1:13" x14ac:dyDescent="0.3">
      <c r="A61" t="s">
        <v>67</v>
      </c>
      <c r="B61" s="2">
        <v>0</v>
      </c>
      <c r="C61">
        <v>3.8351961428884508E-4</v>
      </c>
      <c r="D61" s="2">
        <v>0</v>
      </c>
      <c r="E61">
        <v>1.1505588428665351E-3</v>
      </c>
      <c r="F61" s="2">
        <v>0</v>
      </c>
      <c r="G61">
        <v>0.61143984220907299</v>
      </c>
      <c r="H61">
        <v>0.86102306039140308</v>
      </c>
      <c r="J61">
        <f t="shared" si="0"/>
        <v>0</v>
      </c>
      <c r="L61">
        <f t="shared" si="1"/>
        <v>2263016.5773500004</v>
      </c>
      <c r="M61">
        <f t="shared" si="2"/>
        <v>206904559.50574991</v>
      </c>
    </row>
    <row r="62" spans="1:13" x14ac:dyDescent="0.3">
      <c r="A62" t="s">
        <v>68</v>
      </c>
      <c r="B62" s="2">
        <v>0</v>
      </c>
      <c r="C62">
        <v>3.8351961428884508E-4</v>
      </c>
      <c r="D62" s="2">
        <v>0</v>
      </c>
      <c r="E62">
        <v>1.1505588428665351E-3</v>
      </c>
      <c r="F62" s="2">
        <v>0</v>
      </c>
      <c r="G62">
        <v>0.61143984220906922</v>
      </c>
      <c r="H62">
        <v>0.82016466189016957</v>
      </c>
      <c r="J62">
        <f t="shared" si="0"/>
        <v>0</v>
      </c>
      <c r="L62">
        <f t="shared" si="1"/>
        <v>2155628.9388699904</v>
      </c>
      <c r="M62">
        <f t="shared" si="2"/>
        <v>209060188.44461989</v>
      </c>
    </row>
    <row r="63" spans="1:13" x14ac:dyDescent="0.3">
      <c r="A63" t="s">
        <v>69</v>
      </c>
      <c r="B63" s="2">
        <v>1.1585616001747145E-4</v>
      </c>
      <c r="C63">
        <v>3.8351961428884508E-4</v>
      </c>
      <c r="D63" s="2">
        <v>0</v>
      </c>
      <c r="E63">
        <v>1.1505588428665351E-3</v>
      </c>
      <c r="F63" s="2">
        <v>0</v>
      </c>
      <c r="G63">
        <v>0.61143984220906922</v>
      </c>
      <c r="H63">
        <v>0.86336126119926737</v>
      </c>
      <c r="J63">
        <f t="shared" si="0"/>
        <v>1.1585616001747145E-4</v>
      </c>
      <c r="L63">
        <f t="shared" si="1"/>
        <v>2269162.0424748999</v>
      </c>
      <c r="M63">
        <f t="shared" si="2"/>
        <v>211329350.48709479</v>
      </c>
    </row>
    <row r="64" spans="1:13" x14ac:dyDescent="0.3">
      <c r="A64" t="s">
        <v>70</v>
      </c>
      <c r="B64" s="2">
        <v>0</v>
      </c>
      <c r="C64">
        <v>3.8351961428884508E-4</v>
      </c>
      <c r="D64" s="2">
        <v>0</v>
      </c>
      <c r="E64">
        <v>1.1505588428665351E-3</v>
      </c>
      <c r="F64" s="2">
        <v>6.9756494379610986E-4</v>
      </c>
      <c r="G64">
        <v>0.61143984220906922</v>
      </c>
      <c r="H64">
        <v>1.2182230480978453</v>
      </c>
      <c r="J64">
        <f t="shared" si="0"/>
        <v>6.9756494379610986E-4</v>
      </c>
      <c r="L64">
        <f t="shared" si="1"/>
        <v>3201841.0186389899</v>
      </c>
      <c r="M64">
        <f t="shared" si="2"/>
        <v>214531191.50573379</v>
      </c>
    </row>
    <row r="65" spans="1:13" x14ac:dyDescent="0.3">
      <c r="A65" t="s">
        <v>71</v>
      </c>
      <c r="B65" s="2">
        <v>9.1702506422431263E-5</v>
      </c>
      <c r="C65">
        <v>3.8351961428884508E-4</v>
      </c>
      <c r="D65" s="2">
        <v>1.7139647302730904E-4</v>
      </c>
      <c r="E65">
        <v>1.1505588428665351E-3</v>
      </c>
      <c r="F65" s="2">
        <v>1.3641093639661977E-3</v>
      </c>
      <c r="G65">
        <v>0.61143984220907299</v>
      </c>
      <c r="H65">
        <v>0.96528140387868067</v>
      </c>
      <c r="J65">
        <f t="shared" si="0"/>
        <v>1.627208343415938E-3</v>
      </c>
      <c r="L65">
        <f t="shared" si="1"/>
        <v>2537037.53043749</v>
      </c>
      <c r="M65">
        <f t="shared" si="2"/>
        <v>217068229.03617129</v>
      </c>
    </row>
    <row r="66" spans="1:13" x14ac:dyDescent="0.3">
      <c r="A66" t="s">
        <v>72</v>
      </c>
      <c r="B66" s="2">
        <v>8.3579446354432996E-5</v>
      </c>
      <c r="C66">
        <v>3.8351961428884508E-4</v>
      </c>
      <c r="D66" s="2">
        <v>1.3241961436494023E-5</v>
      </c>
      <c r="E66">
        <v>1.1505588428665351E-3</v>
      </c>
      <c r="F66" s="2">
        <v>6.0002748747473256E-5</v>
      </c>
      <c r="G66">
        <v>0.61143984220907299</v>
      </c>
      <c r="H66">
        <v>1.5075418214104581</v>
      </c>
      <c r="J66">
        <f t="shared" si="0"/>
        <v>1.5682415653840026E-4</v>
      </c>
      <c r="L66">
        <f t="shared" si="1"/>
        <v>3962254.0787112503</v>
      </c>
      <c r="M66">
        <f t="shared" si="2"/>
        <v>221030483.11488253</v>
      </c>
    </row>
    <row r="67" spans="1:13" x14ac:dyDescent="0.3">
      <c r="A67" t="s">
        <v>73</v>
      </c>
      <c r="B67" s="2">
        <v>0</v>
      </c>
      <c r="C67">
        <v>3.8351961428884508E-4</v>
      </c>
      <c r="D67" s="2">
        <v>5.6431120371892279E-5</v>
      </c>
      <c r="E67">
        <v>1.1505588428665351E-3</v>
      </c>
      <c r="F67" s="2">
        <v>8.8640032028453129E-4</v>
      </c>
      <c r="G67">
        <v>0.61143984220907299</v>
      </c>
      <c r="H67">
        <v>1.359335894821458</v>
      </c>
      <c r="J67">
        <f t="shared" ref="J67:J129" si="3">F67+D67+B67</f>
        <v>9.4283144065642355E-4</v>
      </c>
      <c r="L67">
        <f t="shared" ref="L67:L129" si="4">H67*30.42*86400</f>
        <v>3572726.2203285005</v>
      </c>
      <c r="M67">
        <f t="shared" si="2"/>
        <v>224603209.33521104</v>
      </c>
    </row>
    <row r="68" spans="1:13" x14ac:dyDescent="0.3">
      <c r="A68" t="s">
        <v>74</v>
      </c>
      <c r="B68" s="2">
        <v>4.9878878798670463E-7</v>
      </c>
      <c r="C68">
        <v>3.8351961428884508E-4</v>
      </c>
      <c r="D68" s="2">
        <v>7.1712809288784188E-5</v>
      </c>
      <c r="E68">
        <v>1.1505588428665351E-3</v>
      </c>
      <c r="F68" s="2">
        <v>4.211007225996542E-4</v>
      </c>
      <c r="G68">
        <v>0.61143984220907299</v>
      </c>
      <c r="H68">
        <v>2.7574472346817815</v>
      </c>
      <c r="J68">
        <f t="shared" si="3"/>
        <v>4.9331232067642507E-4</v>
      </c>
      <c r="L68">
        <f t="shared" si="4"/>
        <v>7247365.4775473103</v>
      </c>
      <c r="M68">
        <f t="shared" ref="M68:M129" si="5">L68+M67</f>
        <v>231850574.81275836</v>
      </c>
    </row>
    <row r="69" spans="1:13" x14ac:dyDescent="0.3">
      <c r="A69" t="s">
        <v>75</v>
      </c>
      <c r="B69" s="2">
        <v>3.7414934596208636E-5</v>
      </c>
      <c r="C69">
        <v>3.8351961428884508E-4</v>
      </c>
      <c r="D69" s="2">
        <v>4.3370412755375356E-5</v>
      </c>
      <c r="E69">
        <v>1.1505588428665351E-3</v>
      </c>
      <c r="F69" s="2">
        <v>1.8137534284675045E-4</v>
      </c>
      <c r="G69">
        <v>0.61143984220906922</v>
      </c>
      <c r="H69">
        <v>1.1049461124366431</v>
      </c>
      <c r="J69">
        <f t="shared" si="3"/>
        <v>2.6216069019833446E-4</v>
      </c>
      <c r="L69">
        <f t="shared" si="4"/>
        <v>2904116.6079638796</v>
      </c>
      <c r="M69">
        <f t="shared" si="5"/>
        <v>234754691.42072225</v>
      </c>
    </row>
    <row r="70" spans="1:13" x14ac:dyDescent="0.3">
      <c r="A70" t="s">
        <v>76</v>
      </c>
      <c r="B70" s="2">
        <v>4.2233405813974723E-5</v>
      </c>
      <c r="C70">
        <v>3.8351961428884508E-4</v>
      </c>
      <c r="D70" s="2">
        <v>2.2296738139047167E-5</v>
      </c>
      <c r="E70">
        <v>1.1505588428665351E-3</v>
      </c>
      <c r="F70" s="2">
        <v>1.3765971000894841E-4</v>
      </c>
      <c r="G70">
        <v>0.61143984220906922</v>
      </c>
      <c r="H70">
        <v>0.8660386562291118</v>
      </c>
      <c r="J70">
        <f t="shared" si="3"/>
        <v>2.0218985396197028E-4</v>
      </c>
      <c r="L70">
        <f t="shared" si="4"/>
        <v>2276199.0077030999</v>
      </c>
      <c r="M70">
        <f t="shared" si="5"/>
        <v>237030890.42842534</v>
      </c>
    </row>
    <row r="71" spans="1:13" x14ac:dyDescent="0.3">
      <c r="A71" t="s">
        <v>77</v>
      </c>
      <c r="B71" s="2">
        <v>5.2338754466785988E-5</v>
      </c>
      <c r="C71">
        <v>3.8351961428884508E-4</v>
      </c>
      <c r="D71" s="2">
        <v>3.1409772254790914E-5</v>
      </c>
      <c r="E71">
        <v>1.1505588428665351E-3</v>
      </c>
      <c r="F71" s="2">
        <v>2.0440163304021437E-4</v>
      </c>
      <c r="G71">
        <v>0.61143984220906922</v>
      </c>
      <c r="H71">
        <v>0.82374704843339086</v>
      </c>
      <c r="J71">
        <f t="shared" si="3"/>
        <v>2.8815015976179129E-4</v>
      </c>
      <c r="L71">
        <f t="shared" si="4"/>
        <v>2165044.4824329</v>
      </c>
      <c r="M71">
        <f t="shared" si="5"/>
        <v>239195934.91085824</v>
      </c>
    </row>
    <row r="72" spans="1:13" x14ac:dyDescent="0.3">
      <c r="A72" t="s">
        <v>78</v>
      </c>
      <c r="B72" s="2">
        <v>0</v>
      </c>
      <c r="C72">
        <v>3.8351961428884508E-4</v>
      </c>
      <c r="D72" s="2">
        <v>0</v>
      </c>
      <c r="E72">
        <v>1.1505588428665351E-3</v>
      </c>
      <c r="F72" s="2">
        <v>1.7162661588075547E-4</v>
      </c>
      <c r="G72">
        <v>0.61143984220906922</v>
      </c>
      <c r="H72">
        <v>0.80923555900685173</v>
      </c>
      <c r="J72">
        <f t="shared" si="3"/>
        <v>1.7162661588075547E-4</v>
      </c>
      <c r="L72">
        <f t="shared" si="4"/>
        <v>2126904.1089110007</v>
      </c>
      <c r="M72">
        <f t="shared" si="5"/>
        <v>241322839.01976925</v>
      </c>
    </row>
    <row r="73" spans="1:13" x14ac:dyDescent="0.3">
      <c r="A73" t="s">
        <v>79</v>
      </c>
      <c r="B73" s="2">
        <v>0</v>
      </c>
      <c r="C73">
        <v>3.8351961428884508E-4</v>
      </c>
      <c r="D73" s="2">
        <v>0</v>
      </c>
      <c r="E73">
        <v>1.1505588428665351E-3</v>
      </c>
      <c r="F73" s="2">
        <v>0</v>
      </c>
      <c r="G73">
        <v>0.61143984220907299</v>
      </c>
      <c r="H73">
        <v>0.79990442397104111</v>
      </c>
      <c r="J73">
        <f t="shared" si="3"/>
        <v>0</v>
      </c>
      <c r="L73">
        <f t="shared" si="4"/>
        <v>2102379.1986699998</v>
      </c>
      <c r="M73">
        <f t="shared" si="5"/>
        <v>243425218.21843925</v>
      </c>
    </row>
    <row r="74" spans="1:13" x14ac:dyDescent="0.3">
      <c r="A74" t="s">
        <v>80</v>
      </c>
      <c r="B74" s="2">
        <v>0</v>
      </c>
      <c r="C74">
        <v>3.8351961428884508E-4</v>
      </c>
      <c r="D74" s="2">
        <v>0</v>
      </c>
      <c r="E74">
        <v>1.1505588428665351E-3</v>
      </c>
      <c r="F74" s="2">
        <v>0</v>
      </c>
      <c r="G74">
        <v>0.61143984220906922</v>
      </c>
      <c r="H74">
        <v>0.78747992508849862</v>
      </c>
      <c r="J74">
        <f t="shared" si="3"/>
        <v>0</v>
      </c>
      <c r="L74">
        <f t="shared" si="4"/>
        <v>2069724.0373509999</v>
      </c>
      <c r="M74">
        <f t="shared" si="5"/>
        <v>245494942.25579026</v>
      </c>
    </row>
    <row r="75" spans="1:13" x14ac:dyDescent="0.3">
      <c r="A75" t="s">
        <v>81</v>
      </c>
      <c r="B75" s="2">
        <v>0</v>
      </c>
      <c r="C75">
        <v>3.8351961428884508E-4</v>
      </c>
      <c r="D75" s="2">
        <v>0</v>
      </c>
      <c r="E75">
        <v>1.1505588428665351E-3</v>
      </c>
      <c r="F75" s="2">
        <v>0</v>
      </c>
      <c r="G75">
        <v>0.61143984220906922</v>
      </c>
      <c r="H75">
        <v>0.85404738589530527</v>
      </c>
      <c r="J75">
        <f t="shared" si="3"/>
        <v>0</v>
      </c>
      <c r="L75">
        <f t="shared" si="4"/>
        <v>2244682.4957800005</v>
      </c>
      <c r="M75">
        <f t="shared" si="5"/>
        <v>247739624.75157025</v>
      </c>
    </row>
    <row r="76" spans="1:13" x14ac:dyDescent="0.3">
      <c r="A76" t="s">
        <v>82</v>
      </c>
      <c r="B76" s="2">
        <v>0</v>
      </c>
      <c r="C76">
        <v>3.8351961428884508E-4</v>
      </c>
      <c r="D76" s="2">
        <v>1.3958705822953953E-4</v>
      </c>
      <c r="E76">
        <v>1.1505588428665351E-3</v>
      </c>
      <c r="F76" s="2">
        <v>6.6776651226958003E-4</v>
      </c>
      <c r="G76">
        <v>0.61143984220906922</v>
      </c>
      <c r="H76">
        <v>0.96128369914138023</v>
      </c>
      <c r="J76">
        <f t="shared" si="3"/>
        <v>8.0735357049911954E-4</v>
      </c>
      <c r="L76">
        <f t="shared" si="4"/>
        <v>2526530.4110488999</v>
      </c>
      <c r="M76">
        <f t="shared" si="5"/>
        <v>250266155.16261914</v>
      </c>
    </row>
    <row r="77" spans="1:13" x14ac:dyDescent="0.3">
      <c r="A77" t="s">
        <v>83</v>
      </c>
      <c r="B77" s="2">
        <v>0</v>
      </c>
      <c r="C77">
        <v>3.8351961428884508E-4</v>
      </c>
      <c r="D77" s="2">
        <v>9.9891574096902243E-5</v>
      </c>
      <c r="E77">
        <v>1.1505588428665351E-3</v>
      </c>
      <c r="F77" s="2">
        <v>4.4025802880049678E-4</v>
      </c>
      <c r="G77">
        <v>0.61143984220907299</v>
      </c>
      <c r="H77">
        <v>0.93376920309741551</v>
      </c>
      <c r="J77">
        <f t="shared" si="3"/>
        <v>5.4014960289739907E-4</v>
      </c>
      <c r="L77">
        <f t="shared" si="4"/>
        <v>2454214.3912705001</v>
      </c>
      <c r="M77">
        <f t="shared" si="5"/>
        <v>252720369.55388963</v>
      </c>
    </row>
    <row r="78" spans="1:13" x14ac:dyDescent="0.3">
      <c r="A78" t="s">
        <v>84</v>
      </c>
      <c r="B78" s="2">
        <v>0</v>
      </c>
      <c r="C78">
        <v>3.8351961428884508E-4</v>
      </c>
      <c r="D78" s="2">
        <v>2.4638651639394161E-5</v>
      </c>
      <c r="E78">
        <v>1.1505588428665351E-3</v>
      </c>
      <c r="F78" s="2">
        <v>7.4652364543002518E-5</v>
      </c>
      <c r="G78">
        <v>0.61143984220906922</v>
      </c>
      <c r="H78">
        <v>1.5261544008090628</v>
      </c>
      <c r="J78">
        <f t="shared" si="3"/>
        <v>9.9291016182396672E-5</v>
      </c>
      <c r="L78">
        <f t="shared" si="4"/>
        <v>4011173.2977936501</v>
      </c>
      <c r="M78">
        <f t="shared" si="5"/>
        <v>256731542.85168329</v>
      </c>
    </row>
    <row r="79" spans="1:13" x14ac:dyDescent="0.3">
      <c r="A79" t="s">
        <v>85</v>
      </c>
      <c r="B79" s="2">
        <v>0</v>
      </c>
      <c r="C79">
        <v>3.8351961428884508E-4</v>
      </c>
      <c r="D79" s="2">
        <v>0</v>
      </c>
      <c r="E79">
        <v>1.1505588428665351E-3</v>
      </c>
      <c r="F79" s="2">
        <v>0</v>
      </c>
      <c r="G79">
        <v>0.61143984220906922</v>
      </c>
      <c r="H79">
        <v>4.4937926744709866</v>
      </c>
      <c r="J79">
        <f t="shared" si="3"/>
        <v>0</v>
      </c>
      <c r="L79">
        <f t="shared" si="4"/>
        <v>11810981.360800002</v>
      </c>
      <c r="M79">
        <f t="shared" si="5"/>
        <v>268542524.21248329</v>
      </c>
    </row>
    <row r="80" spans="1:13" x14ac:dyDescent="0.3">
      <c r="A80" t="s">
        <v>86</v>
      </c>
      <c r="B80" s="2">
        <v>1.9864127941838949E-6</v>
      </c>
      <c r="C80">
        <v>3.8351961428884508E-4</v>
      </c>
      <c r="D80" s="2">
        <v>5.6091144463620424E-5</v>
      </c>
      <c r="E80">
        <v>1.1505588428665351E-3</v>
      </c>
      <c r="F80" s="2">
        <v>3.9354511567986079E-4</v>
      </c>
      <c r="G80">
        <v>0.61143984220907299</v>
      </c>
      <c r="H80">
        <v>2.13272317849421</v>
      </c>
      <c r="J80">
        <f t="shared" si="3"/>
        <v>4.5162267293766511E-4</v>
      </c>
      <c r="L80">
        <f t="shared" si="4"/>
        <v>5605410.7373581901</v>
      </c>
      <c r="M80">
        <f t="shared" si="5"/>
        <v>274147934.9498415</v>
      </c>
    </row>
    <row r="81" spans="1:13" x14ac:dyDescent="0.3">
      <c r="A81" t="s">
        <v>87</v>
      </c>
      <c r="B81" s="2">
        <v>3.4810713213316043E-5</v>
      </c>
      <c r="C81">
        <v>3.8351961428884508E-4</v>
      </c>
      <c r="D81" s="2">
        <v>7.8494579285070363E-5</v>
      </c>
      <c r="E81">
        <v>1.1505588428665351E-3</v>
      </c>
      <c r="F81" s="2">
        <v>4.4718508321766492E-4</v>
      </c>
      <c r="G81">
        <v>0.61143984220906922</v>
      </c>
      <c r="H81">
        <v>1.218476836424083</v>
      </c>
      <c r="J81">
        <f t="shared" si="3"/>
        <v>5.6049037571605134E-4</v>
      </c>
      <c r="L81">
        <f t="shared" si="4"/>
        <v>3202508.0474513806</v>
      </c>
      <c r="M81">
        <f t="shared" si="5"/>
        <v>277350442.99729288</v>
      </c>
    </row>
    <row r="82" spans="1:13" x14ac:dyDescent="0.3">
      <c r="A82" t="s">
        <v>88</v>
      </c>
      <c r="B82" s="2">
        <v>0</v>
      </c>
      <c r="C82">
        <v>3.8351961428884508E-4</v>
      </c>
      <c r="D82" s="2">
        <v>0</v>
      </c>
      <c r="E82">
        <v>1.1505588428665351E-3</v>
      </c>
      <c r="F82" s="2">
        <v>0</v>
      </c>
      <c r="G82">
        <v>0.61143984220906922</v>
      </c>
      <c r="H82">
        <v>1.1536417146636897</v>
      </c>
      <c r="J82">
        <f t="shared" si="3"/>
        <v>0</v>
      </c>
      <c r="L82">
        <f t="shared" si="4"/>
        <v>3032102.6749499999</v>
      </c>
      <c r="M82">
        <f t="shared" si="5"/>
        <v>280382545.67224288</v>
      </c>
    </row>
    <row r="83" spans="1:13" x14ac:dyDescent="0.3">
      <c r="A83" t="s">
        <v>89</v>
      </c>
      <c r="B83" s="2">
        <v>2.0600872206546621E-5</v>
      </c>
      <c r="C83">
        <v>3.8351961428884508E-4</v>
      </c>
      <c r="D83" s="2">
        <v>4.2274343831421443E-6</v>
      </c>
      <c r="E83">
        <v>1.1505588428665351E-3</v>
      </c>
      <c r="F83" s="2">
        <v>8.5679786651995148E-5</v>
      </c>
      <c r="G83">
        <v>0.61143984220907299</v>
      </c>
      <c r="H83">
        <v>0.92628122462782614</v>
      </c>
      <c r="J83">
        <f t="shared" si="3"/>
        <v>1.1050809324168391E-4</v>
      </c>
      <c r="L83">
        <f t="shared" si="4"/>
        <v>2434533.8273146199</v>
      </c>
      <c r="M83">
        <f t="shared" si="5"/>
        <v>282817079.4995575</v>
      </c>
    </row>
    <row r="84" spans="1:13" x14ac:dyDescent="0.3">
      <c r="A84" t="s">
        <v>90</v>
      </c>
      <c r="B84" s="2">
        <v>8.881156121399178E-6</v>
      </c>
      <c r="C84">
        <v>3.8351961428884508E-4</v>
      </c>
      <c r="D84" s="2">
        <v>2.0729171137257368E-5</v>
      </c>
      <c r="E84">
        <v>1.1505588428665351E-3</v>
      </c>
      <c r="F84" s="2">
        <v>0</v>
      </c>
      <c r="G84">
        <v>0.61143984220906922</v>
      </c>
      <c r="H84">
        <v>0.86224554062270953</v>
      </c>
      <c r="J84">
        <f t="shared" si="3"/>
        <v>2.9610327258656544E-5</v>
      </c>
      <c r="L84">
        <f t="shared" si="4"/>
        <v>2266229.6074721804</v>
      </c>
      <c r="M84">
        <f t="shared" si="5"/>
        <v>285083309.10702968</v>
      </c>
    </row>
    <row r="85" spans="1:13" x14ac:dyDescent="0.3">
      <c r="A85" t="s">
        <v>91</v>
      </c>
      <c r="B85" s="2">
        <v>0</v>
      </c>
      <c r="C85">
        <v>3.8351961428884508E-4</v>
      </c>
      <c r="D85" s="2">
        <v>0</v>
      </c>
      <c r="E85">
        <v>1.1505588428665351E-3</v>
      </c>
      <c r="F85" s="2">
        <v>0</v>
      </c>
      <c r="G85">
        <v>0.61143984220907299</v>
      </c>
      <c r="H85">
        <v>1.3611625412321633</v>
      </c>
      <c r="J85">
        <f t="shared" si="3"/>
        <v>0</v>
      </c>
      <c r="L85">
        <f t="shared" si="4"/>
        <v>3577527.1731699998</v>
      </c>
      <c r="M85">
        <f t="shared" si="5"/>
        <v>288660836.28019965</v>
      </c>
    </row>
    <row r="86" spans="1:13" x14ac:dyDescent="0.3">
      <c r="A86" t="s">
        <v>92</v>
      </c>
      <c r="B86" s="2">
        <v>0</v>
      </c>
      <c r="C86">
        <v>3.8351961428884508E-4</v>
      </c>
      <c r="D86" s="2">
        <v>0</v>
      </c>
      <c r="E86">
        <v>1.1505588428665351E-3</v>
      </c>
      <c r="F86" s="2">
        <v>0</v>
      </c>
      <c r="G86">
        <v>0.61143984220906922</v>
      </c>
      <c r="H86">
        <v>0.90600327211097109</v>
      </c>
      <c r="J86">
        <f t="shared" si="3"/>
        <v>0</v>
      </c>
      <c r="L86">
        <f t="shared" si="4"/>
        <v>2381237.5280500003</v>
      </c>
      <c r="M86">
        <f t="shared" si="5"/>
        <v>291042073.80824965</v>
      </c>
    </row>
    <row r="87" spans="1:13" x14ac:dyDescent="0.3">
      <c r="A87" t="s">
        <v>93</v>
      </c>
      <c r="B87" s="2">
        <v>0</v>
      </c>
      <c r="C87">
        <v>3.8351961428884508E-4</v>
      </c>
      <c r="D87" s="2">
        <v>0</v>
      </c>
      <c r="E87">
        <v>1.1505588428665351E-3</v>
      </c>
      <c r="F87" s="2">
        <v>0</v>
      </c>
      <c r="G87">
        <v>0.61143984220907299</v>
      </c>
      <c r="H87">
        <v>0.82916123930102026</v>
      </c>
      <c r="J87">
        <f t="shared" si="3"/>
        <v>0</v>
      </c>
      <c r="L87">
        <f t="shared" si="4"/>
        <v>2179274.5353200003</v>
      </c>
      <c r="M87">
        <f t="shared" si="5"/>
        <v>293221348.34356964</v>
      </c>
    </row>
    <row r="88" spans="1:13" x14ac:dyDescent="0.3">
      <c r="A88" t="s">
        <v>94</v>
      </c>
      <c r="B88" s="2">
        <v>1.1478053322162564E-4</v>
      </c>
      <c r="C88">
        <v>3.8351961428884508E-4</v>
      </c>
      <c r="D88" s="2">
        <v>1.122372487337765E-4</v>
      </c>
      <c r="E88">
        <v>1.1505588428665351E-3</v>
      </c>
      <c r="F88" s="2">
        <v>6.7275872963693483E-4</v>
      </c>
      <c r="G88">
        <v>0.61143984220906922</v>
      </c>
      <c r="H88">
        <v>0.81499643859953319</v>
      </c>
      <c r="J88">
        <f t="shared" si="3"/>
        <v>8.9977651159233699E-4</v>
      </c>
      <c r="L88">
        <f t="shared" si="4"/>
        <v>2142045.3596138898</v>
      </c>
      <c r="M88">
        <f t="shared" si="5"/>
        <v>295363393.70318353</v>
      </c>
    </row>
    <row r="89" spans="1:13" x14ac:dyDescent="0.3">
      <c r="A89" t="s">
        <v>95</v>
      </c>
      <c r="B89" s="2">
        <v>5.2768869925974626E-5</v>
      </c>
      <c r="C89">
        <v>3.8351961428884508E-4</v>
      </c>
      <c r="D89" s="2">
        <v>2.03094334486936E-4</v>
      </c>
      <c r="E89">
        <v>1.1505588428665351E-3</v>
      </c>
      <c r="F89" s="2">
        <v>2.1543715840881971E-3</v>
      </c>
      <c r="G89">
        <v>0.61143984220907299</v>
      </c>
      <c r="H89">
        <v>1.1504724657260543</v>
      </c>
      <c r="J89">
        <f t="shared" si="3"/>
        <v>2.4102347885011075E-3</v>
      </c>
      <c r="L89">
        <f t="shared" si="4"/>
        <v>3023772.9759981995</v>
      </c>
      <c r="M89">
        <f t="shared" si="5"/>
        <v>298387166.67918175</v>
      </c>
    </row>
    <row r="90" spans="1:13" x14ac:dyDescent="0.3">
      <c r="A90" t="s">
        <v>96</v>
      </c>
      <c r="B90" s="2">
        <v>3.8402035203143639E-5</v>
      </c>
      <c r="C90">
        <v>3.8351961428884508E-4</v>
      </c>
      <c r="D90" s="2">
        <v>1.4470217909909417E-4</v>
      </c>
      <c r="E90">
        <v>1.1505588428665351E-3</v>
      </c>
      <c r="F90" s="2">
        <v>7.8726836062105834E-4</v>
      </c>
      <c r="G90">
        <v>0.61143984220907299</v>
      </c>
      <c r="H90">
        <v>1.655881051819968</v>
      </c>
      <c r="J90">
        <f t="shared" si="3"/>
        <v>9.703725749232962E-4</v>
      </c>
      <c r="L90">
        <f t="shared" si="4"/>
        <v>4352132.2979258001</v>
      </c>
      <c r="M90">
        <f t="shared" si="5"/>
        <v>302739298.97710752</v>
      </c>
    </row>
    <row r="91" spans="1:13" x14ac:dyDescent="0.3">
      <c r="A91" t="s">
        <v>97</v>
      </c>
      <c r="B91" s="2">
        <v>4.9814518652446001E-6</v>
      </c>
      <c r="C91">
        <v>3.8351961428884508E-4</v>
      </c>
      <c r="D91" s="2">
        <v>3.1441969563457277E-5</v>
      </c>
      <c r="E91">
        <v>1.1505588428665351E-3</v>
      </c>
      <c r="F91" s="2">
        <v>2.3482410679499316E-4</v>
      </c>
      <c r="G91">
        <v>0.61143984220906922</v>
      </c>
      <c r="H91">
        <v>1.7570052935852309</v>
      </c>
      <c r="J91">
        <f t="shared" si="3"/>
        <v>2.7124752822369505E-4</v>
      </c>
      <c r="L91">
        <f t="shared" si="4"/>
        <v>4617915.9290665397</v>
      </c>
      <c r="M91">
        <f t="shared" si="5"/>
        <v>307357214.90617406</v>
      </c>
    </row>
    <row r="92" spans="1:13" x14ac:dyDescent="0.3">
      <c r="A92" t="s">
        <v>98</v>
      </c>
      <c r="B92" s="2">
        <v>0</v>
      </c>
      <c r="C92">
        <v>3.8351961428884508E-4</v>
      </c>
      <c r="D92" s="2">
        <v>0</v>
      </c>
      <c r="E92">
        <v>1.1505588428665351E-3</v>
      </c>
      <c r="F92" s="2">
        <v>0</v>
      </c>
      <c r="G92">
        <v>0.61143984220906922</v>
      </c>
      <c r="H92">
        <v>1.7942743314925913</v>
      </c>
      <c r="J92">
        <f t="shared" si="3"/>
        <v>0</v>
      </c>
      <c r="L92">
        <f t="shared" si="4"/>
        <v>4715869.69417</v>
      </c>
      <c r="M92">
        <f t="shared" si="5"/>
        <v>312073084.60034406</v>
      </c>
    </row>
    <row r="93" spans="1:13" x14ac:dyDescent="0.3">
      <c r="A93" t="s">
        <v>99</v>
      </c>
      <c r="B93" s="2">
        <v>1.489198318449116E-5</v>
      </c>
      <c r="C93">
        <v>3.8351961428884508E-4</v>
      </c>
      <c r="D93" s="2">
        <v>1.9752396495361239E-5</v>
      </c>
      <c r="E93">
        <v>1.1505588428665351E-3</v>
      </c>
      <c r="F93" s="2">
        <v>1.9283165733739949E-4</v>
      </c>
      <c r="G93">
        <v>0.61143984220906922</v>
      </c>
      <c r="H93">
        <v>1.9507949437548775</v>
      </c>
      <c r="J93">
        <f t="shared" si="3"/>
        <v>2.2747603701725187E-4</v>
      </c>
      <c r="L93">
        <f t="shared" si="4"/>
        <v>5127250.9411316197</v>
      </c>
      <c r="M93">
        <f t="shared" si="5"/>
        <v>317200335.54147565</v>
      </c>
    </row>
    <row r="94" spans="1:13" x14ac:dyDescent="0.3">
      <c r="A94" t="s">
        <v>100</v>
      </c>
      <c r="B94" s="2">
        <v>0</v>
      </c>
      <c r="C94">
        <v>3.8351961428884508E-4</v>
      </c>
      <c r="D94" s="2">
        <v>0</v>
      </c>
      <c r="E94">
        <v>1.1505588428665351E-3</v>
      </c>
      <c r="F94" s="2">
        <v>0</v>
      </c>
      <c r="G94">
        <v>0.61143984220906922</v>
      </c>
      <c r="H94">
        <v>1.5807373216709888</v>
      </c>
      <c r="J94">
        <f t="shared" si="3"/>
        <v>0</v>
      </c>
      <c r="L94">
        <f t="shared" si="4"/>
        <v>4154632.9336999999</v>
      </c>
      <c r="M94">
        <f t="shared" si="5"/>
        <v>321354968.47517568</v>
      </c>
    </row>
    <row r="95" spans="1:13" x14ac:dyDescent="0.3">
      <c r="A95" t="s">
        <v>101</v>
      </c>
      <c r="B95" s="2">
        <v>0</v>
      </c>
      <c r="C95">
        <v>3.8351961428884508E-4</v>
      </c>
      <c r="D95" s="2">
        <v>0</v>
      </c>
      <c r="E95">
        <v>1.1505588428665351E-3</v>
      </c>
      <c r="F95" s="2">
        <v>6.9780981003603486E-6</v>
      </c>
      <c r="G95">
        <v>0.61143984220906922</v>
      </c>
      <c r="H95">
        <v>0.95879525635261442</v>
      </c>
      <c r="J95">
        <f t="shared" si="3"/>
        <v>6.9780981003603486E-6</v>
      </c>
      <c r="L95">
        <f t="shared" si="4"/>
        <v>2519990.0667285006</v>
      </c>
      <c r="M95">
        <f t="shared" si="5"/>
        <v>323874958.54190415</v>
      </c>
    </row>
    <row r="96" spans="1:13" x14ac:dyDescent="0.3">
      <c r="A96" t="s">
        <v>102</v>
      </c>
      <c r="B96" s="2">
        <v>4.5414105417671123E-5</v>
      </c>
      <c r="C96">
        <v>3.8351961428884508E-4</v>
      </c>
      <c r="D96" s="2">
        <v>4.7045669918973493E-5</v>
      </c>
      <c r="E96">
        <v>1.1505588428665351E-3</v>
      </c>
      <c r="F96" s="2">
        <v>2.4191490658557967E-4</v>
      </c>
      <c r="G96">
        <v>0.61143984220906922</v>
      </c>
      <c r="H96">
        <v>0.88828409776858552</v>
      </c>
      <c r="J96">
        <f t="shared" si="3"/>
        <v>3.3437468192222433E-4</v>
      </c>
      <c r="L96">
        <f t="shared" si="4"/>
        <v>2334666.4347560005</v>
      </c>
      <c r="M96">
        <f t="shared" si="5"/>
        <v>326209624.97666013</v>
      </c>
    </row>
    <row r="97" spans="1:13" x14ac:dyDescent="0.3">
      <c r="A97" t="s">
        <v>103</v>
      </c>
      <c r="B97" s="2">
        <v>0</v>
      </c>
      <c r="C97">
        <v>3.8351961428884508E-4</v>
      </c>
      <c r="D97" s="2">
        <v>0</v>
      </c>
      <c r="E97">
        <v>1.1505588428665351E-3</v>
      </c>
      <c r="F97" s="2">
        <v>0</v>
      </c>
      <c r="G97">
        <v>0.61143984220906922</v>
      </c>
      <c r="H97">
        <v>0.84556047329287731</v>
      </c>
      <c r="J97">
        <f t="shared" si="3"/>
        <v>0</v>
      </c>
      <c r="L97">
        <f t="shared" si="4"/>
        <v>2222376.4452299899</v>
      </c>
      <c r="M97">
        <f t="shared" si="5"/>
        <v>328432001.42189014</v>
      </c>
    </row>
    <row r="98" spans="1:13" x14ac:dyDescent="0.3">
      <c r="A98" t="s">
        <v>104</v>
      </c>
      <c r="B98" s="2">
        <v>0</v>
      </c>
      <c r="C98">
        <v>3.8351961428884508E-4</v>
      </c>
      <c r="D98" s="2">
        <v>0</v>
      </c>
      <c r="E98">
        <v>1.1505588428665351E-3</v>
      </c>
      <c r="F98" s="2">
        <v>0</v>
      </c>
      <c r="G98">
        <v>0.61143984220906922</v>
      </c>
      <c r="H98">
        <v>0.83559289659656399</v>
      </c>
      <c r="J98">
        <f t="shared" si="3"/>
        <v>0</v>
      </c>
      <c r="L98">
        <f t="shared" si="4"/>
        <v>2196178.7830099901</v>
      </c>
      <c r="M98">
        <f t="shared" si="5"/>
        <v>330628180.20490015</v>
      </c>
    </row>
    <row r="99" spans="1:13" x14ac:dyDescent="0.3">
      <c r="A99" t="s">
        <v>105</v>
      </c>
      <c r="B99" s="2">
        <v>0</v>
      </c>
      <c r="C99">
        <v>3.8351961428884508E-4</v>
      </c>
      <c r="D99" s="2">
        <v>0</v>
      </c>
      <c r="E99">
        <v>1.1505588428665351E-3</v>
      </c>
      <c r="F99" s="2">
        <v>0</v>
      </c>
      <c r="G99">
        <v>0.61143984220907299</v>
      </c>
      <c r="H99">
        <v>0.8126338752724207</v>
      </c>
      <c r="J99">
        <f t="shared" si="3"/>
        <v>0</v>
      </c>
      <c r="L99">
        <f t="shared" si="4"/>
        <v>2135835.8627720005</v>
      </c>
      <c r="M99">
        <f t="shared" si="5"/>
        <v>332764016.06767213</v>
      </c>
    </row>
    <row r="100" spans="1:13" x14ac:dyDescent="0.3">
      <c r="A100" t="s">
        <v>106</v>
      </c>
      <c r="B100" s="2">
        <v>0</v>
      </c>
      <c r="C100">
        <v>3.8351961428884508E-4</v>
      </c>
      <c r="D100" s="2">
        <v>0</v>
      </c>
      <c r="E100">
        <v>1.1505588428665351E-3</v>
      </c>
      <c r="F100" s="2">
        <v>0</v>
      </c>
      <c r="G100">
        <v>0.61143984220907299</v>
      </c>
      <c r="H100">
        <v>0.96905108855650135</v>
      </c>
      <c r="J100">
        <f t="shared" si="3"/>
        <v>0</v>
      </c>
      <c r="L100">
        <f t="shared" si="4"/>
        <v>2546945.3474399899</v>
      </c>
      <c r="M100">
        <f t="shared" si="5"/>
        <v>335310961.41511214</v>
      </c>
    </row>
    <row r="101" spans="1:13" x14ac:dyDescent="0.3">
      <c r="A101" t="s">
        <v>107</v>
      </c>
      <c r="B101" s="2">
        <v>0</v>
      </c>
      <c r="C101">
        <v>3.8351961428884508E-4</v>
      </c>
      <c r="D101" s="2">
        <v>0</v>
      </c>
      <c r="E101">
        <v>1.1505588428665351E-3</v>
      </c>
      <c r="F101" s="2">
        <v>5.6041067493364121E-4</v>
      </c>
      <c r="G101">
        <v>0.61143984220906922</v>
      </c>
      <c r="H101">
        <v>1.0757692094694342</v>
      </c>
      <c r="J101">
        <f t="shared" si="3"/>
        <v>5.6041067493364121E-4</v>
      </c>
      <c r="L101">
        <f t="shared" si="4"/>
        <v>2827431.3040180006</v>
      </c>
      <c r="M101">
        <f t="shared" si="5"/>
        <v>338138392.71913016</v>
      </c>
    </row>
    <row r="102" spans="1:13" x14ac:dyDescent="0.3">
      <c r="A102" t="s">
        <v>108</v>
      </c>
      <c r="B102" s="2">
        <v>0</v>
      </c>
      <c r="C102">
        <v>3.8351961428884508E-4</v>
      </c>
      <c r="D102" s="2">
        <v>4.423286230428325E-6</v>
      </c>
      <c r="E102">
        <v>1.1505588428665351E-3</v>
      </c>
      <c r="F102" s="2">
        <v>9.6100443330410897E-6</v>
      </c>
      <c r="G102">
        <v>0.61143984220906922</v>
      </c>
      <c r="H102">
        <v>1.2638038270104608</v>
      </c>
      <c r="J102">
        <f t="shared" si="3"/>
        <v>1.4033330563469415E-5</v>
      </c>
      <c r="L102">
        <f t="shared" si="4"/>
        <v>3321640.4328856696</v>
      </c>
      <c r="M102">
        <f t="shared" si="5"/>
        <v>341460033.15201581</v>
      </c>
    </row>
    <row r="103" spans="1:13" x14ac:dyDescent="0.3">
      <c r="A103" t="s">
        <v>109</v>
      </c>
      <c r="B103" s="2">
        <v>0</v>
      </c>
      <c r="C103">
        <v>3.8351961428884508E-4</v>
      </c>
      <c r="D103" s="2">
        <v>0</v>
      </c>
      <c r="E103">
        <v>1.1505588428665351E-3</v>
      </c>
      <c r="F103" s="2">
        <v>0</v>
      </c>
      <c r="G103">
        <v>0.61143984220907299</v>
      </c>
      <c r="H103">
        <v>2.9035491374499296</v>
      </c>
      <c r="J103">
        <f t="shared" si="3"/>
        <v>0</v>
      </c>
      <c r="L103">
        <f t="shared" si="4"/>
        <v>7631363.35537</v>
      </c>
      <c r="M103">
        <f t="shared" si="5"/>
        <v>349091396.50738579</v>
      </c>
    </row>
    <row r="104" spans="1:13" x14ac:dyDescent="0.3">
      <c r="A104" t="s">
        <v>110</v>
      </c>
      <c r="B104" s="2">
        <v>0</v>
      </c>
      <c r="C104">
        <v>3.8351961428884508E-4</v>
      </c>
      <c r="D104" s="2">
        <v>8.1176089644666033E-6</v>
      </c>
      <c r="E104">
        <v>1.1505588428665351E-3</v>
      </c>
      <c r="F104" s="2">
        <v>1.2459602345709449E-4</v>
      </c>
      <c r="G104">
        <v>0.61143984220907299</v>
      </c>
      <c r="H104">
        <v>2.0739154124176915</v>
      </c>
      <c r="J104">
        <f t="shared" si="3"/>
        <v>1.327136324215611E-4</v>
      </c>
      <c r="L104">
        <f t="shared" si="4"/>
        <v>5450846.9914724696</v>
      </c>
      <c r="M104">
        <f t="shared" si="5"/>
        <v>354542243.49885827</v>
      </c>
    </row>
    <row r="105" spans="1:13" x14ac:dyDescent="0.3">
      <c r="A105" t="s">
        <v>111</v>
      </c>
      <c r="B105" s="2">
        <v>0</v>
      </c>
      <c r="C105">
        <v>3.8351961428884508E-4</v>
      </c>
      <c r="D105" s="2">
        <v>1.0337108102308386E-4</v>
      </c>
      <c r="E105">
        <v>1.1505588428665351E-3</v>
      </c>
      <c r="F105" s="2">
        <v>2.085767817301601E-4</v>
      </c>
      <c r="G105">
        <v>0.61143984220907299</v>
      </c>
      <c r="H105">
        <v>1.6983575602847518</v>
      </c>
      <c r="J105">
        <f t="shared" si="3"/>
        <v>3.1194786275324398E-4</v>
      </c>
      <c r="L105">
        <f t="shared" si="4"/>
        <v>4463772.7954056896</v>
      </c>
      <c r="M105">
        <f t="shared" si="5"/>
        <v>359006016.29426396</v>
      </c>
    </row>
    <row r="106" spans="1:13" x14ac:dyDescent="0.3">
      <c r="A106" t="s">
        <v>112</v>
      </c>
      <c r="B106" s="2">
        <v>0</v>
      </c>
      <c r="C106">
        <v>3.8351961428884508E-4</v>
      </c>
      <c r="D106" s="2">
        <v>0</v>
      </c>
      <c r="E106">
        <v>1.1505588428665351E-3</v>
      </c>
      <c r="F106" s="2">
        <v>0</v>
      </c>
      <c r="G106">
        <v>0.61143984220907299</v>
      </c>
      <c r="H106">
        <v>0.93090398179346778</v>
      </c>
      <c r="J106">
        <f t="shared" si="3"/>
        <v>0</v>
      </c>
      <c r="L106">
        <f t="shared" si="4"/>
        <v>2446683.7644999903</v>
      </c>
      <c r="M106">
        <f t="shared" si="5"/>
        <v>361452700.05876392</v>
      </c>
    </row>
    <row r="107" spans="1:13" x14ac:dyDescent="0.3">
      <c r="A107" t="s">
        <v>113</v>
      </c>
      <c r="B107" s="2">
        <v>0</v>
      </c>
      <c r="C107">
        <v>3.8351961428884508E-4</v>
      </c>
      <c r="D107" s="2">
        <v>0</v>
      </c>
      <c r="E107">
        <v>1.1505588428665351E-3</v>
      </c>
      <c r="F107" s="2">
        <v>0</v>
      </c>
      <c r="G107">
        <v>0.61143984220907299</v>
      </c>
      <c r="H107">
        <v>0.92872613169104767</v>
      </c>
      <c r="J107">
        <f t="shared" si="3"/>
        <v>0</v>
      </c>
      <c r="L107">
        <f t="shared" si="4"/>
        <v>2440959.7472100002</v>
      </c>
      <c r="M107">
        <f t="shared" si="5"/>
        <v>363893659.80597395</v>
      </c>
    </row>
    <row r="108" spans="1:13" x14ac:dyDescent="0.3">
      <c r="A108" t="s">
        <v>114</v>
      </c>
      <c r="B108" s="2">
        <v>0</v>
      </c>
      <c r="C108">
        <v>3.8351961428884508E-4</v>
      </c>
      <c r="D108" s="2">
        <v>0</v>
      </c>
      <c r="E108">
        <v>1.1505588428665351E-3</v>
      </c>
      <c r="F108" s="2">
        <v>0</v>
      </c>
      <c r="G108">
        <v>0.61143984220906922</v>
      </c>
      <c r="H108">
        <v>0.87133154206844909</v>
      </c>
      <c r="J108">
        <f t="shared" si="3"/>
        <v>0</v>
      </c>
      <c r="L108">
        <f t="shared" si="4"/>
        <v>2290110.2360399999</v>
      </c>
      <c r="M108">
        <f t="shared" si="5"/>
        <v>366183770.04201394</v>
      </c>
    </row>
    <row r="109" spans="1:13" x14ac:dyDescent="0.3">
      <c r="A109" t="s">
        <v>115</v>
      </c>
      <c r="B109" s="2">
        <v>3.0059515886386881E-5</v>
      </c>
      <c r="C109">
        <v>3.8351961428884508E-4</v>
      </c>
      <c r="D109" s="2">
        <v>2.6113601237763859E-5</v>
      </c>
      <c r="E109">
        <v>1.1505588428665351E-3</v>
      </c>
      <c r="F109" s="2">
        <v>8.5456605935118219E-5</v>
      </c>
      <c r="G109">
        <v>0.61143984220907299</v>
      </c>
      <c r="H109">
        <v>0.89477606707805235</v>
      </c>
      <c r="J109">
        <f t="shared" si="3"/>
        <v>1.4162972305926898E-4</v>
      </c>
      <c r="L109">
        <f t="shared" si="4"/>
        <v>2351729.19978844</v>
      </c>
      <c r="M109">
        <f t="shared" si="5"/>
        <v>368535499.24180239</v>
      </c>
    </row>
    <row r="110" spans="1:13" x14ac:dyDescent="0.3">
      <c r="A110" t="s">
        <v>116</v>
      </c>
      <c r="B110" s="2">
        <v>0</v>
      </c>
      <c r="C110">
        <v>3.8351961428884508E-4</v>
      </c>
      <c r="D110" s="2">
        <v>0</v>
      </c>
      <c r="E110">
        <v>1.1505588428665351E-3</v>
      </c>
      <c r="F110" s="2">
        <v>0</v>
      </c>
      <c r="G110">
        <v>0.61143984220906922</v>
      </c>
      <c r="H110">
        <v>0.93974143025421863</v>
      </c>
      <c r="J110">
        <f t="shared" si="3"/>
        <v>0</v>
      </c>
      <c r="L110">
        <f t="shared" si="4"/>
        <v>2469911.1242399998</v>
      </c>
      <c r="M110">
        <f t="shared" si="5"/>
        <v>371005410.36604238</v>
      </c>
    </row>
    <row r="111" spans="1:13" x14ac:dyDescent="0.3">
      <c r="A111" t="s">
        <v>117</v>
      </c>
      <c r="B111" s="2">
        <v>0</v>
      </c>
      <c r="C111">
        <v>3.8351961428884508E-4</v>
      </c>
      <c r="D111" s="2">
        <v>0</v>
      </c>
      <c r="E111">
        <v>1.1505588428665351E-3</v>
      </c>
      <c r="F111" s="2">
        <v>0</v>
      </c>
      <c r="G111">
        <v>0.61143984220906922</v>
      </c>
      <c r="H111">
        <v>1.1074360224260049</v>
      </c>
      <c r="J111">
        <f t="shared" si="3"/>
        <v>0</v>
      </c>
      <c r="L111">
        <f t="shared" si="4"/>
        <v>2910660.8085099994</v>
      </c>
      <c r="M111">
        <f t="shared" si="5"/>
        <v>373916071.17455238</v>
      </c>
    </row>
    <row r="112" spans="1:13" x14ac:dyDescent="0.3">
      <c r="A112" t="s">
        <v>118</v>
      </c>
      <c r="B112" s="2">
        <v>0</v>
      </c>
      <c r="C112">
        <v>3.8351961428884508E-4</v>
      </c>
      <c r="D112" s="2">
        <v>0</v>
      </c>
      <c r="E112">
        <v>1.1505588428665351E-3</v>
      </c>
      <c r="F112" s="2">
        <v>3.060544085351373E-4</v>
      </c>
      <c r="G112">
        <v>0.61143984220906922</v>
      </c>
      <c r="H112">
        <v>1.1675586560113238</v>
      </c>
      <c r="J112">
        <f t="shared" si="3"/>
        <v>3.060544085351373E-4</v>
      </c>
      <c r="L112">
        <f t="shared" si="4"/>
        <v>3068680.4048906905</v>
      </c>
      <c r="M112">
        <f t="shared" si="5"/>
        <v>376984751.5794431</v>
      </c>
    </row>
    <row r="113" spans="1:13" x14ac:dyDescent="0.3">
      <c r="A113" t="s">
        <v>119</v>
      </c>
      <c r="B113" s="2">
        <v>1.8762335919807874E-5</v>
      </c>
      <c r="C113">
        <v>3.8351961428884508E-4</v>
      </c>
      <c r="D113" s="2">
        <v>2.6475899482857241E-4</v>
      </c>
      <c r="E113">
        <v>1.1505588428665351E-3</v>
      </c>
      <c r="F113" s="2">
        <v>1.0724965768591568E-3</v>
      </c>
      <c r="G113">
        <v>0.61143984220906922</v>
      </c>
      <c r="H113">
        <v>1.6550516203116439</v>
      </c>
      <c r="J113">
        <f t="shared" si="3"/>
        <v>1.356017907607537E-3</v>
      </c>
      <c r="L113">
        <f t="shared" si="4"/>
        <v>4349952.3130456498</v>
      </c>
      <c r="M113">
        <f t="shared" si="5"/>
        <v>381334703.89248872</v>
      </c>
    </row>
    <row r="114" spans="1:13" x14ac:dyDescent="0.3">
      <c r="A114" t="s">
        <v>120</v>
      </c>
      <c r="B114" s="2">
        <v>0</v>
      </c>
      <c r="C114">
        <v>3.8351961428884508E-4</v>
      </c>
      <c r="D114" s="2">
        <v>1.0386069220724671E-4</v>
      </c>
      <c r="E114">
        <v>1.1505588428665351E-3</v>
      </c>
      <c r="F114" s="2">
        <v>8.8288409337180704E-4</v>
      </c>
      <c r="G114">
        <v>0.61143984220906922</v>
      </c>
      <c r="H114">
        <v>2.180959039896309</v>
      </c>
      <c r="J114">
        <f t="shared" si="3"/>
        <v>9.8674478557905375E-4</v>
      </c>
      <c r="L114">
        <f t="shared" si="4"/>
        <v>5732188.4730509911</v>
      </c>
      <c r="M114">
        <f t="shared" si="5"/>
        <v>387066892.36553973</v>
      </c>
    </row>
    <row r="115" spans="1:13" x14ac:dyDescent="0.3">
      <c r="A115" t="s">
        <v>121</v>
      </c>
      <c r="B115" s="2">
        <v>0</v>
      </c>
      <c r="C115">
        <v>3.8351961428884508E-4</v>
      </c>
      <c r="D115" s="2">
        <v>0</v>
      </c>
      <c r="E115">
        <v>1.1505588428665351E-3</v>
      </c>
      <c r="F115" s="2">
        <v>0</v>
      </c>
      <c r="G115">
        <v>0.61143984220906922</v>
      </c>
      <c r="H115">
        <v>2.736343768042159</v>
      </c>
      <c r="J115">
        <f t="shared" si="3"/>
        <v>0</v>
      </c>
      <c r="L115">
        <f t="shared" si="4"/>
        <v>7191899.4894199902</v>
      </c>
      <c r="M115">
        <f t="shared" si="5"/>
        <v>394258791.85495973</v>
      </c>
    </row>
    <row r="116" spans="1:13" x14ac:dyDescent="0.3">
      <c r="A116" t="s">
        <v>122</v>
      </c>
      <c r="B116" s="2">
        <v>0</v>
      </c>
      <c r="C116">
        <v>3.8351961428884508E-4</v>
      </c>
      <c r="D116" s="2">
        <v>0</v>
      </c>
      <c r="E116">
        <v>1.1505588428665351E-3</v>
      </c>
      <c r="F116" s="2">
        <v>0</v>
      </c>
      <c r="G116">
        <v>0.61143984220906922</v>
      </c>
      <c r="H116">
        <v>1.2385696319581416</v>
      </c>
      <c r="J116">
        <f t="shared" si="3"/>
        <v>0</v>
      </c>
      <c r="L116">
        <f t="shared" si="4"/>
        <v>3255317.7008400005</v>
      </c>
      <c r="M116">
        <f t="shared" si="5"/>
        <v>397514109.55579972</v>
      </c>
    </row>
    <row r="117" spans="1:13" x14ac:dyDescent="0.3">
      <c r="A117" t="s">
        <v>123</v>
      </c>
      <c r="B117" s="2">
        <v>0</v>
      </c>
      <c r="C117">
        <v>3.8351961428884508E-4</v>
      </c>
      <c r="D117" s="2">
        <v>7.4900170262924009E-6</v>
      </c>
      <c r="E117">
        <v>1.1505588428665351E-3</v>
      </c>
      <c r="F117" s="2">
        <v>1.4726403468721806E-4</v>
      </c>
      <c r="G117">
        <v>0.61143984220907299</v>
      </c>
      <c r="H117">
        <v>1.3038179131255478</v>
      </c>
      <c r="J117">
        <f t="shared" si="3"/>
        <v>1.5475405171351046E-4</v>
      </c>
      <c r="L117">
        <f t="shared" si="4"/>
        <v>3426808.9752529198</v>
      </c>
      <c r="M117">
        <f t="shared" si="5"/>
        <v>400940918.53105265</v>
      </c>
    </row>
    <row r="118" spans="1:13" x14ac:dyDescent="0.3">
      <c r="A118" t="s">
        <v>124</v>
      </c>
      <c r="B118" s="2">
        <v>0</v>
      </c>
      <c r="C118">
        <v>3.8351961428884508E-4</v>
      </c>
      <c r="D118" s="2">
        <v>0</v>
      </c>
      <c r="E118">
        <v>1.1505588428665351E-3</v>
      </c>
      <c r="F118" s="2">
        <v>0</v>
      </c>
      <c r="G118">
        <v>0.61143984220907299</v>
      </c>
      <c r="H118">
        <v>1.1620975064338459</v>
      </c>
      <c r="J118">
        <f t="shared" si="3"/>
        <v>0</v>
      </c>
      <c r="L118">
        <f t="shared" si="4"/>
        <v>3054326.9309900003</v>
      </c>
      <c r="M118">
        <f t="shared" si="5"/>
        <v>403995245.46204263</v>
      </c>
    </row>
    <row r="119" spans="1:13" x14ac:dyDescent="0.3">
      <c r="A119" t="s">
        <v>125</v>
      </c>
      <c r="B119" s="2">
        <v>0</v>
      </c>
      <c r="C119">
        <v>3.8351961428884508E-4</v>
      </c>
      <c r="D119" s="2">
        <v>0</v>
      </c>
      <c r="E119">
        <v>1.1505588428665351E-3</v>
      </c>
      <c r="F119" s="2">
        <v>0</v>
      </c>
      <c r="G119">
        <v>0.61143984220906922</v>
      </c>
      <c r="H119">
        <v>0.90225972646071884</v>
      </c>
      <c r="J119">
        <f t="shared" si="3"/>
        <v>0</v>
      </c>
      <c r="L119">
        <f t="shared" si="4"/>
        <v>2371398.4119399898</v>
      </c>
      <c r="M119">
        <f t="shared" si="5"/>
        <v>406366643.87398261</v>
      </c>
    </row>
    <row r="120" spans="1:13" x14ac:dyDescent="0.3">
      <c r="A120" t="s">
        <v>126</v>
      </c>
      <c r="B120" s="2">
        <v>0</v>
      </c>
      <c r="C120">
        <v>3.8351961428884508E-4</v>
      </c>
      <c r="D120" s="2">
        <v>0</v>
      </c>
      <c r="E120">
        <v>1.1505588428665351E-3</v>
      </c>
      <c r="F120" s="2">
        <v>0</v>
      </c>
      <c r="G120">
        <v>0.61143984220907299</v>
      </c>
      <c r="H120">
        <v>0.85221852918325547</v>
      </c>
      <c r="J120">
        <f t="shared" si="3"/>
        <v>0</v>
      </c>
      <c r="L120">
        <f t="shared" si="4"/>
        <v>2239875.7336300001</v>
      </c>
      <c r="M120">
        <f t="shared" si="5"/>
        <v>408606519.60761261</v>
      </c>
    </row>
    <row r="121" spans="1:13" x14ac:dyDescent="0.3">
      <c r="A121" t="s">
        <v>127</v>
      </c>
      <c r="B121" s="2">
        <v>0</v>
      </c>
      <c r="C121">
        <v>3.8351961428884508E-4</v>
      </c>
      <c r="D121" s="2">
        <v>0</v>
      </c>
      <c r="E121">
        <v>1.1505588428665351E-3</v>
      </c>
      <c r="F121" s="2">
        <v>0</v>
      </c>
      <c r="G121">
        <v>0.61143984220907299</v>
      </c>
      <c r="H121">
        <v>0.86397291394245979</v>
      </c>
      <c r="J121">
        <f t="shared" si="3"/>
        <v>0</v>
      </c>
      <c r="L121">
        <f t="shared" si="4"/>
        <v>2270769.6420399998</v>
      </c>
      <c r="M121">
        <f t="shared" si="5"/>
        <v>410877289.24965262</v>
      </c>
    </row>
    <row r="122" spans="1:13" x14ac:dyDescent="0.3">
      <c r="A122" t="s">
        <v>128</v>
      </c>
      <c r="B122" s="2">
        <v>0</v>
      </c>
      <c r="C122">
        <v>3.8351961428884508E-4</v>
      </c>
      <c r="D122" s="2">
        <v>0</v>
      </c>
      <c r="E122">
        <v>1.1505588428665351E-3</v>
      </c>
      <c r="F122" s="2">
        <v>0</v>
      </c>
      <c r="G122">
        <v>0.61143984220906922</v>
      </c>
      <c r="H122">
        <v>0.81471266141305676</v>
      </c>
      <c r="J122">
        <f t="shared" si="3"/>
        <v>0</v>
      </c>
      <c r="L122">
        <f t="shared" si="4"/>
        <v>2141299.51144</v>
      </c>
      <c r="M122">
        <f t="shared" si="5"/>
        <v>413018588.7610926</v>
      </c>
    </row>
    <row r="123" spans="1:13" x14ac:dyDescent="0.3">
      <c r="A123" t="s">
        <v>129</v>
      </c>
      <c r="B123" s="2">
        <v>0</v>
      </c>
      <c r="C123">
        <v>3.8351961428884508E-4</v>
      </c>
      <c r="D123" s="2">
        <v>0</v>
      </c>
      <c r="E123">
        <v>1.1505588428665351E-3</v>
      </c>
      <c r="F123" s="2">
        <v>0</v>
      </c>
      <c r="G123">
        <v>0.61143984220906922</v>
      </c>
      <c r="H123">
        <v>0.85678775889095493</v>
      </c>
      <c r="J123">
        <f t="shared" si="3"/>
        <v>0</v>
      </c>
      <c r="L123">
        <f t="shared" si="4"/>
        <v>2251884.9852399905</v>
      </c>
      <c r="M123">
        <f t="shared" si="5"/>
        <v>415270473.74633259</v>
      </c>
    </row>
    <row r="124" spans="1:13" x14ac:dyDescent="0.3">
      <c r="A124" t="s">
        <v>130</v>
      </c>
      <c r="B124" s="2">
        <v>0</v>
      </c>
      <c r="C124">
        <v>3.8351961428884508E-4</v>
      </c>
      <c r="D124" s="2">
        <v>5.816363804118879E-5</v>
      </c>
      <c r="E124">
        <v>1.1505588428665351E-3</v>
      </c>
      <c r="F124" s="2">
        <v>4.3406912256190727E-4</v>
      </c>
      <c r="G124">
        <v>0.61143984220907299</v>
      </c>
      <c r="H124">
        <v>1.0097265369632626</v>
      </c>
      <c r="J124">
        <f t="shared" si="3"/>
        <v>4.9223276060309602E-4</v>
      </c>
      <c r="L124">
        <f t="shared" si="4"/>
        <v>2653852.1403820999</v>
      </c>
      <c r="M124">
        <f t="shared" si="5"/>
        <v>417924325.8867147</v>
      </c>
    </row>
    <row r="125" spans="1:13" x14ac:dyDescent="0.3">
      <c r="A125" t="s">
        <v>131</v>
      </c>
      <c r="B125" s="2">
        <v>0</v>
      </c>
      <c r="C125">
        <v>3.8351961428884508E-4</v>
      </c>
      <c r="D125" s="2">
        <v>0</v>
      </c>
      <c r="E125">
        <v>1.1505588428665351E-3</v>
      </c>
      <c r="F125" s="2">
        <v>0</v>
      </c>
      <c r="G125">
        <v>0.61143984220906922</v>
      </c>
      <c r="H125">
        <v>0.83748023601294452</v>
      </c>
      <c r="J125">
        <f t="shared" si="3"/>
        <v>0</v>
      </c>
      <c r="L125">
        <f t="shared" si="4"/>
        <v>2201139.2545499899</v>
      </c>
      <c r="M125">
        <f t="shared" si="5"/>
        <v>420125465.14126468</v>
      </c>
    </row>
    <row r="126" spans="1:13" x14ac:dyDescent="0.3">
      <c r="A126" t="s">
        <v>132</v>
      </c>
      <c r="B126" s="2">
        <v>0</v>
      </c>
      <c r="C126">
        <v>3.8351961428884508E-4</v>
      </c>
      <c r="D126" s="2">
        <v>0</v>
      </c>
      <c r="E126">
        <v>1.1505588428665351E-3</v>
      </c>
      <c r="F126" s="2">
        <v>4.7219710663366801E-5</v>
      </c>
      <c r="G126">
        <v>0.61143984220907299</v>
      </c>
      <c r="H126">
        <v>1.7701872606012317</v>
      </c>
      <c r="J126">
        <f t="shared" si="3"/>
        <v>4.7219710663366801E-5</v>
      </c>
      <c r="L126">
        <f t="shared" si="4"/>
        <v>4652561.93479109</v>
      </c>
      <c r="M126">
        <f t="shared" si="5"/>
        <v>424778027.07605577</v>
      </c>
    </row>
    <row r="127" spans="1:13" x14ac:dyDescent="0.3">
      <c r="A127" t="s">
        <v>133</v>
      </c>
      <c r="B127" s="2">
        <v>0</v>
      </c>
      <c r="C127">
        <v>3.8351961428884508E-4</v>
      </c>
      <c r="D127" s="2">
        <v>3.9021042328694569E-6</v>
      </c>
      <c r="E127">
        <v>1.1505588428665351E-3</v>
      </c>
      <c r="F127" s="2">
        <v>3.849873545060473E-5</v>
      </c>
      <c r="G127">
        <v>0.61143984220906922</v>
      </c>
      <c r="H127">
        <v>4.1197369140983788</v>
      </c>
      <c r="J127">
        <f t="shared" si="3"/>
        <v>4.2400839683474188E-5</v>
      </c>
      <c r="L127">
        <f t="shared" si="4"/>
        <v>10827855.0944818</v>
      </c>
      <c r="M127">
        <f t="shared" si="5"/>
        <v>435605882.17053759</v>
      </c>
    </row>
    <row r="128" spans="1:13" x14ac:dyDescent="0.3">
      <c r="A128" t="s">
        <v>134</v>
      </c>
      <c r="B128" s="2">
        <v>0</v>
      </c>
      <c r="C128">
        <v>3.8351961428884508E-4</v>
      </c>
      <c r="D128" s="2">
        <v>0</v>
      </c>
      <c r="E128">
        <v>1.1505588428665351E-3</v>
      </c>
      <c r="F128" s="2">
        <v>0</v>
      </c>
      <c r="G128">
        <v>0.61143984220906922</v>
      </c>
      <c r="H128">
        <v>3.4786621852551929</v>
      </c>
      <c r="J128">
        <f t="shared" si="3"/>
        <v>0</v>
      </c>
      <c r="L128">
        <f t="shared" si="4"/>
        <v>9142926.0775600001</v>
      </c>
      <c r="M128">
        <f t="shared" si="5"/>
        <v>444748808.2480976</v>
      </c>
    </row>
    <row r="129" spans="1:13" x14ac:dyDescent="0.3">
      <c r="A129" t="s">
        <v>135</v>
      </c>
      <c r="B129" s="2">
        <v>0</v>
      </c>
      <c r="C129">
        <v>3.8351961428884508E-4</v>
      </c>
      <c r="D129" s="2">
        <v>0</v>
      </c>
      <c r="E129">
        <v>1.1505588428665351E-3</v>
      </c>
      <c r="F129" s="2">
        <v>7.710385113807923E-5</v>
      </c>
      <c r="G129">
        <v>0.61143984220906922</v>
      </c>
      <c r="H129">
        <v>1.999059912647815</v>
      </c>
      <c r="J129">
        <f t="shared" si="3"/>
        <v>7.710385113807923E-5</v>
      </c>
      <c r="L129">
        <f t="shared" si="4"/>
        <v>5254105.1796933003</v>
      </c>
      <c r="M129">
        <f t="shared" si="5"/>
        <v>450002913.42779088</v>
      </c>
    </row>
    <row r="131" spans="1:13" x14ac:dyDescent="0.3">
      <c r="J131">
        <f>SUM(J2:J129)</f>
        <v>2.9900676228184219E-2</v>
      </c>
    </row>
    <row r="132" spans="1:13" x14ac:dyDescent="0.3">
      <c r="J132">
        <f>J131*30.42*86400</f>
        <v>78587.588522421851</v>
      </c>
      <c r="K132" t="s">
        <v>147</v>
      </c>
    </row>
    <row r="134" spans="1:13" x14ac:dyDescent="0.3">
      <c r="J134">
        <f>without_irr!J132-with_irr!J132</f>
        <v>21486852.411477521</v>
      </c>
      <c r="K134" t="s">
        <v>148</v>
      </c>
    </row>
    <row r="135" spans="1:13" x14ac:dyDescent="0.3">
      <c r="J135" s="2">
        <f>J134/1000000</f>
        <v>21.486852411477521</v>
      </c>
      <c r="K135" s="2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39D1-0684-4380-8E1F-430AEEB17549}">
  <dimension ref="A1:H135"/>
  <sheetViews>
    <sheetView zoomScale="66" zoomScaleNormal="115" workbookViewId="0">
      <selection activeCell="P24" sqref="P24"/>
    </sheetView>
  </sheetViews>
  <sheetFormatPr defaultRowHeight="14.4" x14ac:dyDescent="0.3"/>
  <cols>
    <col min="2" max="2" width="9.33203125" bestFit="1" customWidth="1"/>
    <col min="3" max="3" width="20.6640625" bestFit="1" customWidth="1"/>
    <col min="6" max="6" width="11" bestFit="1" customWidth="1"/>
    <col min="8" max="8" width="12" bestFit="1" customWidth="1"/>
    <col min="10" max="10" width="12" bestFit="1" customWidth="1"/>
  </cols>
  <sheetData>
    <row r="1" spans="1:5" x14ac:dyDescent="0.3">
      <c r="C1" s="4" t="s">
        <v>137</v>
      </c>
      <c r="D1" s="4"/>
    </row>
    <row r="2" spans="1:5" x14ac:dyDescent="0.3">
      <c r="B2" t="s">
        <v>138</v>
      </c>
      <c r="C2" t="s">
        <v>153</v>
      </c>
      <c r="D2" t="s">
        <v>154</v>
      </c>
    </row>
    <row r="3" spans="1:5" x14ac:dyDescent="0.3">
      <c r="A3">
        <v>1</v>
      </c>
      <c r="B3">
        <f>A3/$A$130*100</f>
        <v>0.78125</v>
      </c>
      <c r="C3">
        <v>4.4296901103683837</v>
      </c>
      <c r="D3">
        <v>4.4937926744709866</v>
      </c>
      <c r="E3">
        <f>D3-C3</f>
        <v>6.4102564102602955E-2</v>
      </c>
    </row>
    <row r="4" spans="1:5" x14ac:dyDescent="0.3">
      <c r="A4">
        <v>2</v>
      </c>
      <c r="B4">
        <f t="shared" ref="B4:B67" si="0">A4/$A$130*100</f>
        <v>1.5625</v>
      </c>
      <c r="C4">
        <v>4.0556767508355254</v>
      </c>
      <c r="D4">
        <v>4.1197369140983788</v>
      </c>
      <c r="E4">
        <f>(D4-C4)+E3</f>
        <v>0.12816272736545642</v>
      </c>
    </row>
    <row r="5" spans="1:5" x14ac:dyDescent="0.3">
      <c r="A5">
        <v>3</v>
      </c>
      <c r="B5">
        <f t="shared" si="0"/>
        <v>2.34375</v>
      </c>
      <c r="C5">
        <v>3.850881238361207</v>
      </c>
      <c r="D5">
        <v>3.9148309875959941</v>
      </c>
      <c r="E5">
        <f t="shared" ref="E5:E68" si="1">(D5-C5)+E4</f>
        <v>0.19211247660024355</v>
      </c>
    </row>
    <row r="6" spans="1:5" x14ac:dyDescent="0.3">
      <c r="A6">
        <v>4</v>
      </c>
      <c r="B6">
        <f t="shared" si="0"/>
        <v>3.125</v>
      </c>
      <c r="C6">
        <v>3.4145596211526286</v>
      </c>
      <c r="D6">
        <v>3.4786621852551929</v>
      </c>
      <c r="E6">
        <f t="shared" si="1"/>
        <v>0.25621504070280787</v>
      </c>
    </row>
    <row r="7" spans="1:5" x14ac:dyDescent="0.3">
      <c r="A7">
        <v>5</v>
      </c>
      <c r="B7">
        <f t="shared" si="0"/>
        <v>3.90625</v>
      </c>
      <c r="C7">
        <v>3.1159799677014086</v>
      </c>
      <c r="D7">
        <v>3.1797988682460865</v>
      </c>
      <c r="E7">
        <f t="shared" si="1"/>
        <v>0.32003394124748574</v>
      </c>
    </row>
    <row r="8" spans="1:5" x14ac:dyDescent="0.3">
      <c r="A8">
        <v>6</v>
      </c>
      <c r="B8">
        <f t="shared" si="0"/>
        <v>4.6875</v>
      </c>
      <c r="C8">
        <v>2.8394465733473653</v>
      </c>
      <c r="D8">
        <v>2.9035491374499296</v>
      </c>
      <c r="E8">
        <f t="shared" si="1"/>
        <v>0.38413650535005006</v>
      </c>
    </row>
    <row r="9" spans="1:5" x14ac:dyDescent="0.3">
      <c r="A9">
        <v>7</v>
      </c>
      <c r="B9">
        <f t="shared" si="0"/>
        <v>5.46875</v>
      </c>
      <c r="C9">
        <v>2.6938379828998955</v>
      </c>
      <c r="D9">
        <v>2.7574472346817815</v>
      </c>
      <c r="E9">
        <f t="shared" si="1"/>
        <v>0.4477457571319361</v>
      </c>
    </row>
    <row r="10" spans="1:5" x14ac:dyDescent="0.3">
      <c r="A10">
        <v>8</v>
      </c>
      <c r="B10">
        <f t="shared" si="0"/>
        <v>6.25</v>
      </c>
      <c r="C10">
        <v>2.6722412039395991</v>
      </c>
      <c r="D10">
        <v>2.736343768042159</v>
      </c>
      <c r="E10">
        <f t="shared" si="1"/>
        <v>0.51184832123449597</v>
      </c>
    </row>
    <row r="11" spans="1:5" x14ac:dyDescent="0.3">
      <c r="A11">
        <v>9</v>
      </c>
      <c r="B11">
        <f t="shared" si="0"/>
        <v>7.03125</v>
      </c>
      <c r="C11">
        <v>2.2121259461900675</v>
      </c>
      <c r="D11">
        <v>2.2761974367132596</v>
      </c>
      <c r="E11">
        <f t="shared" si="1"/>
        <v>0.57591981175768803</v>
      </c>
    </row>
    <row r="12" spans="1:5" x14ac:dyDescent="0.3">
      <c r="A12">
        <v>10</v>
      </c>
      <c r="B12">
        <f t="shared" si="0"/>
        <v>7.8125</v>
      </c>
      <c r="C12">
        <v>2.1868060664242237</v>
      </c>
      <c r="D12">
        <v>2.2509086305267876</v>
      </c>
      <c r="E12">
        <f t="shared" si="1"/>
        <v>0.6400223758602519</v>
      </c>
    </row>
    <row r="13" spans="1:5" x14ac:dyDescent="0.3">
      <c r="A13">
        <v>11</v>
      </c>
      <c r="B13">
        <f t="shared" si="0"/>
        <v>8.59375</v>
      </c>
      <c r="C13">
        <v>2.136642854006102</v>
      </c>
      <c r="D13">
        <v>2.2007260688550039</v>
      </c>
      <c r="E13">
        <f t="shared" si="1"/>
        <v>0.70410559070915379</v>
      </c>
    </row>
    <row r="14" spans="1:5" x14ac:dyDescent="0.3">
      <c r="A14">
        <v>12</v>
      </c>
      <c r="B14">
        <f t="shared" si="0"/>
        <v>9.375</v>
      </c>
      <c r="C14">
        <v>2.1178432205793238</v>
      </c>
      <c r="D14">
        <v>2.180959039896309</v>
      </c>
      <c r="E14">
        <f t="shared" si="1"/>
        <v>0.76722141002613897</v>
      </c>
    </row>
    <row r="15" spans="1:5" x14ac:dyDescent="0.3">
      <c r="A15">
        <v>13</v>
      </c>
      <c r="B15">
        <f t="shared" si="0"/>
        <v>10.15625</v>
      </c>
      <c r="C15">
        <v>2.0991781660647502</v>
      </c>
      <c r="D15">
        <v>2.1632486916049838</v>
      </c>
      <c r="E15">
        <f t="shared" si="1"/>
        <v>0.8312919355663726</v>
      </c>
    </row>
    <row r="16" spans="1:5" x14ac:dyDescent="0.3">
      <c r="A16">
        <v>14</v>
      </c>
      <c r="B16">
        <f t="shared" si="0"/>
        <v>10.9375</v>
      </c>
      <c r="C16">
        <v>2.0961615442219381</v>
      </c>
      <c r="D16">
        <v>2.1602641083245024</v>
      </c>
      <c r="E16">
        <f t="shared" si="1"/>
        <v>0.89539449966893692</v>
      </c>
    </row>
    <row r="17" spans="1:5" x14ac:dyDescent="0.3">
      <c r="A17">
        <v>15</v>
      </c>
      <c r="B17">
        <f t="shared" si="0"/>
        <v>11.71875</v>
      </c>
      <c r="C17">
        <v>2.072559069306712</v>
      </c>
      <c r="D17">
        <v>2.1366543616806721</v>
      </c>
      <c r="E17">
        <f t="shared" si="1"/>
        <v>0.95948979204289708</v>
      </c>
    </row>
    <row r="18" spans="1:5" x14ac:dyDescent="0.3">
      <c r="A18">
        <v>16</v>
      </c>
      <c r="B18">
        <f t="shared" si="0"/>
        <v>12.5</v>
      </c>
      <c r="C18">
        <v>2.0690722370645833</v>
      </c>
      <c r="D18">
        <v>2.13272317849421</v>
      </c>
      <c r="E18">
        <f t="shared" si="1"/>
        <v>1.0231407334725238</v>
      </c>
    </row>
    <row r="19" spans="1:5" x14ac:dyDescent="0.3">
      <c r="A19">
        <v>17</v>
      </c>
      <c r="B19">
        <f t="shared" si="0"/>
        <v>13.28125</v>
      </c>
      <c r="C19">
        <v>2.009945561947549</v>
      </c>
      <c r="D19">
        <v>2.0739154124176915</v>
      </c>
      <c r="E19">
        <f t="shared" si="1"/>
        <v>1.0871105839426662</v>
      </c>
    </row>
    <row r="20" spans="1:5" x14ac:dyDescent="0.3">
      <c r="A20">
        <v>18</v>
      </c>
      <c r="B20">
        <f t="shared" si="0"/>
        <v>14.0625</v>
      </c>
      <c r="C20">
        <v>1.956715823745343</v>
      </c>
      <c r="D20">
        <v>2.0196602711500797</v>
      </c>
      <c r="E20">
        <f t="shared" si="1"/>
        <v>1.1500550313474029</v>
      </c>
    </row>
    <row r="21" spans="1:5" x14ac:dyDescent="0.3">
      <c r="A21">
        <v>19</v>
      </c>
      <c r="B21">
        <f t="shared" si="0"/>
        <v>14.84375</v>
      </c>
      <c r="C21">
        <v>1.9350344523963887</v>
      </c>
      <c r="D21">
        <v>1.999059912647815</v>
      </c>
      <c r="E21">
        <f t="shared" si="1"/>
        <v>1.2140804915988292</v>
      </c>
    </row>
    <row r="22" spans="1:5" x14ac:dyDescent="0.3">
      <c r="A22">
        <v>20</v>
      </c>
      <c r="B22">
        <f t="shared" si="0"/>
        <v>15.625</v>
      </c>
      <c r="C22">
        <v>1.9082222927434094</v>
      </c>
      <c r="D22">
        <v>1.9723007247503432</v>
      </c>
      <c r="E22">
        <f t="shared" si="1"/>
        <v>1.2781589236057631</v>
      </c>
    </row>
    <row r="23" spans="1:5" x14ac:dyDescent="0.3">
      <c r="A23">
        <v>21</v>
      </c>
      <c r="B23">
        <f t="shared" si="0"/>
        <v>16.40625</v>
      </c>
      <c r="C23">
        <v>1.886919855689331</v>
      </c>
      <c r="D23">
        <v>1.9507949437548775</v>
      </c>
      <c r="E23">
        <f t="shared" si="1"/>
        <v>1.3420340116713096</v>
      </c>
    </row>
    <row r="24" spans="1:5" x14ac:dyDescent="0.3">
      <c r="A24">
        <v>22</v>
      </c>
      <c r="B24">
        <f t="shared" si="0"/>
        <v>17.1875</v>
      </c>
      <c r="C24">
        <v>1.8678978842272993</v>
      </c>
      <c r="D24">
        <v>1.9318312521809902</v>
      </c>
      <c r="E24">
        <f t="shared" si="1"/>
        <v>1.4059673796250005</v>
      </c>
    </row>
    <row r="25" spans="1:5" x14ac:dyDescent="0.3">
      <c r="A25">
        <v>23</v>
      </c>
      <c r="B25">
        <f t="shared" si="0"/>
        <v>17.96875</v>
      </c>
      <c r="C25">
        <v>1.7301717673900272</v>
      </c>
      <c r="D25">
        <v>1.7942743314925913</v>
      </c>
      <c r="E25">
        <f t="shared" si="1"/>
        <v>1.4700699437275646</v>
      </c>
    </row>
    <row r="26" spans="1:5" x14ac:dyDescent="0.3">
      <c r="A26">
        <v>24</v>
      </c>
      <c r="B26">
        <f t="shared" si="0"/>
        <v>18.75</v>
      </c>
      <c r="C26">
        <v>1.7296041914698845</v>
      </c>
      <c r="D26">
        <v>1.7935071165188519</v>
      </c>
      <c r="E26">
        <f t="shared" si="1"/>
        <v>1.5339728687765319</v>
      </c>
    </row>
    <row r="27" spans="1:5" x14ac:dyDescent="0.3">
      <c r="A27">
        <v>25</v>
      </c>
      <c r="B27">
        <f t="shared" si="0"/>
        <v>19.53125</v>
      </c>
      <c r="C27">
        <v>1.7061319162093309</v>
      </c>
      <c r="D27">
        <v>1.7701872606012317</v>
      </c>
      <c r="E27">
        <f t="shared" si="1"/>
        <v>1.5980282131684327</v>
      </c>
    </row>
    <row r="28" spans="1:5" x14ac:dyDescent="0.3">
      <c r="A28">
        <v>26</v>
      </c>
      <c r="B28">
        <f t="shared" si="0"/>
        <v>20.3125</v>
      </c>
      <c r="C28">
        <v>1.6931739770108907</v>
      </c>
      <c r="D28">
        <v>1.7570052935852309</v>
      </c>
      <c r="E28">
        <f t="shared" si="1"/>
        <v>1.661859529742773</v>
      </c>
    </row>
    <row r="29" spans="1:5" x14ac:dyDescent="0.3">
      <c r="A29">
        <v>27</v>
      </c>
      <c r="B29">
        <f t="shared" si="0"/>
        <v>21.09375</v>
      </c>
      <c r="C29">
        <v>1.6490678661623077</v>
      </c>
      <c r="D29">
        <v>1.712982077429692</v>
      </c>
      <c r="E29">
        <f t="shared" si="1"/>
        <v>1.7257737410101572</v>
      </c>
    </row>
    <row r="30" spans="1:5" x14ac:dyDescent="0.3">
      <c r="A30">
        <v>28</v>
      </c>
      <c r="B30">
        <f t="shared" si="0"/>
        <v>21.875</v>
      </c>
      <c r="C30">
        <v>1.6345669440449448</v>
      </c>
      <c r="D30">
        <v>1.6983575602847518</v>
      </c>
      <c r="E30">
        <f t="shared" si="1"/>
        <v>1.7895643572499642</v>
      </c>
    </row>
    <row r="31" spans="1:5" x14ac:dyDescent="0.3">
      <c r="A31">
        <v>29</v>
      </c>
      <c r="B31">
        <f t="shared" si="0"/>
        <v>22.65625</v>
      </c>
      <c r="C31">
        <v>1.5939642849375715</v>
      </c>
      <c r="D31">
        <v>1.6577418553997774</v>
      </c>
      <c r="E31">
        <f t="shared" si="1"/>
        <v>1.8533419277121701</v>
      </c>
    </row>
    <row r="32" spans="1:5" x14ac:dyDescent="0.3">
      <c r="A32">
        <v>30</v>
      </c>
      <c r="B32">
        <f t="shared" si="0"/>
        <v>23.4375</v>
      </c>
      <c r="C32">
        <v>1.592748860292327</v>
      </c>
      <c r="D32">
        <v>1.655881051819968</v>
      </c>
      <c r="E32">
        <f t="shared" si="1"/>
        <v>1.9164741192398111</v>
      </c>
    </row>
    <row r="33" spans="1:5" x14ac:dyDescent="0.3">
      <c r="A33">
        <v>31</v>
      </c>
      <c r="B33">
        <f t="shared" si="0"/>
        <v>24.21875</v>
      </c>
      <c r="C33">
        <v>1.5923050741166875</v>
      </c>
      <c r="D33">
        <v>1.6550516203116439</v>
      </c>
      <c r="E33">
        <f t="shared" si="1"/>
        <v>1.9792206654347675</v>
      </c>
    </row>
    <row r="34" spans="1:5" x14ac:dyDescent="0.3">
      <c r="A34">
        <v>32</v>
      </c>
      <c r="B34">
        <f t="shared" si="0"/>
        <v>25</v>
      </c>
      <c r="C34">
        <v>1.5894880970426375</v>
      </c>
      <c r="D34">
        <v>1.6534412571183446</v>
      </c>
      <c r="E34">
        <f t="shared" si="1"/>
        <v>2.0431738255104746</v>
      </c>
    </row>
    <row r="35" spans="1:5" x14ac:dyDescent="0.3">
      <c r="A35">
        <v>33</v>
      </c>
      <c r="B35">
        <f t="shared" si="0"/>
        <v>25.78125</v>
      </c>
      <c r="C35">
        <v>1.5681286876894769</v>
      </c>
      <c r="D35">
        <v>1.632231251792041</v>
      </c>
      <c r="E35">
        <f t="shared" si="1"/>
        <v>2.1072763896130384</v>
      </c>
    </row>
    <row r="36" spans="1:5" x14ac:dyDescent="0.3">
      <c r="A36">
        <v>34</v>
      </c>
      <c r="B36">
        <f t="shared" si="0"/>
        <v>26.5625</v>
      </c>
      <c r="C36">
        <v>1.5629094980687048</v>
      </c>
      <c r="D36">
        <v>1.6266523192744478</v>
      </c>
      <c r="E36">
        <f t="shared" si="1"/>
        <v>2.1710192108187814</v>
      </c>
    </row>
    <row r="37" spans="1:5" x14ac:dyDescent="0.3">
      <c r="A37">
        <v>35</v>
      </c>
      <c r="B37">
        <f t="shared" si="0"/>
        <v>27.34375</v>
      </c>
      <c r="C37">
        <v>1.5166347575684247</v>
      </c>
      <c r="D37">
        <v>1.5807373216709888</v>
      </c>
      <c r="E37">
        <f t="shared" si="1"/>
        <v>2.2351217749213452</v>
      </c>
    </row>
    <row r="38" spans="1:5" x14ac:dyDescent="0.3">
      <c r="A38">
        <v>36</v>
      </c>
      <c r="B38">
        <f t="shared" si="0"/>
        <v>28.125</v>
      </c>
      <c r="C38">
        <v>1.4621511277226849</v>
      </c>
      <c r="D38">
        <v>1.5261544008090628</v>
      </c>
      <c r="E38">
        <f t="shared" si="1"/>
        <v>2.2991250480077232</v>
      </c>
    </row>
    <row r="39" spans="1:5" x14ac:dyDescent="0.3">
      <c r="A39">
        <v>37</v>
      </c>
      <c r="B39">
        <f t="shared" si="0"/>
        <v>28.90625</v>
      </c>
      <c r="C39">
        <v>1.4435960814644362</v>
      </c>
      <c r="D39">
        <v>1.5075418214104581</v>
      </c>
      <c r="E39">
        <f t="shared" si="1"/>
        <v>2.3630707879537454</v>
      </c>
    </row>
    <row r="40" spans="1:5" x14ac:dyDescent="0.3">
      <c r="A40">
        <v>38</v>
      </c>
      <c r="B40">
        <f t="shared" si="0"/>
        <v>29.6875</v>
      </c>
      <c r="C40">
        <v>1.3505511257556213</v>
      </c>
      <c r="D40">
        <v>1.4142605887113664</v>
      </c>
      <c r="E40">
        <f t="shared" si="1"/>
        <v>2.4267802509094905</v>
      </c>
    </row>
    <row r="41" spans="1:5" x14ac:dyDescent="0.3">
      <c r="A41">
        <v>39</v>
      </c>
      <c r="B41">
        <f t="shared" si="0"/>
        <v>30.46875</v>
      </c>
      <c r="C41">
        <v>1.2978412099739449</v>
      </c>
      <c r="D41">
        <v>1.3611625412321633</v>
      </c>
      <c r="E41">
        <f t="shared" si="1"/>
        <v>2.4901015821677088</v>
      </c>
    </row>
    <row r="42" spans="1:5" x14ac:dyDescent="0.3">
      <c r="A42">
        <v>40</v>
      </c>
      <c r="B42">
        <f t="shared" si="0"/>
        <v>31.25</v>
      </c>
      <c r="C42">
        <v>1.2970599771295992</v>
      </c>
      <c r="D42">
        <v>1.3610997831349494</v>
      </c>
      <c r="E42">
        <f t="shared" si="1"/>
        <v>2.554141388173059</v>
      </c>
    </row>
    <row r="43" spans="1:5" x14ac:dyDescent="0.3">
      <c r="A43">
        <v>41</v>
      </c>
      <c r="B43">
        <f t="shared" si="0"/>
        <v>32.03125</v>
      </c>
      <c r="C43">
        <v>1.2969211017514062</v>
      </c>
      <c r="D43">
        <v>1.3609544403978102</v>
      </c>
      <c r="E43">
        <f t="shared" si="1"/>
        <v>2.6181747268194631</v>
      </c>
    </row>
    <row r="44" spans="1:5" x14ac:dyDescent="0.3">
      <c r="A44">
        <v>42</v>
      </c>
      <c r="B44">
        <f t="shared" si="0"/>
        <v>32.8125</v>
      </c>
      <c r="C44">
        <v>1.2961761621595502</v>
      </c>
      <c r="D44">
        <v>1.359335894821458</v>
      </c>
      <c r="E44">
        <f t="shared" si="1"/>
        <v>2.6813344594813708</v>
      </c>
    </row>
    <row r="45" spans="1:5" x14ac:dyDescent="0.3">
      <c r="A45">
        <v>43</v>
      </c>
      <c r="B45">
        <f t="shared" si="0"/>
        <v>33.59375</v>
      </c>
      <c r="C45">
        <v>1.2891659492262606</v>
      </c>
      <c r="D45">
        <v>1.3517378219915741</v>
      </c>
      <c r="E45">
        <f t="shared" si="1"/>
        <v>2.7439063322466843</v>
      </c>
    </row>
    <row r="46" spans="1:5" x14ac:dyDescent="0.3">
      <c r="A46">
        <v>44</v>
      </c>
      <c r="B46">
        <f t="shared" si="0"/>
        <v>34.375</v>
      </c>
      <c r="C46">
        <v>1.2701315932272264</v>
      </c>
      <c r="D46">
        <v>1.3341426338268523</v>
      </c>
      <c r="E46">
        <f t="shared" si="1"/>
        <v>2.80791737284631</v>
      </c>
    </row>
    <row r="47" spans="1:5" x14ac:dyDescent="0.3">
      <c r="A47">
        <v>45</v>
      </c>
      <c r="B47">
        <f t="shared" si="0"/>
        <v>35.15625</v>
      </c>
      <c r="C47">
        <v>1.2432178760889181</v>
      </c>
      <c r="D47">
        <v>1.3071080567052393</v>
      </c>
      <c r="E47">
        <f t="shared" si="1"/>
        <v>2.8718075534626313</v>
      </c>
    </row>
    <row r="48" spans="1:5" x14ac:dyDescent="0.3">
      <c r="A48">
        <v>46</v>
      </c>
      <c r="B48">
        <f t="shared" si="0"/>
        <v>35.9375</v>
      </c>
      <c r="C48">
        <v>1.2398701030746972</v>
      </c>
      <c r="D48">
        <v>1.3038179131255478</v>
      </c>
      <c r="E48">
        <f t="shared" si="1"/>
        <v>2.9357553635134819</v>
      </c>
    </row>
    <row r="49" spans="1:5" x14ac:dyDescent="0.3">
      <c r="A49">
        <v>47</v>
      </c>
      <c r="B49">
        <f t="shared" si="0"/>
        <v>36.71875</v>
      </c>
      <c r="C49">
        <v>1.2372658220484207</v>
      </c>
      <c r="D49">
        <v>1.300370760089488</v>
      </c>
      <c r="E49">
        <f t="shared" si="1"/>
        <v>2.998860301554549</v>
      </c>
    </row>
    <row r="50" spans="1:5" x14ac:dyDescent="0.3">
      <c r="A50">
        <v>48</v>
      </c>
      <c r="B50">
        <f t="shared" si="0"/>
        <v>37.5</v>
      </c>
      <c r="C50">
        <v>1.1997152962384603</v>
      </c>
      <c r="D50">
        <v>1.2638038270104608</v>
      </c>
      <c r="E50">
        <f t="shared" si="1"/>
        <v>3.0629488323265495</v>
      </c>
    </row>
    <row r="51" spans="1:5" x14ac:dyDescent="0.3">
      <c r="A51">
        <v>49</v>
      </c>
      <c r="B51">
        <f t="shared" si="0"/>
        <v>38.28125</v>
      </c>
      <c r="C51">
        <v>1.1744670678555775</v>
      </c>
      <c r="D51">
        <v>1.2385696319581416</v>
      </c>
      <c r="E51">
        <f t="shared" si="1"/>
        <v>3.1270513964291133</v>
      </c>
    </row>
    <row r="52" spans="1:5" x14ac:dyDescent="0.3">
      <c r="A52">
        <v>50</v>
      </c>
      <c r="B52">
        <f t="shared" si="0"/>
        <v>39.0625</v>
      </c>
      <c r="C52">
        <v>1.1549347626972348</v>
      </c>
      <c r="D52">
        <v>1.218476836424083</v>
      </c>
      <c r="E52">
        <f t="shared" si="1"/>
        <v>3.1905934701559615</v>
      </c>
    </row>
    <row r="53" spans="1:5" x14ac:dyDescent="0.3">
      <c r="A53">
        <v>51</v>
      </c>
      <c r="B53">
        <f t="shared" si="0"/>
        <v>39.84375</v>
      </c>
      <c r="C53">
        <v>1.1548180489390774</v>
      </c>
      <c r="D53">
        <v>1.2182230480978453</v>
      </c>
      <c r="E53">
        <f t="shared" si="1"/>
        <v>3.2539984693147295</v>
      </c>
    </row>
    <row r="54" spans="1:5" x14ac:dyDescent="0.3">
      <c r="A54">
        <v>52</v>
      </c>
      <c r="B54">
        <f t="shared" si="0"/>
        <v>40.625</v>
      </c>
      <c r="C54">
        <v>1.1037621463172986</v>
      </c>
      <c r="D54">
        <v>1.1675586560113238</v>
      </c>
      <c r="E54">
        <f t="shared" si="1"/>
        <v>3.3177949790087546</v>
      </c>
    </row>
    <row r="55" spans="1:5" x14ac:dyDescent="0.3">
      <c r="A55">
        <v>53</v>
      </c>
      <c r="B55">
        <f t="shared" si="0"/>
        <v>41.40625</v>
      </c>
      <c r="C55">
        <v>1.0979949423312818</v>
      </c>
      <c r="D55">
        <v>1.1620975064338459</v>
      </c>
      <c r="E55">
        <f t="shared" si="1"/>
        <v>3.381897543111319</v>
      </c>
    </row>
    <row r="56" spans="1:5" x14ac:dyDescent="0.3">
      <c r="A56">
        <v>54</v>
      </c>
      <c r="B56">
        <f t="shared" si="0"/>
        <v>42.1875</v>
      </c>
      <c r="C56">
        <v>1.0895391505611256</v>
      </c>
      <c r="D56">
        <v>1.1536417146636897</v>
      </c>
      <c r="E56">
        <f t="shared" si="1"/>
        <v>3.4460001072138828</v>
      </c>
    </row>
    <row r="57" spans="1:5" x14ac:dyDescent="0.3">
      <c r="A57">
        <v>55</v>
      </c>
      <c r="B57">
        <f t="shared" si="0"/>
        <v>42.96875</v>
      </c>
      <c r="C57">
        <v>1.0887801364119913</v>
      </c>
      <c r="D57">
        <v>1.1504724657260543</v>
      </c>
      <c r="E57">
        <f t="shared" si="1"/>
        <v>3.5076924365279458</v>
      </c>
    </row>
    <row r="58" spans="1:5" x14ac:dyDescent="0.3">
      <c r="A58">
        <v>56</v>
      </c>
      <c r="B58">
        <f t="shared" si="0"/>
        <v>43.75</v>
      </c>
      <c r="C58">
        <v>1.0481280194826403</v>
      </c>
      <c r="D58">
        <v>1.1120941780752414</v>
      </c>
      <c r="E58">
        <f t="shared" si="1"/>
        <v>3.5716585951205468</v>
      </c>
    </row>
    <row r="59" spans="1:5" x14ac:dyDescent="0.3">
      <c r="A59">
        <v>57</v>
      </c>
      <c r="B59">
        <f t="shared" si="0"/>
        <v>44.53125</v>
      </c>
      <c r="C59">
        <v>1.0433334583234408</v>
      </c>
      <c r="D59">
        <v>1.1074360224260049</v>
      </c>
      <c r="E59">
        <f t="shared" si="1"/>
        <v>3.6357611592231107</v>
      </c>
    </row>
    <row r="60" spans="1:5" x14ac:dyDescent="0.3">
      <c r="A60">
        <v>58</v>
      </c>
      <c r="B60">
        <f t="shared" si="0"/>
        <v>45.3125</v>
      </c>
      <c r="C60">
        <v>1.0411057090242775</v>
      </c>
      <c r="D60">
        <v>1.1049461124366431</v>
      </c>
      <c r="E60">
        <f t="shared" si="1"/>
        <v>3.6996015626354763</v>
      </c>
    </row>
    <row r="61" spans="1:5" x14ac:dyDescent="0.3">
      <c r="A61">
        <v>59</v>
      </c>
      <c r="B61">
        <f t="shared" si="0"/>
        <v>46.09375</v>
      </c>
      <c r="C61">
        <v>1.0362867465627776</v>
      </c>
      <c r="D61">
        <v>1.1001371654208367</v>
      </c>
      <c r="E61">
        <f t="shared" si="1"/>
        <v>3.7634519814935352</v>
      </c>
    </row>
    <row r="62" spans="1:5" x14ac:dyDescent="0.3">
      <c r="A62">
        <v>60</v>
      </c>
      <c r="B62">
        <f t="shared" si="0"/>
        <v>46.875</v>
      </c>
      <c r="C62">
        <v>1.0361485370324715</v>
      </c>
      <c r="D62">
        <v>1.0998997381855034</v>
      </c>
      <c r="E62">
        <f t="shared" si="1"/>
        <v>3.8272031826465671</v>
      </c>
    </row>
    <row r="63" spans="1:5" x14ac:dyDescent="0.3">
      <c r="A63">
        <v>61</v>
      </c>
      <c r="B63">
        <f t="shared" si="0"/>
        <v>47.65625</v>
      </c>
      <c r="C63">
        <v>1.0135058019897363</v>
      </c>
      <c r="D63">
        <v>1.0776083660923004</v>
      </c>
      <c r="E63">
        <f t="shared" si="1"/>
        <v>3.891305746749131</v>
      </c>
    </row>
    <row r="64" spans="1:5" x14ac:dyDescent="0.3">
      <c r="A64">
        <v>62</v>
      </c>
      <c r="B64">
        <f t="shared" si="0"/>
        <v>48.4375</v>
      </c>
      <c r="C64">
        <v>1.0122270560418036</v>
      </c>
      <c r="D64">
        <v>1.0763153495469255</v>
      </c>
      <c r="E64">
        <f t="shared" si="1"/>
        <v>3.9553940402542529</v>
      </c>
    </row>
    <row r="65" spans="1:5" x14ac:dyDescent="0.3">
      <c r="A65">
        <v>63</v>
      </c>
      <c r="B65">
        <f t="shared" si="0"/>
        <v>49.21875</v>
      </c>
      <c r="C65">
        <v>1.0122127854443614</v>
      </c>
      <c r="D65">
        <v>1.0757692094694342</v>
      </c>
      <c r="E65">
        <f t="shared" si="1"/>
        <v>4.0189504642793255</v>
      </c>
    </row>
    <row r="66" spans="1:5" x14ac:dyDescent="0.3">
      <c r="A66">
        <v>64</v>
      </c>
      <c r="B66">
        <f t="shared" si="0"/>
        <v>50</v>
      </c>
      <c r="C66">
        <v>0.97043662511490381</v>
      </c>
      <c r="D66">
        <v>1.0344162902849687</v>
      </c>
      <c r="E66">
        <f t="shared" si="1"/>
        <v>4.08293012944939</v>
      </c>
    </row>
    <row r="67" spans="1:5" x14ac:dyDescent="0.3">
      <c r="A67">
        <v>65</v>
      </c>
      <c r="B67">
        <f t="shared" si="0"/>
        <v>50.78125</v>
      </c>
      <c r="C67">
        <v>0.96857226603020674</v>
      </c>
      <c r="D67">
        <v>1.0326748301327708</v>
      </c>
      <c r="E67">
        <f t="shared" si="1"/>
        <v>4.1470326935519539</v>
      </c>
    </row>
    <row r="68" spans="1:5" x14ac:dyDescent="0.3">
      <c r="A68">
        <v>66</v>
      </c>
      <c r="B68">
        <f t="shared" ref="B68:B130" si="2">A68/$A$130*100</f>
        <v>51.5625</v>
      </c>
      <c r="C68">
        <v>0.94784967112812213</v>
      </c>
      <c r="D68">
        <v>1.0114341257817978</v>
      </c>
      <c r="E68">
        <f t="shared" si="1"/>
        <v>4.21061714820563</v>
      </c>
    </row>
    <row r="69" spans="1:5" x14ac:dyDescent="0.3">
      <c r="A69">
        <v>67</v>
      </c>
      <c r="B69">
        <f t="shared" si="2"/>
        <v>52.34375</v>
      </c>
      <c r="C69">
        <v>0.94611620562130172</v>
      </c>
      <c r="D69">
        <v>1.0097265369632626</v>
      </c>
      <c r="E69">
        <f t="shared" ref="E69:E130" si="3">(D69-C69)+E68</f>
        <v>4.2742274795475907</v>
      </c>
    </row>
    <row r="70" spans="1:5" x14ac:dyDescent="0.3">
      <c r="A70">
        <v>68</v>
      </c>
      <c r="B70">
        <f t="shared" si="2"/>
        <v>53.125</v>
      </c>
      <c r="C70">
        <v>0.91739262066789873</v>
      </c>
      <c r="D70">
        <v>0.98097768802581753</v>
      </c>
      <c r="E70">
        <f t="shared" si="3"/>
        <v>4.3378125469055098</v>
      </c>
    </row>
    <row r="71" spans="1:5" x14ac:dyDescent="0.3">
      <c r="A71">
        <v>69</v>
      </c>
      <c r="B71">
        <f t="shared" si="2"/>
        <v>53.90625</v>
      </c>
      <c r="C71">
        <v>0.91049334912307567</v>
      </c>
      <c r="D71">
        <v>0.97459591322563977</v>
      </c>
      <c r="E71">
        <f t="shared" si="3"/>
        <v>4.4019151110080736</v>
      </c>
    </row>
    <row r="72" spans="1:5" x14ac:dyDescent="0.3">
      <c r="A72">
        <v>70</v>
      </c>
      <c r="B72">
        <f t="shared" si="2"/>
        <v>54.6875</v>
      </c>
      <c r="C72">
        <v>0.90834748444995361</v>
      </c>
      <c r="D72">
        <v>0.97219978552087905</v>
      </c>
      <c r="E72">
        <f t="shared" si="3"/>
        <v>4.465767412078999</v>
      </c>
    </row>
    <row r="73" spans="1:5" x14ac:dyDescent="0.3">
      <c r="A73">
        <v>71</v>
      </c>
      <c r="B73">
        <f t="shared" si="2"/>
        <v>55.46875</v>
      </c>
      <c r="C73">
        <v>0.90494852445393725</v>
      </c>
      <c r="D73">
        <v>0.96905108855650135</v>
      </c>
      <c r="E73">
        <f t="shared" si="3"/>
        <v>4.5298699761815628</v>
      </c>
    </row>
    <row r="74" spans="1:5" x14ac:dyDescent="0.3">
      <c r="A74">
        <v>72</v>
      </c>
      <c r="B74">
        <f t="shared" si="2"/>
        <v>56.25</v>
      </c>
      <c r="C74">
        <v>0.90280604811953247</v>
      </c>
      <c r="D74">
        <v>0.96528140387868067</v>
      </c>
      <c r="E74">
        <f t="shared" si="3"/>
        <v>4.5923453319407113</v>
      </c>
    </row>
    <row r="75" spans="1:5" x14ac:dyDescent="0.3">
      <c r="A75">
        <v>73</v>
      </c>
      <c r="B75">
        <f t="shared" si="2"/>
        <v>57.03125</v>
      </c>
      <c r="C75">
        <v>0.89798848860931524</v>
      </c>
      <c r="D75">
        <v>0.96128369914138023</v>
      </c>
      <c r="E75">
        <f t="shared" si="3"/>
        <v>4.655640542472776</v>
      </c>
    </row>
    <row r="76" spans="1:5" x14ac:dyDescent="0.3">
      <c r="A76">
        <v>74</v>
      </c>
      <c r="B76">
        <f t="shared" si="2"/>
        <v>57.8125</v>
      </c>
      <c r="C76">
        <v>0.89469967034815057</v>
      </c>
      <c r="D76">
        <v>0.95879525635261442</v>
      </c>
      <c r="E76">
        <f t="shared" si="3"/>
        <v>4.7197361284772397</v>
      </c>
    </row>
    <row r="77" spans="1:5" x14ac:dyDescent="0.3">
      <c r="A77">
        <v>75</v>
      </c>
      <c r="B77">
        <f t="shared" si="2"/>
        <v>58.59375</v>
      </c>
      <c r="C77">
        <v>0.87854894112060777</v>
      </c>
      <c r="D77">
        <v>0.94265150522317187</v>
      </c>
      <c r="E77">
        <f t="shared" si="3"/>
        <v>4.7838386925798035</v>
      </c>
    </row>
    <row r="78" spans="1:5" x14ac:dyDescent="0.3">
      <c r="A78">
        <v>76</v>
      </c>
      <c r="B78">
        <f t="shared" si="2"/>
        <v>59.375</v>
      </c>
      <c r="C78">
        <v>0.87563886615165454</v>
      </c>
      <c r="D78">
        <v>0.93974143025421863</v>
      </c>
      <c r="E78">
        <f t="shared" si="3"/>
        <v>4.8479412566823674</v>
      </c>
    </row>
    <row r="79" spans="1:5" x14ac:dyDescent="0.3">
      <c r="A79">
        <v>77</v>
      </c>
      <c r="B79">
        <f t="shared" si="2"/>
        <v>60.15625</v>
      </c>
      <c r="C79">
        <v>0.87221462039167696</v>
      </c>
      <c r="D79">
        <v>0.93572906937138933</v>
      </c>
      <c r="E79">
        <f t="shared" si="3"/>
        <v>4.91145570566208</v>
      </c>
    </row>
    <row r="80" spans="1:5" x14ac:dyDescent="0.3">
      <c r="A80">
        <v>78</v>
      </c>
      <c r="B80">
        <f t="shared" si="2"/>
        <v>60.9375</v>
      </c>
      <c r="C80">
        <v>0.8702067885977488</v>
      </c>
      <c r="D80">
        <v>0.93376920309741551</v>
      </c>
      <c r="E80">
        <f t="shared" si="3"/>
        <v>4.9750181201617467</v>
      </c>
    </row>
    <row r="81" spans="1:5" x14ac:dyDescent="0.3">
      <c r="A81">
        <v>79</v>
      </c>
      <c r="B81">
        <f t="shared" si="2"/>
        <v>61.71875</v>
      </c>
      <c r="C81">
        <v>0.86680141769090757</v>
      </c>
      <c r="D81">
        <v>0.93090398179346778</v>
      </c>
      <c r="E81">
        <f t="shared" si="3"/>
        <v>5.039120684264307</v>
      </c>
    </row>
    <row r="82" spans="1:5" x14ac:dyDescent="0.3">
      <c r="A82">
        <v>80</v>
      </c>
      <c r="B82">
        <f t="shared" si="2"/>
        <v>62.5</v>
      </c>
      <c r="C82">
        <v>0.86462356758848347</v>
      </c>
      <c r="D82">
        <v>0.92872613169104767</v>
      </c>
      <c r="E82">
        <f t="shared" si="3"/>
        <v>5.1032232483668709</v>
      </c>
    </row>
    <row r="83" spans="1:5" x14ac:dyDescent="0.3">
      <c r="A83">
        <v>81</v>
      </c>
      <c r="B83">
        <f t="shared" si="2"/>
        <v>63.28125</v>
      </c>
      <c r="C83">
        <v>0.862319539837339</v>
      </c>
      <c r="D83">
        <v>0.92642210393989921</v>
      </c>
      <c r="E83">
        <f t="shared" si="3"/>
        <v>5.1673258124694312</v>
      </c>
    </row>
    <row r="84" spans="1:5" x14ac:dyDescent="0.3">
      <c r="A84">
        <v>82</v>
      </c>
      <c r="B84">
        <f t="shared" si="2"/>
        <v>64.0625</v>
      </c>
      <c r="C84">
        <v>0.86228916861850757</v>
      </c>
      <c r="D84">
        <v>0.92628122462782614</v>
      </c>
      <c r="E84">
        <f t="shared" si="3"/>
        <v>5.23131786847875</v>
      </c>
    </row>
    <row r="85" spans="1:5" x14ac:dyDescent="0.3">
      <c r="A85">
        <v>83</v>
      </c>
      <c r="B85">
        <f t="shared" si="2"/>
        <v>64.84375</v>
      </c>
      <c r="C85">
        <v>0.85017167451588249</v>
      </c>
      <c r="D85">
        <v>0.91427423861844292</v>
      </c>
      <c r="E85">
        <f t="shared" si="3"/>
        <v>5.2954204325813103</v>
      </c>
    </row>
    <row r="86" spans="1:5" x14ac:dyDescent="0.3">
      <c r="A86">
        <v>84</v>
      </c>
      <c r="B86">
        <f t="shared" si="2"/>
        <v>65.625</v>
      </c>
      <c r="C86">
        <v>0.85008482410983888</v>
      </c>
      <c r="D86">
        <v>0.91418738821239909</v>
      </c>
      <c r="E86">
        <f t="shared" si="3"/>
        <v>5.3595229966838707</v>
      </c>
    </row>
    <row r="87" spans="1:5" x14ac:dyDescent="0.3">
      <c r="A87">
        <v>85</v>
      </c>
      <c r="B87">
        <f t="shared" si="2"/>
        <v>66.40625</v>
      </c>
      <c r="C87">
        <v>0.84190070800840688</v>
      </c>
      <c r="D87">
        <v>0.90600327211097109</v>
      </c>
      <c r="E87">
        <f t="shared" si="3"/>
        <v>5.4236255607864345</v>
      </c>
    </row>
    <row r="88" spans="1:5" x14ac:dyDescent="0.3">
      <c r="A88">
        <v>86</v>
      </c>
      <c r="B88">
        <f t="shared" si="2"/>
        <v>67.1875</v>
      </c>
      <c r="C88">
        <v>0.83815716235815863</v>
      </c>
      <c r="D88">
        <v>0.90225972646071884</v>
      </c>
      <c r="E88">
        <f t="shared" si="3"/>
        <v>5.4877281248889949</v>
      </c>
    </row>
    <row r="89" spans="1:5" x14ac:dyDescent="0.3">
      <c r="A89">
        <v>87</v>
      </c>
      <c r="B89">
        <f t="shared" si="2"/>
        <v>67.96875</v>
      </c>
      <c r="C89">
        <v>0.83081513269854379</v>
      </c>
      <c r="D89">
        <v>0.89477606707805235</v>
      </c>
      <c r="E89">
        <f t="shared" si="3"/>
        <v>5.5516890592685035</v>
      </c>
    </row>
    <row r="90" spans="1:5" x14ac:dyDescent="0.3">
      <c r="A90">
        <v>88</v>
      </c>
      <c r="B90">
        <f t="shared" si="2"/>
        <v>68.75</v>
      </c>
      <c r="C90">
        <v>0.82451590834794353</v>
      </c>
      <c r="D90">
        <v>0.88828409776858552</v>
      </c>
      <c r="E90">
        <f t="shared" si="3"/>
        <v>5.6154572486891459</v>
      </c>
    </row>
    <row r="91" spans="1:5" x14ac:dyDescent="0.3">
      <c r="A91">
        <v>89</v>
      </c>
      <c r="B91">
        <f t="shared" si="2"/>
        <v>69.53125</v>
      </c>
      <c r="C91">
        <v>0.82353839898443015</v>
      </c>
      <c r="D91">
        <v>0.88764096308699802</v>
      </c>
      <c r="E91">
        <f t="shared" si="3"/>
        <v>5.6795598127917142</v>
      </c>
    </row>
    <row r="92" spans="1:5" x14ac:dyDescent="0.3">
      <c r="A92">
        <v>90</v>
      </c>
      <c r="B92">
        <f t="shared" si="2"/>
        <v>70.3125</v>
      </c>
      <c r="C92">
        <v>0.82302565308672415</v>
      </c>
      <c r="D92">
        <v>0.88712821718928447</v>
      </c>
      <c r="E92">
        <f t="shared" si="3"/>
        <v>5.7436623768942745</v>
      </c>
    </row>
    <row r="93" spans="1:5" x14ac:dyDescent="0.3">
      <c r="A93">
        <v>91</v>
      </c>
      <c r="B93">
        <f t="shared" si="2"/>
        <v>71.09375</v>
      </c>
      <c r="C93">
        <v>0.81849889314640933</v>
      </c>
      <c r="D93">
        <v>0.88260145724897343</v>
      </c>
      <c r="E93">
        <f t="shared" si="3"/>
        <v>5.8077649409968384</v>
      </c>
    </row>
    <row r="94" spans="1:5" x14ac:dyDescent="0.3">
      <c r="A94">
        <v>92</v>
      </c>
      <c r="B94">
        <f t="shared" si="2"/>
        <v>71.875</v>
      </c>
      <c r="C94">
        <v>0.8178805789852519</v>
      </c>
      <c r="D94">
        <v>0.88076801151384476</v>
      </c>
      <c r="E94">
        <f t="shared" si="3"/>
        <v>5.8706523735254308</v>
      </c>
    </row>
    <row r="95" spans="1:5" x14ac:dyDescent="0.3">
      <c r="A95">
        <v>93</v>
      </c>
      <c r="B95">
        <f t="shared" si="2"/>
        <v>72.65625</v>
      </c>
      <c r="C95">
        <v>0.81499456830453898</v>
      </c>
      <c r="D95">
        <v>0.87901023094036879</v>
      </c>
      <c r="E95">
        <f t="shared" si="3"/>
        <v>5.9346680361612609</v>
      </c>
    </row>
    <row r="96" spans="1:5" x14ac:dyDescent="0.3">
      <c r="A96">
        <v>94</v>
      </c>
      <c r="B96">
        <f t="shared" si="2"/>
        <v>73.4375</v>
      </c>
      <c r="C96">
        <v>0.81171531132432584</v>
      </c>
      <c r="D96">
        <v>0.87581787542689393</v>
      </c>
      <c r="E96">
        <f t="shared" si="3"/>
        <v>5.9987706002638292</v>
      </c>
    </row>
    <row r="97" spans="1:5" x14ac:dyDescent="0.3">
      <c r="A97">
        <v>95</v>
      </c>
      <c r="B97">
        <f t="shared" si="2"/>
        <v>74.21875</v>
      </c>
      <c r="C97">
        <v>0.80830204295724062</v>
      </c>
      <c r="D97">
        <v>0.87240460705980472</v>
      </c>
      <c r="E97">
        <f t="shared" si="3"/>
        <v>6.0628731643663931</v>
      </c>
    </row>
    <row r="98" spans="1:5" x14ac:dyDescent="0.3">
      <c r="A98">
        <v>96</v>
      </c>
      <c r="B98">
        <f t="shared" si="2"/>
        <v>75</v>
      </c>
      <c r="C98">
        <v>0.807228977965885</v>
      </c>
      <c r="D98">
        <v>0.87133154206844909</v>
      </c>
      <c r="E98">
        <f t="shared" si="3"/>
        <v>6.126975728468957</v>
      </c>
    </row>
    <row r="99" spans="1:5" x14ac:dyDescent="0.3">
      <c r="A99">
        <v>97</v>
      </c>
      <c r="B99">
        <f t="shared" si="2"/>
        <v>75.78125</v>
      </c>
      <c r="C99">
        <v>0.80213828198051351</v>
      </c>
      <c r="D99">
        <v>0.8660386562291118</v>
      </c>
      <c r="E99">
        <f t="shared" si="3"/>
        <v>6.1908761027175556</v>
      </c>
    </row>
    <row r="100" spans="1:5" x14ac:dyDescent="0.3">
      <c r="A100">
        <v>98</v>
      </c>
      <c r="B100">
        <f t="shared" si="2"/>
        <v>76.5625</v>
      </c>
      <c r="C100">
        <v>0.79987034983989569</v>
      </c>
      <c r="D100">
        <v>0.86397291394245979</v>
      </c>
      <c r="E100">
        <f t="shared" si="3"/>
        <v>6.2549786668201195</v>
      </c>
    </row>
    <row r="101" spans="1:5" x14ac:dyDescent="0.3">
      <c r="A101">
        <v>99</v>
      </c>
      <c r="B101">
        <f t="shared" si="2"/>
        <v>77.34375</v>
      </c>
      <c r="C101">
        <v>0.79945976700041999</v>
      </c>
      <c r="D101">
        <v>0.86356233110298042</v>
      </c>
      <c r="E101">
        <f t="shared" si="3"/>
        <v>6.3190812309226798</v>
      </c>
    </row>
    <row r="102" spans="1:5" x14ac:dyDescent="0.3">
      <c r="A102">
        <v>100</v>
      </c>
      <c r="B102">
        <f t="shared" si="2"/>
        <v>78.125</v>
      </c>
      <c r="C102">
        <v>0.7993745532567208</v>
      </c>
      <c r="D102">
        <v>0.86336126119926737</v>
      </c>
      <c r="E102">
        <f t="shared" si="3"/>
        <v>6.3830679388652261</v>
      </c>
    </row>
    <row r="103" spans="1:5" x14ac:dyDescent="0.3">
      <c r="A103">
        <v>101</v>
      </c>
      <c r="B103">
        <f t="shared" si="2"/>
        <v>78.90625</v>
      </c>
      <c r="C103">
        <v>0.79817258684740788</v>
      </c>
      <c r="D103">
        <v>0.86224554062270953</v>
      </c>
      <c r="E103">
        <f t="shared" si="3"/>
        <v>6.4471408926405278</v>
      </c>
    </row>
    <row r="104" spans="1:5" x14ac:dyDescent="0.3">
      <c r="A104">
        <v>102</v>
      </c>
      <c r="B104">
        <f t="shared" si="2"/>
        <v>79.6875</v>
      </c>
      <c r="C104">
        <v>0.7969204962888351</v>
      </c>
      <c r="D104">
        <v>0.86102306039140308</v>
      </c>
      <c r="E104">
        <f t="shared" si="3"/>
        <v>6.5112434567430961</v>
      </c>
    </row>
    <row r="105" spans="1:5" x14ac:dyDescent="0.3">
      <c r="A105">
        <v>103</v>
      </c>
      <c r="B105">
        <f t="shared" si="2"/>
        <v>80.46875</v>
      </c>
      <c r="C105">
        <v>0.79268519478839083</v>
      </c>
      <c r="D105">
        <v>0.85678775889095493</v>
      </c>
      <c r="E105">
        <f t="shared" si="3"/>
        <v>6.57534602084566</v>
      </c>
    </row>
    <row r="106" spans="1:5" x14ac:dyDescent="0.3">
      <c r="A106">
        <v>104</v>
      </c>
      <c r="B106">
        <f t="shared" si="2"/>
        <v>81.25</v>
      </c>
      <c r="C106">
        <v>0.78994482179274117</v>
      </c>
      <c r="D106">
        <v>0.85404738589530527</v>
      </c>
      <c r="E106">
        <f t="shared" si="3"/>
        <v>6.6394485849482239</v>
      </c>
    </row>
    <row r="107" spans="1:5" x14ac:dyDescent="0.3">
      <c r="A107">
        <v>105</v>
      </c>
      <c r="B107">
        <f t="shared" si="2"/>
        <v>82.03125</v>
      </c>
      <c r="C107">
        <v>0.78981150670702749</v>
      </c>
      <c r="D107">
        <v>0.85391407080959159</v>
      </c>
      <c r="E107">
        <f t="shared" si="3"/>
        <v>6.7035511490507877</v>
      </c>
    </row>
    <row r="108" spans="1:5" x14ac:dyDescent="0.3">
      <c r="A108">
        <v>106</v>
      </c>
      <c r="B108">
        <f t="shared" si="2"/>
        <v>82.8125</v>
      </c>
      <c r="C108">
        <v>0.78838577579397684</v>
      </c>
      <c r="D108">
        <v>0.85248833989654094</v>
      </c>
      <c r="E108">
        <f t="shared" si="3"/>
        <v>6.7676537131533516</v>
      </c>
    </row>
    <row r="109" spans="1:5" x14ac:dyDescent="0.3">
      <c r="A109">
        <v>107</v>
      </c>
      <c r="B109">
        <f t="shared" si="2"/>
        <v>83.59375</v>
      </c>
      <c r="C109">
        <v>0.78811596508069126</v>
      </c>
      <c r="D109">
        <v>0.85221852918325547</v>
      </c>
      <c r="E109">
        <f t="shared" si="3"/>
        <v>6.8317562772559155</v>
      </c>
    </row>
    <row r="110" spans="1:5" x14ac:dyDescent="0.3">
      <c r="A110">
        <v>108</v>
      </c>
      <c r="B110">
        <f t="shared" si="2"/>
        <v>84.375</v>
      </c>
      <c r="C110">
        <v>0.78145790919031699</v>
      </c>
      <c r="D110">
        <v>0.84556047329287731</v>
      </c>
      <c r="E110">
        <f t="shared" si="3"/>
        <v>6.8958588413584758</v>
      </c>
    </row>
    <row r="111" spans="1:5" x14ac:dyDescent="0.3">
      <c r="A111">
        <v>109</v>
      </c>
      <c r="B111">
        <f t="shared" si="2"/>
        <v>85.15625</v>
      </c>
      <c r="C111">
        <v>0.77594085810230851</v>
      </c>
      <c r="D111">
        <v>0.8400434222048726</v>
      </c>
      <c r="E111">
        <f t="shared" si="3"/>
        <v>6.9599614054610397</v>
      </c>
    </row>
    <row r="112" spans="1:5" x14ac:dyDescent="0.3">
      <c r="A112">
        <v>110</v>
      </c>
      <c r="B112">
        <f t="shared" si="2"/>
        <v>85.9375</v>
      </c>
      <c r="C112">
        <v>0.77337767191038043</v>
      </c>
      <c r="D112">
        <v>0.83748023601294452</v>
      </c>
      <c r="E112">
        <f t="shared" si="3"/>
        <v>7.0240639695636036</v>
      </c>
    </row>
    <row r="113" spans="1:5" x14ac:dyDescent="0.3">
      <c r="A113">
        <v>111</v>
      </c>
      <c r="B113">
        <f t="shared" si="2"/>
        <v>86.71875</v>
      </c>
      <c r="C113">
        <v>0.7714903324939999</v>
      </c>
      <c r="D113">
        <v>0.83559289659656399</v>
      </c>
      <c r="E113">
        <f t="shared" si="3"/>
        <v>7.0881665336661674</v>
      </c>
    </row>
    <row r="114" spans="1:5" x14ac:dyDescent="0.3">
      <c r="A114">
        <v>112</v>
      </c>
      <c r="B114">
        <f t="shared" si="2"/>
        <v>87.5</v>
      </c>
      <c r="C114">
        <v>0.76926230068013857</v>
      </c>
      <c r="D114">
        <v>0.83336486478270266</v>
      </c>
      <c r="E114">
        <f t="shared" si="3"/>
        <v>7.1522690977687313</v>
      </c>
    </row>
    <row r="115" spans="1:5" x14ac:dyDescent="0.3">
      <c r="A115">
        <v>113</v>
      </c>
      <c r="B115">
        <f t="shared" si="2"/>
        <v>88.28125</v>
      </c>
      <c r="C115">
        <v>0.76505867519845616</v>
      </c>
      <c r="D115">
        <v>0.82916123930102026</v>
      </c>
      <c r="E115">
        <f t="shared" si="3"/>
        <v>7.2163716618712952</v>
      </c>
    </row>
    <row r="116" spans="1:5" x14ac:dyDescent="0.3">
      <c r="A116">
        <v>114</v>
      </c>
      <c r="B116">
        <f t="shared" si="2"/>
        <v>89.0625</v>
      </c>
      <c r="C116">
        <v>0.76334493631025213</v>
      </c>
      <c r="D116">
        <v>0.82744750041281634</v>
      </c>
      <c r="E116">
        <f t="shared" si="3"/>
        <v>7.2804742259738591</v>
      </c>
    </row>
    <row r="117" spans="1:5" x14ac:dyDescent="0.3">
      <c r="A117">
        <v>115</v>
      </c>
      <c r="B117">
        <f t="shared" si="2"/>
        <v>89.84375</v>
      </c>
      <c r="C117">
        <v>0.75993263449058857</v>
      </c>
      <c r="D117">
        <v>0.82374704843339086</v>
      </c>
      <c r="E117">
        <f t="shared" si="3"/>
        <v>7.3442886399166616</v>
      </c>
    </row>
    <row r="118" spans="1:5" x14ac:dyDescent="0.3">
      <c r="A118">
        <v>116</v>
      </c>
      <c r="B118">
        <f t="shared" si="2"/>
        <v>90.625</v>
      </c>
      <c r="C118">
        <v>0.75606209778760924</v>
      </c>
      <c r="D118">
        <v>0.82016466189016957</v>
      </c>
      <c r="E118">
        <f t="shared" si="3"/>
        <v>7.4083912040192219</v>
      </c>
    </row>
    <row r="119" spans="1:5" x14ac:dyDescent="0.3">
      <c r="A119">
        <v>117</v>
      </c>
      <c r="B119">
        <f t="shared" si="2"/>
        <v>91.40625</v>
      </c>
      <c r="C119">
        <v>0.75274287421317598</v>
      </c>
      <c r="D119">
        <v>0.81684543831573631</v>
      </c>
      <c r="E119">
        <f t="shared" si="3"/>
        <v>7.4724937681217822</v>
      </c>
    </row>
    <row r="120" spans="1:5" x14ac:dyDescent="0.3">
      <c r="A120">
        <v>118</v>
      </c>
      <c r="B120">
        <f t="shared" si="2"/>
        <v>92.1875</v>
      </c>
      <c r="C120">
        <v>0.75179365100856532</v>
      </c>
      <c r="D120">
        <v>0.81499643859953319</v>
      </c>
      <c r="E120">
        <f t="shared" si="3"/>
        <v>7.5356965557127502</v>
      </c>
    </row>
    <row r="121" spans="1:5" x14ac:dyDescent="0.3">
      <c r="A121">
        <v>119</v>
      </c>
      <c r="B121">
        <f t="shared" si="2"/>
        <v>92.96875</v>
      </c>
      <c r="C121">
        <v>0.75083678622357974</v>
      </c>
      <c r="D121">
        <v>0.81493935032614384</v>
      </c>
      <c r="E121">
        <f t="shared" si="3"/>
        <v>7.5997991198153141</v>
      </c>
    </row>
    <row r="122" spans="1:5" x14ac:dyDescent="0.3">
      <c r="A122">
        <v>120</v>
      </c>
      <c r="B122">
        <f t="shared" si="2"/>
        <v>93.75</v>
      </c>
      <c r="C122">
        <v>0.75061009731049266</v>
      </c>
      <c r="D122">
        <v>0.81471266141305676</v>
      </c>
      <c r="E122">
        <f t="shared" si="3"/>
        <v>7.663901683917878</v>
      </c>
    </row>
    <row r="123" spans="1:5" x14ac:dyDescent="0.3">
      <c r="A123">
        <v>121</v>
      </c>
      <c r="B123">
        <f t="shared" si="2"/>
        <v>94.53125</v>
      </c>
      <c r="C123">
        <v>0.74853131116985661</v>
      </c>
      <c r="D123">
        <v>0.8126338752724207</v>
      </c>
      <c r="E123">
        <f t="shared" si="3"/>
        <v>7.7280042480204418</v>
      </c>
    </row>
    <row r="124" spans="1:5" x14ac:dyDescent="0.3">
      <c r="A124">
        <v>122</v>
      </c>
      <c r="B124">
        <f t="shared" si="2"/>
        <v>95.3125</v>
      </c>
      <c r="C124">
        <v>0.74530462152016819</v>
      </c>
      <c r="D124">
        <v>0.80923555900685173</v>
      </c>
      <c r="E124">
        <f t="shared" si="3"/>
        <v>7.7919351855071257</v>
      </c>
    </row>
    <row r="125" spans="1:5" x14ac:dyDescent="0.3">
      <c r="A125">
        <v>123</v>
      </c>
      <c r="B125">
        <f t="shared" si="2"/>
        <v>96.09375</v>
      </c>
      <c r="C125">
        <v>0.73640491285201615</v>
      </c>
      <c r="D125">
        <v>0.80050747695458035</v>
      </c>
      <c r="E125">
        <f t="shared" si="3"/>
        <v>7.8560377496096896</v>
      </c>
    </row>
    <row r="126" spans="1:5" x14ac:dyDescent="0.3">
      <c r="A126">
        <v>124</v>
      </c>
      <c r="B126">
        <f t="shared" si="2"/>
        <v>96.875</v>
      </c>
      <c r="C126">
        <v>0.73580185986847713</v>
      </c>
      <c r="D126">
        <v>0.79990442397104111</v>
      </c>
      <c r="E126">
        <f t="shared" si="3"/>
        <v>7.9201403137122535</v>
      </c>
    </row>
    <row r="127" spans="1:5" x14ac:dyDescent="0.3">
      <c r="A127">
        <v>125</v>
      </c>
      <c r="B127">
        <f t="shared" si="2"/>
        <v>97.65625</v>
      </c>
      <c r="C127">
        <v>0.73546176708944755</v>
      </c>
      <c r="D127">
        <v>0.79956433119201176</v>
      </c>
      <c r="E127">
        <f t="shared" si="3"/>
        <v>7.9842428778148173</v>
      </c>
    </row>
    <row r="128" spans="1:5" x14ac:dyDescent="0.3">
      <c r="A128">
        <v>126</v>
      </c>
      <c r="B128">
        <f t="shared" si="2"/>
        <v>98.4375</v>
      </c>
      <c r="C128">
        <v>0.72587188164577088</v>
      </c>
      <c r="D128">
        <v>0.78865140452579774</v>
      </c>
      <c r="E128">
        <f t="shared" si="3"/>
        <v>8.0470224006948445</v>
      </c>
    </row>
    <row r="129" spans="1:8" x14ac:dyDescent="0.3">
      <c r="A129">
        <v>127</v>
      </c>
      <c r="B129">
        <f t="shared" si="2"/>
        <v>99.21875</v>
      </c>
      <c r="C129">
        <v>0.72337736098593453</v>
      </c>
      <c r="D129">
        <v>0.78747992508849862</v>
      </c>
      <c r="E129">
        <f t="shared" si="3"/>
        <v>8.1111249647974084</v>
      </c>
      <c r="G129" s="2" t="s">
        <v>144</v>
      </c>
      <c r="H129" t="s">
        <v>145</v>
      </c>
    </row>
    <row r="130" spans="1:8" x14ac:dyDescent="0.3">
      <c r="A130">
        <v>128</v>
      </c>
      <c r="B130">
        <f t="shared" si="2"/>
        <v>100</v>
      </c>
      <c r="C130">
        <v>0.72208480372052075</v>
      </c>
      <c r="D130">
        <v>0.78618736782308485</v>
      </c>
      <c r="E130">
        <f t="shared" si="3"/>
        <v>8.1752275288999723</v>
      </c>
      <c r="F130">
        <f>E130*30.42*86400</f>
        <v>21486852.41147745</v>
      </c>
      <c r="G130" s="2">
        <f>F130/1000000</f>
        <v>21.48685241147745</v>
      </c>
      <c r="H130">
        <f>G130/128</f>
        <v>0.16786603446466758</v>
      </c>
    </row>
    <row r="131" spans="1:8" x14ac:dyDescent="0.3">
      <c r="E131" t="s">
        <v>143</v>
      </c>
    </row>
    <row r="132" spans="1:8" x14ac:dyDescent="0.3">
      <c r="B132" t="s">
        <v>139</v>
      </c>
      <c r="C132">
        <f>_xlfn.QUARTILE.INC(C3:C130,1)</f>
        <v>0.8059563039695421</v>
      </c>
      <c r="D132">
        <f>_xlfn.QUARTILE.INC(D3:D130,1)</f>
        <v>0.87000832060861477</v>
      </c>
      <c r="E132" s="1">
        <f t="shared" ref="E132:E134" si="4">(1-(C132/D132))*100</f>
        <v>7.3622303513448113</v>
      </c>
    </row>
    <row r="133" spans="1:8" x14ac:dyDescent="0.3">
      <c r="B133" t="s">
        <v>140</v>
      </c>
      <c r="C133">
        <f>AVERAGE(C3:C130)</f>
        <v>1.2737499568882664</v>
      </c>
      <c r="D133">
        <f>AVERAGE(D3:D130)</f>
        <v>1.3376189219577979</v>
      </c>
      <c r="E133" s="1">
        <f t="shared" si="4"/>
        <v>4.7748251778653046</v>
      </c>
    </row>
    <row r="134" spans="1:8" x14ac:dyDescent="0.3">
      <c r="B134" t="s">
        <v>141</v>
      </c>
      <c r="C134">
        <f>MEDIAN(C3:C130)</f>
        <v>0.96950444557255522</v>
      </c>
      <c r="D134">
        <f>MEDIAN(D3:D130)</f>
        <v>1.0335455602088697</v>
      </c>
      <c r="E134" s="1">
        <f t="shared" si="4"/>
        <v>6.1962546308430122</v>
      </c>
    </row>
    <row r="135" spans="1:8" x14ac:dyDescent="0.3">
      <c r="B135" t="s">
        <v>142</v>
      </c>
      <c r="C135">
        <f>_xlfn.QUARTILE.INC(C3:C130,3)</f>
        <v>1.573468540027767</v>
      </c>
      <c r="D135">
        <f>_xlfn.QUARTILE.INC(D3:D130,3)</f>
        <v>1.6375337531236169</v>
      </c>
      <c r="E135" s="1">
        <f>(1-(C135/D135))*100</f>
        <v>3.9122987830720879</v>
      </c>
    </row>
  </sheetData>
  <sortState xmlns:xlrd2="http://schemas.microsoft.com/office/spreadsheetml/2017/richdata2" ref="D3:D130">
    <sortCondition descending="1" ref="D3:D130"/>
  </sortState>
  <mergeCells count="1">
    <mergeCell ref="C1:D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ED9-7D8A-4054-B71F-06625AB26AA8}">
  <dimension ref="B1:E129"/>
  <sheetViews>
    <sheetView zoomScale="52" workbookViewId="0">
      <selection activeCell="F10" sqref="F10"/>
    </sheetView>
  </sheetViews>
  <sheetFormatPr defaultRowHeight="14.4" x14ac:dyDescent="0.3"/>
  <cols>
    <col min="2" max="3" width="15.44140625" bestFit="1" customWidth="1"/>
    <col min="4" max="4" width="12.88671875" bestFit="1" customWidth="1"/>
    <col min="5" max="5" width="15.44140625" bestFit="1" customWidth="1"/>
  </cols>
  <sheetData>
    <row r="1" spans="2:5" x14ac:dyDescent="0.3">
      <c r="B1" t="s">
        <v>136</v>
      </c>
      <c r="C1" t="s">
        <v>149</v>
      </c>
    </row>
    <row r="2" spans="2:5" x14ac:dyDescent="0.3">
      <c r="B2">
        <v>5509316.2327399896</v>
      </c>
      <c r="C2">
        <v>5677796.2327399906</v>
      </c>
      <c r="D2">
        <v>0</v>
      </c>
      <c r="E2">
        <v>0</v>
      </c>
    </row>
    <row r="3" spans="2:5" x14ac:dyDescent="0.3">
      <c r="B3">
        <v>8173101.3700399902</v>
      </c>
      <c r="C3">
        <v>8510061.3700399902</v>
      </c>
      <c r="D3">
        <f>B129</f>
        <v>428516061.01631367</v>
      </c>
      <c r="E3">
        <f>C129</f>
        <v>450002913.42779088</v>
      </c>
    </row>
    <row r="4" spans="2:5" x14ac:dyDescent="0.3">
      <c r="B4">
        <v>10337597.461629979</v>
      </c>
      <c r="C4">
        <v>10843037.46162999</v>
      </c>
    </row>
    <row r="5" spans="2:5" x14ac:dyDescent="0.3">
      <c r="B5">
        <v>14515229.953229979</v>
      </c>
      <c r="C5">
        <v>15188757.276419051</v>
      </c>
    </row>
    <row r="6" spans="2:5" x14ac:dyDescent="0.3">
      <c r="B6">
        <v>18849455.237049978</v>
      </c>
      <c r="C6">
        <v>19690967.514742583</v>
      </c>
    </row>
    <row r="7" spans="2:5" x14ac:dyDescent="0.3">
      <c r="B7">
        <v>24663559.315909978</v>
      </c>
      <c r="C7">
        <v>25673469.923286803</v>
      </c>
    </row>
    <row r="8" spans="2:5" x14ac:dyDescent="0.3">
      <c r="B8">
        <v>30180804.099639967</v>
      </c>
      <c r="C8">
        <v>31359110.500447884</v>
      </c>
    </row>
    <row r="9" spans="2:5" x14ac:dyDescent="0.3">
      <c r="B9">
        <v>34288580.37849997</v>
      </c>
      <c r="C9">
        <v>35634421.271369085</v>
      </c>
    </row>
    <row r="10" spans="2:5" x14ac:dyDescent="0.3">
      <c r="B10">
        <v>36597660.017859973</v>
      </c>
      <c r="C10">
        <v>38111980.910729088</v>
      </c>
    </row>
    <row r="11" spans="2:5" x14ac:dyDescent="0.3">
      <c r="B11">
        <v>39088881.934289962</v>
      </c>
      <c r="C11">
        <v>40770321.086311877</v>
      </c>
    </row>
    <row r="12" spans="2:5" x14ac:dyDescent="0.3">
      <c r="B12">
        <v>41323149.676479965</v>
      </c>
      <c r="C12">
        <v>43173068.828501865</v>
      </c>
    </row>
    <row r="13" spans="2:5" x14ac:dyDescent="0.3">
      <c r="B13">
        <v>43474400.495349959</v>
      </c>
      <c r="C13">
        <v>45492799.647371858</v>
      </c>
    </row>
    <row r="14" spans="2:5" x14ac:dyDescent="0.3">
      <c r="B14">
        <v>45598851.055229962</v>
      </c>
      <c r="C14">
        <v>47785730.207251862</v>
      </c>
    </row>
    <row r="15" spans="2:5" x14ac:dyDescent="0.3">
      <c r="B15">
        <v>47700061.567319959</v>
      </c>
      <c r="C15">
        <v>50055420.719341852</v>
      </c>
    </row>
    <row r="16" spans="2:5" x14ac:dyDescent="0.3">
      <c r="B16">
        <v>50360448.284749947</v>
      </c>
      <c r="C16">
        <v>52884287.43677184</v>
      </c>
    </row>
    <row r="17" spans="2:3" x14ac:dyDescent="0.3">
      <c r="B17">
        <v>53612339.197649948</v>
      </c>
      <c r="C17">
        <v>56302036.301065922</v>
      </c>
    </row>
    <row r="18" spans="2:3" x14ac:dyDescent="0.3">
      <c r="B18">
        <v>59359895.340359941</v>
      </c>
      <c r="C18">
        <v>62218072.443775915</v>
      </c>
    </row>
    <row r="19" spans="2:3" x14ac:dyDescent="0.3">
      <c r="B19">
        <v>64375253.093709931</v>
      </c>
      <c r="C19">
        <v>67401846.771028548</v>
      </c>
    </row>
    <row r="20" spans="2:3" x14ac:dyDescent="0.3">
      <c r="B20">
        <v>69990965.867179915</v>
      </c>
      <c r="C20">
        <v>73185988.689087331</v>
      </c>
    </row>
    <row r="21" spans="2:3" x14ac:dyDescent="0.3">
      <c r="B21">
        <v>73399648.035859913</v>
      </c>
      <c r="C21">
        <v>76762968.913331613</v>
      </c>
    </row>
    <row r="22" spans="2:3" x14ac:dyDescent="0.3">
      <c r="B22">
        <v>75541688.479799911</v>
      </c>
      <c r="C22">
        <v>79073260.955189407</v>
      </c>
    </row>
    <row r="23" spans="2:3" x14ac:dyDescent="0.3">
      <c r="B23">
        <v>78087375.343739912</v>
      </c>
      <c r="C23">
        <v>81787427.819129407</v>
      </c>
    </row>
    <row r="24" spans="2:3" x14ac:dyDescent="0.3">
      <c r="B24">
        <v>80159480.21762991</v>
      </c>
      <c r="C24">
        <v>84028012.693019405</v>
      </c>
    </row>
    <row r="25" spans="2:3" x14ac:dyDescent="0.3">
      <c r="B25">
        <v>82165770.553594917</v>
      </c>
      <c r="C25">
        <v>86202783.028984398</v>
      </c>
    </row>
    <row r="26" spans="2:3" x14ac:dyDescent="0.3">
      <c r="B26">
        <v>84241622.658934921</v>
      </c>
      <c r="C26">
        <v>88447115.134324402</v>
      </c>
    </row>
    <row r="27" spans="2:3" x14ac:dyDescent="0.3">
      <c r="B27">
        <v>86220047.722314924</v>
      </c>
      <c r="C27">
        <v>90594020.19770439</v>
      </c>
    </row>
    <row r="28" spans="2:3" x14ac:dyDescent="0.3">
      <c r="B28">
        <v>88127848.078381926</v>
      </c>
      <c r="C28">
        <v>92666823.220402688</v>
      </c>
    </row>
    <row r="29" spans="2:3" x14ac:dyDescent="0.3">
      <c r="B29">
        <v>91516147.472741917</v>
      </c>
      <c r="C29">
        <v>96219579.517089278</v>
      </c>
    </row>
    <row r="30" spans="2:3" x14ac:dyDescent="0.3">
      <c r="B30">
        <v>94927247.950821921</v>
      </c>
      <c r="C30">
        <v>99796941.74390547</v>
      </c>
    </row>
    <row r="31" spans="2:3" x14ac:dyDescent="0.3">
      <c r="B31">
        <v>103116940.70817192</v>
      </c>
      <c r="C31">
        <v>108154368.95173024</v>
      </c>
    </row>
    <row r="32" spans="2:3" x14ac:dyDescent="0.3">
      <c r="B32">
        <v>108564222.83932191</v>
      </c>
      <c r="C32">
        <v>113770111.9706832</v>
      </c>
    </row>
    <row r="33" spans="2:3" x14ac:dyDescent="0.3">
      <c r="B33">
        <v>111287882.85987189</v>
      </c>
      <c r="C33">
        <v>116660965.25375931</v>
      </c>
    </row>
    <row r="34" spans="2:3" x14ac:dyDescent="0.3">
      <c r="B34">
        <v>114011179.6259719</v>
      </c>
      <c r="C34">
        <v>119552442.56398891</v>
      </c>
    </row>
    <row r="35" spans="2:3" x14ac:dyDescent="0.3">
      <c r="B35">
        <v>116160805.33715189</v>
      </c>
      <c r="C35">
        <v>121867354.55943461</v>
      </c>
    </row>
    <row r="36" spans="2:3" x14ac:dyDescent="0.3">
      <c r="B36">
        <v>118200201.38321188</v>
      </c>
      <c r="C36">
        <v>124075230.6054946</v>
      </c>
    </row>
    <row r="37" spans="2:3" x14ac:dyDescent="0.3">
      <c r="B37">
        <v>120173616.69840188</v>
      </c>
      <c r="C37">
        <v>126217125.92068461</v>
      </c>
    </row>
    <row r="38" spans="2:3" x14ac:dyDescent="0.3">
      <c r="B38">
        <v>122109100.89399189</v>
      </c>
      <c r="C38">
        <v>128321090.11627461</v>
      </c>
    </row>
    <row r="39" spans="2:3" x14ac:dyDescent="0.3">
      <c r="B39">
        <v>124006947.71859288</v>
      </c>
      <c r="C39">
        <v>130387416.9408756</v>
      </c>
    </row>
    <row r="40" spans="2:3" x14ac:dyDescent="0.3">
      <c r="B40">
        <v>126140369.33076288</v>
      </c>
      <c r="C40">
        <v>132689318.5530456</v>
      </c>
    </row>
    <row r="41" spans="2:3" x14ac:dyDescent="0.3">
      <c r="B41">
        <v>128432800.55096288</v>
      </c>
      <c r="C41">
        <v>135148684.03732559</v>
      </c>
    </row>
    <row r="42" spans="2:3" x14ac:dyDescent="0.3">
      <c r="B42">
        <v>131982437.86817287</v>
      </c>
      <c r="C42">
        <v>138865768.17150861</v>
      </c>
    </row>
    <row r="43" spans="2:3" x14ac:dyDescent="0.3">
      <c r="B43">
        <v>136171835.07070288</v>
      </c>
      <c r="C43">
        <v>143222791.19715357</v>
      </c>
    </row>
    <row r="44" spans="2:3" x14ac:dyDescent="0.3">
      <c r="B44">
        <v>141081208.66504288</v>
      </c>
      <c r="C44">
        <v>148300200.09528583</v>
      </c>
    </row>
    <row r="45" spans="2:3" x14ac:dyDescent="0.3">
      <c r="B45">
        <v>143835990.96111286</v>
      </c>
      <c r="C45">
        <v>151223103.87839085</v>
      </c>
    </row>
    <row r="46" spans="2:3" x14ac:dyDescent="0.3">
      <c r="B46">
        <v>147174262.58601287</v>
      </c>
      <c r="C46">
        <v>154729614.95316637</v>
      </c>
    </row>
    <row r="47" spans="2:3" x14ac:dyDescent="0.3">
      <c r="B47">
        <v>150441797.21112287</v>
      </c>
      <c r="C47">
        <v>158165071.37330806</v>
      </c>
    </row>
    <row r="48" spans="2:3" x14ac:dyDescent="0.3">
      <c r="B48">
        <v>152708221.30984288</v>
      </c>
      <c r="C48">
        <v>160599975.47202805</v>
      </c>
    </row>
    <row r="49" spans="2:3" x14ac:dyDescent="0.3">
      <c r="B49">
        <v>154871369.75754288</v>
      </c>
      <c r="C49">
        <v>162931603.91972804</v>
      </c>
    </row>
    <row r="50" spans="2:3" x14ac:dyDescent="0.3">
      <c r="B50">
        <v>156893212.63127288</v>
      </c>
      <c r="C50">
        <v>165121926.79345804</v>
      </c>
    </row>
    <row r="51" spans="2:3" x14ac:dyDescent="0.3">
      <c r="B51">
        <v>158826217.96817288</v>
      </c>
      <c r="C51">
        <v>167223412.13035804</v>
      </c>
    </row>
    <row r="52" spans="2:3" x14ac:dyDescent="0.3">
      <c r="B52">
        <v>161213616.76138288</v>
      </c>
      <c r="C52">
        <v>169778633.16024515</v>
      </c>
    </row>
    <row r="53" spans="2:3" x14ac:dyDescent="0.3">
      <c r="B53">
        <v>163624788.77757287</v>
      </c>
      <c r="C53">
        <v>172356925.04595116</v>
      </c>
    </row>
    <row r="54" spans="2:3" x14ac:dyDescent="0.3">
      <c r="B54">
        <v>168170686.71876287</v>
      </c>
      <c r="C54">
        <v>177070778.27821225</v>
      </c>
    </row>
    <row r="55" spans="2:3" x14ac:dyDescent="0.3">
      <c r="B55">
        <v>178291911.66697279</v>
      </c>
      <c r="C55">
        <v>187360081.58493894</v>
      </c>
    </row>
    <row r="56" spans="2:3" x14ac:dyDescent="0.3">
      <c r="B56">
        <v>182413405.4792828</v>
      </c>
      <c r="C56">
        <v>191650055.39724895</v>
      </c>
    </row>
    <row r="57" spans="2:3" x14ac:dyDescent="0.3">
      <c r="B57">
        <v>187556218.19824278</v>
      </c>
      <c r="C57">
        <v>196958304.25198945</v>
      </c>
    </row>
    <row r="58" spans="2:3" x14ac:dyDescent="0.3">
      <c r="B58">
        <v>190106805.13479277</v>
      </c>
      <c r="C58">
        <v>199677048.17474994</v>
      </c>
    </row>
    <row r="59" spans="2:3" x14ac:dyDescent="0.3">
      <c r="B59">
        <v>192499843.87837276</v>
      </c>
      <c r="C59">
        <v>202238566.91832992</v>
      </c>
    </row>
    <row r="60" spans="2:3" x14ac:dyDescent="0.3">
      <c r="B60">
        <v>194734339.88844275</v>
      </c>
      <c r="C60">
        <v>204641542.92839992</v>
      </c>
    </row>
    <row r="61" spans="2:3" x14ac:dyDescent="0.3">
      <c r="B61">
        <v>196828876.46579275</v>
      </c>
      <c r="C61">
        <v>206904559.50574991</v>
      </c>
    </row>
    <row r="62" spans="2:3" x14ac:dyDescent="0.3">
      <c r="B62">
        <v>198816025.40466276</v>
      </c>
      <c r="C62">
        <v>209060188.44461989</v>
      </c>
    </row>
    <row r="63" spans="2:3" x14ac:dyDescent="0.3">
      <c r="B63">
        <v>200917011.95049277</v>
      </c>
      <c r="C63">
        <v>211329350.48709479</v>
      </c>
    </row>
    <row r="64" spans="2:3" x14ac:dyDescent="0.3">
      <c r="B64">
        <v>203952206.37070277</v>
      </c>
      <c r="C64">
        <v>214531191.50573379</v>
      </c>
    </row>
    <row r="65" spans="2:3" x14ac:dyDescent="0.3">
      <c r="B65">
        <v>206325040.67330277</v>
      </c>
      <c r="C65">
        <v>217068229.03617129</v>
      </c>
    </row>
    <row r="66" spans="2:3" x14ac:dyDescent="0.3">
      <c r="B66">
        <v>210119226.93106276</v>
      </c>
      <c r="C66">
        <v>221030483.11488253</v>
      </c>
    </row>
    <row r="67" spans="2:3" x14ac:dyDescent="0.3">
      <c r="B67">
        <v>213525951.18395275</v>
      </c>
      <c r="C67">
        <v>224603209.33521104</v>
      </c>
    </row>
    <row r="68" spans="2:3" x14ac:dyDescent="0.3">
      <c r="B68">
        <v>220606133.22835276</v>
      </c>
      <c r="C68">
        <v>231850574.81275836</v>
      </c>
    </row>
    <row r="69" spans="2:3" x14ac:dyDescent="0.3">
      <c r="B69">
        <v>223342458.87011275</v>
      </c>
      <c r="C69">
        <v>234754691.42072225</v>
      </c>
    </row>
    <row r="70" spans="2:3" x14ac:dyDescent="0.3">
      <c r="B70">
        <v>225450709.29098275</v>
      </c>
      <c r="C70">
        <v>237030890.42842534</v>
      </c>
    </row>
    <row r="71" spans="2:3" x14ac:dyDescent="0.3">
      <c r="B71">
        <v>227448031.11502275</v>
      </c>
      <c r="C71">
        <v>239195934.91085824</v>
      </c>
    </row>
    <row r="72" spans="2:3" x14ac:dyDescent="0.3">
      <c r="B72">
        <v>229406906.30810875</v>
      </c>
      <c r="C72">
        <v>241322839.01976925</v>
      </c>
    </row>
    <row r="73" spans="2:3" x14ac:dyDescent="0.3">
      <c r="B73">
        <v>231340805.50677875</v>
      </c>
      <c r="C73">
        <v>243425218.21843925</v>
      </c>
    </row>
    <row r="74" spans="2:3" x14ac:dyDescent="0.3">
      <c r="B74">
        <v>233242049.54412976</v>
      </c>
      <c r="C74">
        <v>245494942.25579026</v>
      </c>
    </row>
    <row r="75" spans="2:3" x14ac:dyDescent="0.3">
      <c r="B75">
        <v>235318252.03990975</v>
      </c>
      <c r="C75">
        <v>247739624.75157025</v>
      </c>
    </row>
    <row r="76" spans="2:3" x14ac:dyDescent="0.3">
      <c r="B76">
        <v>237678424.40865976</v>
      </c>
      <c r="C76">
        <v>250266155.16261914</v>
      </c>
    </row>
    <row r="77" spans="2:3" x14ac:dyDescent="0.3">
      <c r="B77">
        <v>239965578.46864974</v>
      </c>
      <c r="C77">
        <v>252720369.55388963</v>
      </c>
    </row>
    <row r="78" spans="2:3" x14ac:dyDescent="0.3">
      <c r="B78">
        <v>243808532.73182973</v>
      </c>
      <c r="C78">
        <v>256731542.85168329</v>
      </c>
    </row>
    <row r="79" spans="2:3" x14ac:dyDescent="0.3">
      <c r="B79">
        <v>255451034.09262964</v>
      </c>
      <c r="C79">
        <v>268542524.21248329</v>
      </c>
    </row>
    <row r="80" spans="2:3" x14ac:dyDescent="0.3">
      <c r="B80">
        <v>260889151.82443964</v>
      </c>
      <c r="C80">
        <v>274147934.9498415</v>
      </c>
    </row>
    <row r="81" spans="2:3" x14ac:dyDescent="0.3">
      <c r="B81">
        <v>263924653.00201964</v>
      </c>
      <c r="C81">
        <v>277350442.99729288</v>
      </c>
    </row>
    <row r="82" spans="2:3" x14ac:dyDescent="0.3">
      <c r="B82">
        <v>266788275.67696965</v>
      </c>
      <c r="C82">
        <v>280382545.67224288</v>
      </c>
    </row>
    <row r="83" spans="2:3" x14ac:dyDescent="0.3">
      <c r="B83">
        <v>269054619.95137966</v>
      </c>
      <c r="C83">
        <v>282817079.4995575</v>
      </c>
    </row>
    <row r="84" spans="2:3" x14ac:dyDescent="0.3">
      <c r="B84">
        <v>271152447.38331968</v>
      </c>
      <c r="C84">
        <v>285083309.10702968</v>
      </c>
    </row>
    <row r="85" spans="2:3" x14ac:dyDescent="0.3">
      <c r="B85">
        <v>274561494.55648971</v>
      </c>
      <c r="C85">
        <v>288660836.28019965</v>
      </c>
    </row>
    <row r="86" spans="2:3" x14ac:dyDescent="0.3">
      <c r="B86">
        <v>276774252.08453971</v>
      </c>
      <c r="C86">
        <v>291042073.80824965</v>
      </c>
    </row>
    <row r="87" spans="2:3" x14ac:dyDescent="0.3">
      <c r="B87">
        <v>278785046.6198597</v>
      </c>
      <c r="C87">
        <v>293221348.34356964</v>
      </c>
    </row>
    <row r="88" spans="2:3" x14ac:dyDescent="0.3">
      <c r="B88">
        <v>280760976.8512817</v>
      </c>
      <c r="C88">
        <v>295363393.70318353</v>
      </c>
    </row>
    <row r="89" spans="2:3" x14ac:dyDescent="0.3">
      <c r="B89">
        <v>283622604.61845171</v>
      </c>
      <c r="C89">
        <v>298387166.67918175</v>
      </c>
    </row>
    <row r="90" spans="2:3" x14ac:dyDescent="0.3">
      <c r="B90">
        <v>287808807.33497173</v>
      </c>
      <c r="C90">
        <v>302739298.97710752</v>
      </c>
    </row>
    <row r="91" spans="2:3" x14ac:dyDescent="0.3">
      <c r="B91">
        <v>292258956.18066174</v>
      </c>
      <c r="C91">
        <v>307357214.90617406</v>
      </c>
    </row>
    <row r="92" spans="2:3" x14ac:dyDescent="0.3">
      <c r="B92">
        <v>296806345.87483174</v>
      </c>
      <c r="C92">
        <v>312073084.60034406</v>
      </c>
    </row>
    <row r="93" spans="2:3" x14ac:dyDescent="0.3">
      <c r="B93">
        <v>301765714.68850172</v>
      </c>
      <c r="C93">
        <v>317200335.54147565</v>
      </c>
    </row>
    <row r="94" spans="2:3" x14ac:dyDescent="0.3">
      <c r="B94">
        <v>305751867.62220174</v>
      </c>
      <c r="C94">
        <v>321354968.47517568</v>
      </c>
    </row>
    <row r="95" spans="2:3" x14ac:dyDescent="0.3">
      <c r="B95">
        <v>308103396.02938175</v>
      </c>
      <c r="C95">
        <v>323874958.54190415</v>
      </c>
    </row>
    <row r="96" spans="2:3" x14ac:dyDescent="0.3">
      <c r="B96">
        <v>310270461.29710174</v>
      </c>
      <c r="C96">
        <v>326209624.97666013</v>
      </c>
    </row>
    <row r="97" spans="2:3" x14ac:dyDescent="0.3">
      <c r="B97">
        <v>312324357.74233174</v>
      </c>
      <c r="C97">
        <v>328432001.42189014</v>
      </c>
    </row>
    <row r="98" spans="2:3" x14ac:dyDescent="0.3">
      <c r="B98">
        <v>314352056.52534175</v>
      </c>
      <c r="C98">
        <v>330628180.20490015</v>
      </c>
    </row>
    <row r="99" spans="2:3" x14ac:dyDescent="0.3">
      <c r="B99">
        <v>316319412.38811374</v>
      </c>
      <c r="C99">
        <v>332764016.06767213</v>
      </c>
    </row>
    <row r="100" spans="2:3" x14ac:dyDescent="0.3">
      <c r="B100">
        <v>318697877.73555374</v>
      </c>
      <c r="C100">
        <v>335310961.41511214</v>
      </c>
    </row>
    <row r="101" spans="2:3" x14ac:dyDescent="0.3">
      <c r="B101">
        <v>321358301.96022373</v>
      </c>
      <c r="C101">
        <v>338138392.71913016</v>
      </c>
    </row>
    <row r="102" spans="2:3" x14ac:dyDescent="0.3">
      <c r="B102">
        <v>324511499.27674371</v>
      </c>
      <c r="C102">
        <v>341460033.15201581</v>
      </c>
    </row>
    <row r="103" spans="2:3" x14ac:dyDescent="0.3">
      <c r="B103">
        <v>331974382.6321137</v>
      </c>
      <c r="C103">
        <v>349091396.50738579</v>
      </c>
    </row>
    <row r="104" spans="2:3" x14ac:dyDescent="0.3">
      <c r="B104">
        <v>337257098.43323368</v>
      </c>
      <c r="C104">
        <v>354542243.49885827</v>
      </c>
    </row>
    <row r="105" spans="2:3" x14ac:dyDescent="0.3">
      <c r="B105">
        <v>341553211.11746371</v>
      </c>
      <c r="C105">
        <v>359006016.29426396</v>
      </c>
    </row>
    <row r="106" spans="2:3" x14ac:dyDescent="0.3">
      <c r="B106">
        <v>343831414.88196373</v>
      </c>
      <c r="C106">
        <v>361452700.05876392</v>
      </c>
    </row>
    <row r="107" spans="2:3" x14ac:dyDescent="0.3">
      <c r="B107">
        <v>346103894.62917376</v>
      </c>
      <c r="C107">
        <v>363893659.80597395</v>
      </c>
    </row>
    <row r="108" spans="2:3" x14ac:dyDescent="0.3">
      <c r="B108">
        <v>348225524.86521375</v>
      </c>
      <c r="C108">
        <v>366183770.04201394</v>
      </c>
    </row>
    <row r="109" spans="2:3" x14ac:dyDescent="0.3">
      <c r="B109">
        <v>350409146.30870372</v>
      </c>
      <c r="C109">
        <v>368535499.24180239</v>
      </c>
    </row>
    <row r="110" spans="2:3" x14ac:dyDescent="0.3">
      <c r="B110">
        <v>352710577.4329437</v>
      </c>
      <c r="C110">
        <v>371005410.36604238</v>
      </c>
    </row>
    <row r="111" spans="2:3" x14ac:dyDescent="0.3">
      <c r="B111">
        <v>355452758.24145371</v>
      </c>
      <c r="C111">
        <v>373916071.17455238</v>
      </c>
    </row>
    <row r="112" spans="2:3" x14ac:dyDescent="0.3">
      <c r="B112">
        <v>358353763.04547369</v>
      </c>
      <c r="C112">
        <v>376984751.5794431</v>
      </c>
    </row>
    <row r="113" spans="2:3" x14ac:dyDescent="0.3">
      <c r="B113">
        <v>362538799.36411369</v>
      </c>
      <c r="C113">
        <v>381334703.89248872</v>
      </c>
    </row>
    <row r="114" spans="2:3" x14ac:dyDescent="0.3">
      <c r="B114">
        <v>368105101.28664368</v>
      </c>
      <c r="C114">
        <v>387066892.36553973</v>
      </c>
    </row>
    <row r="115" spans="2:3" x14ac:dyDescent="0.3">
      <c r="B115">
        <v>375128520.77606368</v>
      </c>
      <c r="C115">
        <v>394258791.85495973</v>
      </c>
    </row>
    <row r="116" spans="2:3" x14ac:dyDescent="0.3">
      <c r="B116">
        <v>378215358.47690368</v>
      </c>
      <c r="C116">
        <v>397514109.55579972</v>
      </c>
    </row>
    <row r="117" spans="2:3" x14ac:dyDescent="0.3">
      <c r="B117">
        <v>381474094.19037366</v>
      </c>
      <c r="C117">
        <v>400940918.53105265</v>
      </c>
    </row>
    <row r="118" spans="2:3" x14ac:dyDescent="0.3">
      <c r="B118">
        <v>384359941.12136364</v>
      </c>
      <c r="C118">
        <v>403995245.46204263</v>
      </c>
    </row>
    <row r="119" spans="2:3" x14ac:dyDescent="0.3">
      <c r="B119">
        <v>386562859.53330362</v>
      </c>
      <c r="C119">
        <v>406366643.87398261</v>
      </c>
    </row>
    <row r="120" spans="2:3" x14ac:dyDescent="0.3">
      <c r="B120">
        <v>388634255.26693362</v>
      </c>
      <c r="C120">
        <v>408606519.60761261</v>
      </c>
    </row>
    <row r="121" spans="2:3" x14ac:dyDescent="0.3">
      <c r="B121">
        <v>390736544.90897363</v>
      </c>
      <c r="C121">
        <v>410877289.24965262</v>
      </c>
    </row>
    <row r="122" spans="2:3" x14ac:dyDescent="0.3">
      <c r="B122">
        <v>392709364.42041361</v>
      </c>
      <c r="C122">
        <v>413018588.7610926</v>
      </c>
    </row>
    <row r="123" spans="2:3" x14ac:dyDescent="0.3">
      <c r="B123">
        <v>394792769.4056536</v>
      </c>
      <c r="C123">
        <v>415270473.74633259</v>
      </c>
    </row>
    <row r="124" spans="2:3" x14ac:dyDescent="0.3">
      <c r="B124">
        <v>397279435.27549362</v>
      </c>
      <c r="C124">
        <v>417924325.8867147</v>
      </c>
    </row>
    <row r="125" spans="2:3" x14ac:dyDescent="0.3">
      <c r="B125">
        <v>399312094.5300436</v>
      </c>
      <c r="C125">
        <v>420125465.14126468</v>
      </c>
    </row>
    <row r="126" spans="2:3" x14ac:dyDescent="0.3">
      <c r="B126">
        <v>403796300.57183361</v>
      </c>
      <c r="C126">
        <v>424778027.07605577</v>
      </c>
    </row>
    <row r="127" spans="2:3" x14ac:dyDescent="0.3">
      <c r="B127">
        <v>414455787.10793364</v>
      </c>
      <c r="C127">
        <v>435605882.17053759</v>
      </c>
    </row>
    <row r="128" spans="2:3" x14ac:dyDescent="0.3">
      <c r="B128">
        <v>423430233.18549365</v>
      </c>
      <c r="C128">
        <v>444748808.2480976</v>
      </c>
    </row>
    <row r="129" spans="2:3" x14ac:dyDescent="0.3">
      <c r="B129">
        <v>428516061.01631367</v>
      </c>
      <c r="C129">
        <v>450002913.42779088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19D1-6A56-42C8-82BB-2F28F7A91B42}">
  <dimension ref="B1:L135"/>
  <sheetViews>
    <sheetView zoomScale="46" workbookViewId="0">
      <selection activeCell="Q35" sqref="Q35"/>
    </sheetView>
  </sheetViews>
  <sheetFormatPr defaultRowHeight="14.4" x14ac:dyDescent="0.3"/>
  <cols>
    <col min="2" max="2" width="15.33203125" bestFit="1" customWidth="1"/>
    <col min="3" max="3" width="12.77734375" bestFit="1" customWidth="1"/>
    <col min="4" max="4" width="12.77734375" customWidth="1"/>
    <col min="7" max="7" width="20.6640625" bestFit="1" customWidth="1"/>
    <col min="12" max="12" width="11" bestFit="1" customWidth="1"/>
  </cols>
  <sheetData>
    <row r="1" spans="2:11" x14ac:dyDescent="0.3">
      <c r="B1" t="s">
        <v>150</v>
      </c>
      <c r="C1" t="s">
        <v>151</v>
      </c>
      <c r="F1" t="s">
        <v>152</v>
      </c>
      <c r="G1" t="s">
        <v>153</v>
      </c>
      <c r="H1" t="s">
        <v>154</v>
      </c>
    </row>
    <row r="2" spans="2:11" x14ac:dyDescent="0.3">
      <c r="B2">
        <v>6.4102564102564055E-2</v>
      </c>
      <c r="C2">
        <v>0</v>
      </c>
      <c r="E2">
        <v>1</v>
      </c>
      <c r="F2">
        <f>E2/$E$129</f>
        <v>7.8125E-3</v>
      </c>
      <c r="G2">
        <v>6.4102564102564055E-2</v>
      </c>
      <c r="H2">
        <v>2.4102347885011075E-3</v>
      </c>
      <c r="J2">
        <f>G2*30.42*86400</f>
        <v>168479.99999999988</v>
      </c>
      <c r="K2">
        <f>H2*30.42*86400</f>
        <v>6334.7911717999996</v>
      </c>
    </row>
    <row r="3" spans="2:11" x14ac:dyDescent="0.3">
      <c r="B3">
        <v>6.4102564102564055E-2</v>
      </c>
      <c r="C3">
        <v>0</v>
      </c>
      <c r="E3">
        <v>2</v>
      </c>
      <c r="F3">
        <f t="shared" ref="F3:F66" si="0">E3/$E$129</f>
        <v>1.5625E-2</v>
      </c>
      <c r="G3">
        <v>6.4102564102564055E-2</v>
      </c>
      <c r="H3">
        <v>1.627208343415938E-3</v>
      </c>
      <c r="J3">
        <f t="shared" ref="J3:J66" si="1">G3*30.42*86400</f>
        <v>168479.99999999988</v>
      </c>
      <c r="K3">
        <f t="shared" ref="K3:K66" si="2">H3*30.42*86400</f>
        <v>4276.7721624999895</v>
      </c>
    </row>
    <row r="4" spans="2:11" x14ac:dyDescent="0.3">
      <c r="B4">
        <v>6.4102564102564097E-2</v>
      </c>
      <c r="C4">
        <v>0</v>
      </c>
      <c r="E4">
        <v>3</v>
      </c>
      <c r="F4">
        <f t="shared" si="0"/>
        <v>2.34375E-2</v>
      </c>
      <c r="G4">
        <v>6.4102564102564097E-2</v>
      </c>
      <c r="H4">
        <v>1.5306913372507085E-3</v>
      </c>
      <c r="J4">
        <f t="shared" si="1"/>
        <v>168480</v>
      </c>
      <c r="K4">
        <f t="shared" si="2"/>
        <v>4023.0976733999905</v>
      </c>
    </row>
    <row r="5" spans="2:11" x14ac:dyDescent="0.3">
      <c r="B5">
        <v>6.4102564102564055E-2</v>
      </c>
      <c r="C5">
        <v>1.4940402685702594E-4</v>
      </c>
      <c r="E5">
        <v>4</v>
      </c>
      <c r="F5">
        <f t="shared" si="0"/>
        <v>3.125E-2</v>
      </c>
      <c r="G5">
        <v>6.4102564102564055E-2</v>
      </c>
      <c r="H5">
        <v>1.356017907607537E-3</v>
      </c>
      <c r="J5">
        <f t="shared" si="1"/>
        <v>168479.99999999988</v>
      </c>
      <c r="K5">
        <f t="shared" si="2"/>
        <v>3564.0055943499983</v>
      </c>
    </row>
    <row r="6" spans="2:11" x14ac:dyDescent="0.3">
      <c r="B6">
        <v>6.4102564102564055E-2</v>
      </c>
      <c r="C6">
        <v>1.8835283517711909E-4</v>
      </c>
      <c r="E6">
        <v>5</v>
      </c>
      <c r="F6">
        <f t="shared" si="0"/>
        <v>3.90625E-2</v>
      </c>
      <c r="G6">
        <v>6.4102564102564055E-2</v>
      </c>
      <c r="H6">
        <v>1.3230412225372524E-3</v>
      </c>
      <c r="J6">
        <f t="shared" si="1"/>
        <v>168479.99999999988</v>
      </c>
      <c r="K6">
        <f t="shared" si="2"/>
        <v>3477.3333686999899</v>
      </c>
    </row>
    <row r="7" spans="2:11" x14ac:dyDescent="0.3">
      <c r="B7">
        <v>6.4102564102564055E-2</v>
      </c>
      <c r="C7">
        <v>3.1073579369916801E-5</v>
      </c>
      <c r="E7">
        <v>6</v>
      </c>
      <c r="F7">
        <f t="shared" si="0"/>
        <v>4.6875E-2</v>
      </c>
      <c r="G7">
        <v>6.4102564102564055E-2</v>
      </c>
      <c r="H7">
        <v>1.2151315739751462E-3</v>
      </c>
      <c r="J7">
        <f t="shared" si="1"/>
        <v>168479.99999999988</v>
      </c>
      <c r="K7">
        <f t="shared" si="2"/>
        <v>3193.7157342999894</v>
      </c>
    </row>
    <row r="8" spans="2:11" x14ac:dyDescent="0.3">
      <c r="B8">
        <v>6.4102564102564055E-2</v>
      </c>
      <c r="C8">
        <v>3.2038562330307753E-5</v>
      </c>
      <c r="E8">
        <v>7</v>
      </c>
      <c r="F8">
        <f t="shared" si="0"/>
        <v>5.46875E-2</v>
      </c>
      <c r="G8">
        <v>6.4102564102564055E-2</v>
      </c>
      <c r="H8">
        <v>1.158116697827631E-3</v>
      </c>
      <c r="J8">
        <f t="shared" si="1"/>
        <v>168479.99999999988</v>
      </c>
      <c r="K8">
        <f t="shared" si="2"/>
        <v>3043.8642194999893</v>
      </c>
    </row>
    <row r="9" spans="2:11" x14ac:dyDescent="0.3">
      <c r="B9">
        <v>6.4102564102564055E-2</v>
      </c>
      <c r="C9">
        <v>3.5974289682104817E-4</v>
      </c>
      <c r="E9">
        <v>8</v>
      </c>
      <c r="F9">
        <f t="shared" si="0"/>
        <v>6.25E-2</v>
      </c>
      <c r="G9">
        <v>6.4102564102564055E-2</v>
      </c>
      <c r="H9">
        <v>9.9762606149706194E-4</v>
      </c>
      <c r="J9">
        <f t="shared" si="1"/>
        <v>168479.99999999988</v>
      </c>
      <c r="K9">
        <f t="shared" si="2"/>
        <v>2622.0486059199898</v>
      </c>
    </row>
    <row r="10" spans="2:11" x14ac:dyDescent="0.3">
      <c r="B10">
        <v>6.4102564102564055E-2</v>
      </c>
      <c r="C10">
        <v>0</v>
      </c>
      <c r="E10">
        <v>9</v>
      </c>
      <c r="F10">
        <f t="shared" si="0"/>
        <v>7.03125E-2</v>
      </c>
      <c r="G10">
        <v>6.4102564102564055E-2</v>
      </c>
      <c r="H10">
        <v>9.8674478557905375E-4</v>
      </c>
      <c r="J10">
        <f t="shared" si="1"/>
        <v>168479.99999999988</v>
      </c>
      <c r="K10">
        <f t="shared" si="2"/>
        <v>2593.4494790000003</v>
      </c>
    </row>
    <row r="11" spans="2:11" x14ac:dyDescent="0.3">
      <c r="B11">
        <v>6.4102564102564097E-2</v>
      </c>
      <c r="C11">
        <v>5.1810944888840181E-4</v>
      </c>
      <c r="E11">
        <v>10</v>
      </c>
      <c r="F11">
        <f t="shared" si="0"/>
        <v>7.8125E-2</v>
      </c>
      <c r="G11">
        <v>6.4102564102564097E-2</v>
      </c>
      <c r="H11">
        <v>9.703725749232962E-4</v>
      </c>
      <c r="J11">
        <f t="shared" si="1"/>
        <v>168480</v>
      </c>
      <c r="K11">
        <f t="shared" si="2"/>
        <v>2550.4185942000004</v>
      </c>
    </row>
    <row r="12" spans="2:11" x14ac:dyDescent="0.3">
      <c r="B12">
        <v>6.4102564102564097E-2</v>
      </c>
      <c r="C12">
        <v>0</v>
      </c>
      <c r="E12">
        <v>11</v>
      </c>
      <c r="F12">
        <f t="shared" si="0"/>
        <v>8.59375E-2</v>
      </c>
      <c r="G12">
        <v>6.4102564102564097E-2</v>
      </c>
      <c r="H12">
        <v>9.4283144065642355E-4</v>
      </c>
      <c r="J12">
        <f t="shared" si="1"/>
        <v>168480</v>
      </c>
      <c r="K12">
        <f t="shared" si="2"/>
        <v>2478.0325614999906</v>
      </c>
    </row>
    <row r="13" spans="2:11" x14ac:dyDescent="0.3">
      <c r="B13">
        <v>6.4102564102564097E-2</v>
      </c>
      <c r="C13">
        <v>0</v>
      </c>
      <c r="E13">
        <v>12</v>
      </c>
      <c r="F13">
        <f t="shared" si="0"/>
        <v>9.375E-2</v>
      </c>
      <c r="G13">
        <v>6.4102564102564097E-2</v>
      </c>
      <c r="H13">
        <v>8.9977651159233699E-4</v>
      </c>
      <c r="J13">
        <f t="shared" si="1"/>
        <v>168480</v>
      </c>
      <c r="K13">
        <f t="shared" si="2"/>
        <v>2364.8718081000002</v>
      </c>
    </row>
    <row r="14" spans="2:11" x14ac:dyDescent="0.3">
      <c r="B14">
        <v>6.4102564102564097E-2</v>
      </c>
      <c r="C14">
        <v>0</v>
      </c>
      <c r="E14">
        <v>13</v>
      </c>
      <c r="F14">
        <f t="shared" si="0"/>
        <v>0.1015625</v>
      </c>
      <c r="G14">
        <v>6.4102564102564097E-2</v>
      </c>
      <c r="H14">
        <v>8.4399094155587209E-4</v>
      </c>
      <c r="J14">
        <f t="shared" si="1"/>
        <v>168480</v>
      </c>
      <c r="K14">
        <f t="shared" si="2"/>
        <v>2218.2512638000003</v>
      </c>
    </row>
    <row r="15" spans="2:11" x14ac:dyDescent="0.3">
      <c r="B15">
        <v>6.4102564102564097E-2</v>
      </c>
      <c r="C15">
        <v>0</v>
      </c>
      <c r="E15">
        <v>14</v>
      </c>
      <c r="F15">
        <f t="shared" si="0"/>
        <v>0.109375</v>
      </c>
      <c r="G15">
        <v>6.4102564102564097E-2</v>
      </c>
      <c r="H15">
        <v>8.0735357049911954E-4</v>
      </c>
      <c r="J15">
        <f t="shared" si="1"/>
        <v>168480</v>
      </c>
      <c r="K15">
        <f t="shared" si="2"/>
        <v>2121.9577010999901</v>
      </c>
    </row>
    <row r="16" spans="2:11" x14ac:dyDescent="0.3">
      <c r="B16">
        <v>6.4102564102564055E-2</v>
      </c>
      <c r="C16">
        <v>0</v>
      </c>
      <c r="E16">
        <v>15</v>
      </c>
      <c r="F16">
        <f t="shared" si="0"/>
        <v>0.1171875</v>
      </c>
      <c r="G16">
        <v>6.4102564102564055E-2</v>
      </c>
      <c r="H16">
        <v>6.9756494379610986E-4</v>
      </c>
      <c r="J16">
        <f t="shared" si="1"/>
        <v>168479.99999999988</v>
      </c>
      <c r="K16">
        <f t="shared" si="2"/>
        <v>1833.4015709999901</v>
      </c>
    </row>
    <row r="17" spans="2:11" x14ac:dyDescent="0.3">
      <c r="B17">
        <v>6.4102564102564097E-2</v>
      </c>
      <c r="C17">
        <v>9.9762606149706194E-4</v>
      </c>
      <c r="E17">
        <v>16</v>
      </c>
      <c r="F17">
        <f t="shared" si="0"/>
        <v>0.125</v>
      </c>
      <c r="G17">
        <v>6.4102564102564097E-2</v>
      </c>
      <c r="H17">
        <v>5.881151228480289E-4</v>
      </c>
      <c r="J17">
        <f t="shared" si="1"/>
        <v>168480</v>
      </c>
      <c r="K17">
        <f t="shared" si="2"/>
        <v>1545.7359200000003</v>
      </c>
    </row>
    <row r="18" spans="2:11" x14ac:dyDescent="0.3">
      <c r="B18">
        <v>6.4102564102564055E-2</v>
      </c>
      <c r="C18">
        <v>0</v>
      </c>
      <c r="E18">
        <v>17</v>
      </c>
      <c r="F18">
        <f t="shared" si="0"/>
        <v>0.1328125</v>
      </c>
      <c r="G18">
        <v>6.4102564102564055E-2</v>
      </c>
      <c r="H18">
        <v>5.6049037571605134E-4</v>
      </c>
      <c r="J18">
        <f t="shared" si="1"/>
        <v>168479.99999999988</v>
      </c>
      <c r="K18">
        <f t="shared" si="2"/>
        <v>1473.1301286099892</v>
      </c>
    </row>
    <row r="19" spans="2:11" x14ac:dyDescent="0.3">
      <c r="B19">
        <v>6.4102564102564097E-2</v>
      </c>
      <c r="C19">
        <v>2.4132095630311404E-5</v>
      </c>
      <c r="E19">
        <v>18</v>
      </c>
      <c r="F19">
        <f t="shared" si="0"/>
        <v>0.140625</v>
      </c>
      <c r="G19">
        <v>6.4102564102564097E-2</v>
      </c>
      <c r="H19">
        <v>5.6041067493364121E-4</v>
      </c>
      <c r="J19">
        <f t="shared" si="1"/>
        <v>168480</v>
      </c>
      <c r="K19">
        <f t="shared" si="2"/>
        <v>1472.9206519999902</v>
      </c>
    </row>
    <row r="20" spans="2:11" x14ac:dyDescent="0.3">
      <c r="B20">
        <v>6.4102564102564055E-2</v>
      </c>
      <c r="C20">
        <v>1.9349253666264884E-5</v>
      </c>
      <c r="E20">
        <v>19</v>
      </c>
      <c r="F20">
        <f t="shared" si="0"/>
        <v>0.1484375</v>
      </c>
      <c r="G20">
        <v>6.4102564102564055E-2</v>
      </c>
      <c r="H20">
        <v>5.4014960289739907E-4</v>
      </c>
      <c r="J20">
        <f t="shared" si="1"/>
        <v>168479.99999999988</v>
      </c>
      <c r="K20">
        <f t="shared" si="2"/>
        <v>1419.668719499999</v>
      </c>
    </row>
    <row r="21" spans="2:11" x14ac:dyDescent="0.3">
      <c r="B21">
        <v>6.4102564102564055E-2</v>
      </c>
      <c r="C21">
        <v>6.9225456159674665E-5</v>
      </c>
      <c r="E21">
        <v>20</v>
      </c>
      <c r="F21">
        <f t="shared" si="0"/>
        <v>0.15625</v>
      </c>
      <c r="G21">
        <v>6.4102564102564055E-2</v>
      </c>
      <c r="H21">
        <v>5.1810944888840181E-4</v>
      </c>
      <c r="J21">
        <f t="shared" si="1"/>
        <v>168479.99999999988</v>
      </c>
      <c r="K21">
        <f t="shared" si="2"/>
        <v>1361.7408471999997</v>
      </c>
    </row>
    <row r="22" spans="2:11" x14ac:dyDescent="0.3">
      <c r="B22">
        <v>6.4102564102564097E-2</v>
      </c>
      <c r="C22">
        <v>8.6901466734238796E-5</v>
      </c>
      <c r="E22">
        <v>21</v>
      </c>
      <c r="F22">
        <f t="shared" si="0"/>
        <v>0.1640625</v>
      </c>
      <c r="G22">
        <v>6.4102564102564097E-2</v>
      </c>
      <c r="H22">
        <v>5.1749674464898786E-4</v>
      </c>
      <c r="J22">
        <f t="shared" si="1"/>
        <v>168480</v>
      </c>
      <c r="K22">
        <f t="shared" si="2"/>
        <v>1360.1304839999991</v>
      </c>
    </row>
    <row r="23" spans="2:11" x14ac:dyDescent="0.3">
      <c r="B23">
        <v>6.4102564102564055E-2</v>
      </c>
      <c r="C23">
        <v>0</v>
      </c>
      <c r="E23">
        <v>22</v>
      </c>
      <c r="F23">
        <f t="shared" si="0"/>
        <v>0.171875</v>
      </c>
      <c r="G23">
        <v>6.4102564102564055E-2</v>
      </c>
      <c r="H23">
        <v>4.9331232067642507E-4</v>
      </c>
      <c r="J23">
        <f t="shared" si="1"/>
        <v>168479.99999999988</v>
      </c>
      <c r="K23">
        <f t="shared" si="2"/>
        <v>1296.5668526859999</v>
      </c>
    </row>
    <row r="24" spans="2:11" x14ac:dyDescent="0.3">
      <c r="B24">
        <v>6.4102564102564055E-2</v>
      </c>
      <c r="C24">
        <v>0</v>
      </c>
      <c r="E24">
        <v>23</v>
      </c>
      <c r="F24">
        <f t="shared" si="0"/>
        <v>0.1796875</v>
      </c>
      <c r="G24">
        <v>6.4102564102564055E-2</v>
      </c>
      <c r="H24">
        <v>4.9223276060309602E-4</v>
      </c>
      <c r="J24">
        <f t="shared" si="1"/>
        <v>168479.99999999988</v>
      </c>
      <c r="K24">
        <f t="shared" si="2"/>
        <v>1293.7294578999902</v>
      </c>
    </row>
    <row r="25" spans="2:11" x14ac:dyDescent="0.3">
      <c r="B25">
        <v>6.4102564102564097E-2</v>
      </c>
      <c r="C25">
        <v>0</v>
      </c>
      <c r="E25">
        <v>24</v>
      </c>
      <c r="F25">
        <f t="shared" si="0"/>
        <v>0.1875</v>
      </c>
      <c r="G25">
        <v>6.4102564102564097E-2</v>
      </c>
      <c r="H25">
        <v>4.8957247984239094E-4</v>
      </c>
      <c r="J25">
        <f t="shared" si="1"/>
        <v>168480</v>
      </c>
      <c r="K25">
        <f t="shared" si="2"/>
        <v>1286.7374738999981</v>
      </c>
    </row>
    <row r="26" spans="2:11" x14ac:dyDescent="0.3">
      <c r="B26">
        <v>6.4102564102564097E-2</v>
      </c>
      <c r="C26">
        <v>0</v>
      </c>
      <c r="E26">
        <v>25</v>
      </c>
      <c r="F26">
        <f t="shared" si="0"/>
        <v>0.1953125</v>
      </c>
      <c r="G26">
        <v>6.4102564102564097E-2</v>
      </c>
      <c r="H26">
        <v>4.5162267293766511E-4</v>
      </c>
      <c r="J26">
        <f t="shared" si="1"/>
        <v>168480</v>
      </c>
      <c r="K26">
        <f t="shared" si="2"/>
        <v>1186.9944518099901</v>
      </c>
    </row>
    <row r="27" spans="2:11" x14ac:dyDescent="0.3">
      <c r="B27">
        <v>6.4102564102564097E-2</v>
      </c>
      <c r="C27">
        <v>0</v>
      </c>
      <c r="E27">
        <v>26</v>
      </c>
      <c r="F27">
        <f t="shared" si="0"/>
        <v>0.203125</v>
      </c>
      <c r="G27">
        <v>6.4102564102564097E-2</v>
      </c>
      <c r="H27">
        <v>3.9310114681876491E-4</v>
      </c>
      <c r="J27">
        <f t="shared" si="1"/>
        <v>168480</v>
      </c>
      <c r="K27">
        <f t="shared" si="2"/>
        <v>1033.1830269699981</v>
      </c>
    </row>
    <row r="28" spans="2:11" x14ac:dyDescent="0.3">
      <c r="B28">
        <v>6.4102564102564055E-2</v>
      </c>
      <c r="C28">
        <v>1.3230412225372524E-3</v>
      </c>
      <c r="E28">
        <v>27</v>
      </c>
      <c r="F28">
        <f t="shared" si="0"/>
        <v>0.2109375</v>
      </c>
      <c r="G28">
        <v>6.4102564102564055E-2</v>
      </c>
      <c r="H28">
        <v>3.5974289682104817E-4</v>
      </c>
      <c r="J28">
        <f t="shared" si="1"/>
        <v>168479.99999999988</v>
      </c>
      <c r="K28">
        <f t="shared" si="2"/>
        <v>945.50793879999912</v>
      </c>
    </row>
    <row r="29" spans="2:11" x14ac:dyDescent="0.3">
      <c r="B29">
        <v>6.4102564102564055E-2</v>
      </c>
      <c r="C29">
        <v>1.5306913372507085E-3</v>
      </c>
      <c r="E29">
        <v>28</v>
      </c>
      <c r="F29">
        <f t="shared" si="0"/>
        <v>0.21875</v>
      </c>
      <c r="G29">
        <v>6.4102564102564055E-2</v>
      </c>
      <c r="H29">
        <v>3.3437468192222433E-4</v>
      </c>
      <c r="J29">
        <f t="shared" si="1"/>
        <v>168479.99999999988</v>
      </c>
      <c r="K29">
        <f t="shared" si="2"/>
        <v>878.83296399999915</v>
      </c>
    </row>
    <row r="30" spans="2:11" x14ac:dyDescent="0.3">
      <c r="B30">
        <v>6.4102564102564055E-2</v>
      </c>
      <c r="C30">
        <v>8.4399094155587209E-4</v>
      </c>
      <c r="E30">
        <v>29</v>
      </c>
      <c r="F30">
        <f t="shared" si="0"/>
        <v>0.2265625</v>
      </c>
      <c r="G30">
        <v>6.4102564102564055E-2</v>
      </c>
      <c r="H30">
        <v>3.2499364035828645E-4</v>
      </c>
      <c r="J30">
        <f t="shared" si="1"/>
        <v>168479.99999999988</v>
      </c>
      <c r="K30">
        <f t="shared" si="2"/>
        <v>854.17688502999999</v>
      </c>
    </row>
    <row r="31" spans="2:11" x14ac:dyDescent="0.3">
      <c r="B31">
        <v>6.4102564102564055E-2</v>
      </c>
      <c r="C31">
        <v>2.8366355788635037E-4</v>
      </c>
      <c r="E31">
        <v>30</v>
      </c>
      <c r="F31">
        <f t="shared" si="0"/>
        <v>0.234375</v>
      </c>
      <c r="G31">
        <v>6.4102564102564055E-2</v>
      </c>
      <c r="H31">
        <v>3.1194786275324398E-4</v>
      </c>
      <c r="J31">
        <f t="shared" si="1"/>
        <v>168479.99999999988</v>
      </c>
      <c r="K31">
        <f t="shared" si="2"/>
        <v>819.88882429999819</v>
      </c>
    </row>
    <row r="32" spans="2:11" x14ac:dyDescent="0.3">
      <c r="B32">
        <v>6.4102564102564097E-2</v>
      </c>
      <c r="C32">
        <v>7.271728600518627E-6</v>
      </c>
      <c r="E32">
        <v>31</v>
      </c>
      <c r="F32">
        <f t="shared" si="0"/>
        <v>0.2421875</v>
      </c>
      <c r="G32">
        <v>6.4102564102564097E-2</v>
      </c>
      <c r="H32">
        <v>3.060544085351373E-4</v>
      </c>
      <c r="J32">
        <f t="shared" si="1"/>
        <v>168480</v>
      </c>
      <c r="K32">
        <f t="shared" si="2"/>
        <v>804.399129299999</v>
      </c>
    </row>
    <row r="33" spans="2:11" x14ac:dyDescent="0.3">
      <c r="B33">
        <v>6.4102564102564027E-2</v>
      </c>
      <c r="C33">
        <v>4.8957247984239094E-4</v>
      </c>
      <c r="E33">
        <v>32</v>
      </c>
      <c r="F33">
        <f t="shared" si="0"/>
        <v>0.25</v>
      </c>
      <c r="G33">
        <v>6.4102564102564027E-2</v>
      </c>
      <c r="H33">
        <v>2.8815015976179129E-4</v>
      </c>
      <c r="J33">
        <f t="shared" si="1"/>
        <v>168479.9999999998</v>
      </c>
      <c r="K33">
        <f t="shared" si="2"/>
        <v>757.34160709999901</v>
      </c>
    </row>
    <row r="34" spans="2:11" x14ac:dyDescent="0.3">
      <c r="B34">
        <v>6.4102564102564055E-2</v>
      </c>
      <c r="C34">
        <v>1.1393571419874839E-4</v>
      </c>
      <c r="E34">
        <v>33</v>
      </c>
      <c r="F34">
        <f t="shared" si="0"/>
        <v>0.2578125</v>
      </c>
      <c r="G34">
        <v>6.4102564102564055E-2</v>
      </c>
      <c r="H34">
        <v>2.8366355788635037E-4</v>
      </c>
      <c r="J34">
        <f t="shared" si="1"/>
        <v>168479.99999999988</v>
      </c>
      <c r="K34">
        <f t="shared" si="2"/>
        <v>745.54952523000009</v>
      </c>
    </row>
    <row r="35" spans="2:11" x14ac:dyDescent="0.3">
      <c r="B35">
        <v>6.4102564102564097E-2</v>
      </c>
      <c r="C35">
        <v>1.2151315739751462E-3</v>
      </c>
      <c r="E35">
        <v>34</v>
      </c>
      <c r="F35">
        <f t="shared" si="0"/>
        <v>0.265625</v>
      </c>
      <c r="G35">
        <v>6.4102564102564097E-2</v>
      </c>
      <c r="H35">
        <v>2.7124752822369505E-4</v>
      </c>
      <c r="J35">
        <f t="shared" si="1"/>
        <v>168480</v>
      </c>
      <c r="K35">
        <f t="shared" si="2"/>
        <v>712.91662345999907</v>
      </c>
    </row>
    <row r="36" spans="2:11" x14ac:dyDescent="0.3">
      <c r="B36">
        <v>6.4102564102564055E-2</v>
      </c>
      <c r="C36">
        <v>0</v>
      </c>
      <c r="E36">
        <v>35</v>
      </c>
      <c r="F36">
        <f t="shared" si="0"/>
        <v>0.2734375</v>
      </c>
      <c r="G36">
        <v>6.4102564102564055E-2</v>
      </c>
      <c r="H36">
        <v>2.6216069019833446E-4</v>
      </c>
      <c r="J36">
        <f t="shared" si="1"/>
        <v>168479.99999999988</v>
      </c>
      <c r="K36">
        <f t="shared" si="2"/>
        <v>689.03379612000015</v>
      </c>
    </row>
    <row r="37" spans="2:11" x14ac:dyDescent="0.3">
      <c r="B37">
        <v>6.4102564102564097E-2</v>
      </c>
      <c r="C37">
        <v>0</v>
      </c>
      <c r="E37">
        <v>36</v>
      </c>
      <c r="F37">
        <f t="shared" si="0"/>
        <v>0.28125</v>
      </c>
      <c r="G37">
        <v>6.4102564102564097E-2</v>
      </c>
      <c r="H37">
        <v>2.502630316388463E-4</v>
      </c>
      <c r="J37">
        <f t="shared" si="1"/>
        <v>168480</v>
      </c>
      <c r="K37">
        <f t="shared" si="2"/>
        <v>657.76332290000016</v>
      </c>
    </row>
    <row r="38" spans="2:11" x14ac:dyDescent="0.3">
      <c r="B38">
        <v>6.4102564102564097E-2</v>
      </c>
      <c r="C38">
        <v>0</v>
      </c>
      <c r="E38">
        <v>37</v>
      </c>
      <c r="F38">
        <f t="shared" si="0"/>
        <v>0.2890625</v>
      </c>
      <c r="G38">
        <v>6.4102564102564097E-2</v>
      </c>
      <c r="H38">
        <v>2.2747603701725187E-4</v>
      </c>
      <c r="J38">
        <f t="shared" si="1"/>
        <v>168480</v>
      </c>
      <c r="K38">
        <f t="shared" si="2"/>
        <v>597.8725383799989</v>
      </c>
    </row>
    <row r="39" spans="2:11" x14ac:dyDescent="0.3">
      <c r="B39">
        <v>6.4102564102564027E-2</v>
      </c>
      <c r="C39">
        <v>0</v>
      </c>
      <c r="E39">
        <v>38</v>
      </c>
      <c r="F39">
        <f t="shared" si="0"/>
        <v>0.296875</v>
      </c>
      <c r="G39">
        <v>6.4102564102564027E-2</v>
      </c>
      <c r="H39">
        <v>2.123834862465605E-4</v>
      </c>
      <c r="J39">
        <f t="shared" si="1"/>
        <v>168479.9999999998</v>
      </c>
      <c r="K39">
        <f t="shared" si="2"/>
        <v>558.20496830000002</v>
      </c>
    </row>
    <row r="40" spans="2:11" x14ac:dyDescent="0.3">
      <c r="B40">
        <v>6.4102564102564055E-2</v>
      </c>
      <c r="C40">
        <v>0</v>
      </c>
      <c r="E40">
        <v>39</v>
      </c>
      <c r="F40">
        <f t="shared" si="0"/>
        <v>0.3046875</v>
      </c>
      <c r="G40">
        <v>6.4102564102564055E-2</v>
      </c>
      <c r="H40">
        <v>2.0218985396197028E-4</v>
      </c>
      <c r="J40">
        <f t="shared" si="1"/>
        <v>168479.99999999988</v>
      </c>
      <c r="K40">
        <f t="shared" si="2"/>
        <v>531.41316688999893</v>
      </c>
    </row>
    <row r="41" spans="2:11" x14ac:dyDescent="0.3">
      <c r="B41">
        <v>6.4102564102564055E-2</v>
      </c>
      <c r="C41">
        <v>5.881151228480289E-4</v>
      </c>
      <c r="E41">
        <v>40</v>
      </c>
      <c r="F41">
        <f t="shared" si="0"/>
        <v>0.3125</v>
      </c>
      <c r="G41">
        <v>6.4102564102564055E-2</v>
      </c>
      <c r="H41">
        <v>1.9963905359686611E-4</v>
      </c>
      <c r="J41">
        <f t="shared" si="1"/>
        <v>168479.99999999988</v>
      </c>
      <c r="K41">
        <f t="shared" si="2"/>
        <v>524.70892890000005</v>
      </c>
    </row>
    <row r="42" spans="2:11" x14ac:dyDescent="0.3">
      <c r="B42">
        <v>6.4102564102564097E-2</v>
      </c>
      <c r="C42">
        <v>3.9310114681876491E-4</v>
      </c>
      <c r="E42">
        <v>41</v>
      </c>
      <c r="F42">
        <f t="shared" si="0"/>
        <v>0.3203125</v>
      </c>
      <c r="G42">
        <v>6.4102564102564097E-2</v>
      </c>
      <c r="H42">
        <v>1.8835283517711909E-4</v>
      </c>
      <c r="J42">
        <f t="shared" si="1"/>
        <v>168480</v>
      </c>
      <c r="K42">
        <f t="shared" si="2"/>
        <v>495.04549646199996</v>
      </c>
    </row>
    <row r="43" spans="2:11" x14ac:dyDescent="0.3">
      <c r="B43">
        <v>6.4102564102564055E-2</v>
      </c>
      <c r="C43">
        <v>3.2499364035828645E-4</v>
      </c>
      <c r="E43">
        <v>42</v>
      </c>
      <c r="F43">
        <f t="shared" si="0"/>
        <v>0.328125</v>
      </c>
      <c r="G43">
        <v>6.4102564102564055E-2</v>
      </c>
      <c r="H43">
        <v>1.7162661588075547E-4</v>
      </c>
      <c r="J43">
        <f t="shared" si="1"/>
        <v>168479.99999999988</v>
      </c>
      <c r="K43">
        <f t="shared" si="2"/>
        <v>451.08417499999905</v>
      </c>
    </row>
    <row r="44" spans="2:11" x14ac:dyDescent="0.3">
      <c r="B44">
        <v>6.4102564102564055E-2</v>
      </c>
      <c r="C44">
        <v>1.6919614887333465E-4</v>
      </c>
      <c r="E44">
        <v>43</v>
      </c>
      <c r="F44">
        <f t="shared" si="0"/>
        <v>0.3359375</v>
      </c>
      <c r="G44">
        <v>6.4102564102564055E-2</v>
      </c>
      <c r="H44">
        <v>1.6919614887333465E-4</v>
      </c>
      <c r="J44">
        <f t="shared" si="1"/>
        <v>168479.99999999988</v>
      </c>
      <c r="K44">
        <f t="shared" si="2"/>
        <v>444.696207729999</v>
      </c>
    </row>
    <row r="45" spans="2:11" x14ac:dyDescent="0.3">
      <c r="B45">
        <v>6.4102564102564055E-2</v>
      </c>
      <c r="C45">
        <v>1.3640550996313913E-4</v>
      </c>
      <c r="E45">
        <v>44</v>
      </c>
      <c r="F45">
        <f t="shared" si="0"/>
        <v>0.34375</v>
      </c>
      <c r="G45">
        <v>6.4102564102564055E-2</v>
      </c>
      <c r="H45">
        <v>1.5682415653840026E-4</v>
      </c>
      <c r="J45">
        <f t="shared" si="1"/>
        <v>168479.99999999988</v>
      </c>
      <c r="K45">
        <f t="shared" si="2"/>
        <v>412.17904873999896</v>
      </c>
    </row>
    <row r="46" spans="2:11" x14ac:dyDescent="0.3">
      <c r="B46">
        <v>6.4102564102564055E-2</v>
      </c>
      <c r="C46">
        <v>9.1523502938033774E-5</v>
      </c>
      <c r="E46">
        <v>45</v>
      </c>
      <c r="F46">
        <f t="shared" si="0"/>
        <v>0.3515625</v>
      </c>
      <c r="G46">
        <v>6.4102564102564055E-2</v>
      </c>
      <c r="H46">
        <v>1.5475405171351046E-4</v>
      </c>
      <c r="J46">
        <f t="shared" si="1"/>
        <v>168479.99999999988</v>
      </c>
      <c r="K46">
        <f t="shared" si="2"/>
        <v>406.738217069999</v>
      </c>
    </row>
    <row r="47" spans="2:11" x14ac:dyDescent="0.3">
      <c r="B47">
        <v>6.4102564102564097E-2</v>
      </c>
      <c r="C47">
        <v>2.123834862465605E-4</v>
      </c>
      <c r="E47">
        <v>46</v>
      </c>
      <c r="F47">
        <f t="shared" si="0"/>
        <v>0.359375</v>
      </c>
      <c r="G47">
        <v>6.4102564102564097E-2</v>
      </c>
      <c r="H47">
        <v>1.5281486777704725E-4</v>
      </c>
      <c r="J47">
        <f t="shared" si="1"/>
        <v>168480</v>
      </c>
      <c r="K47">
        <f t="shared" si="2"/>
        <v>401.64148319999998</v>
      </c>
    </row>
    <row r="48" spans="2:11" x14ac:dyDescent="0.3">
      <c r="B48">
        <v>6.4102564102564097E-2</v>
      </c>
      <c r="C48">
        <v>0</v>
      </c>
      <c r="E48">
        <v>47</v>
      </c>
      <c r="F48">
        <f t="shared" si="0"/>
        <v>0.3671875</v>
      </c>
      <c r="G48">
        <v>6.4102564102564097E-2</v>
      </c>
      <c r="H48">
        <v>1.4940402685702594E-4</v>
      </c>
      <c r="J48">
        <f t="shared" si="1"/>
        <v>168480</v>
      </c>
      <c r="K48">
        <f t="shared" si="2"/>
        <v>392.67681093999903</v>
      </c>
    </row>
    <row r="49" spans="2:11" x14ac:dyDescent="0.3">
      <c r="B49">
        <v>6.4102564102564097E-2</v>
      </c>
      <c r="C49">
        <v>0</v>
      </c>
      <c r="E49">
        <v>48</v>
      </c>
      <c r="F49">
        <f t="shared" si="0"/>
        <v>0.375</v>
      </c>
      <c r="G49">
        <v>6.4102564102564097E-2</v>
      </c>
      <c r="H49">
        <v>1.4162972305926898E-4</v>
      </c>
      <c r="J49">
        <f t="shared" si="1"/>
        <v>168480</v>
      </c>
      <c r="K49">
        <f t="shared" si="2"/>
        <v>372.24370155999998</v>
      </c>
    </row>
    <row r="50" spans="2:11" x14ac:dyDescent="0.3">
      <c r="B50">
        <v>6.4102564102564055E-2</v>
      </c>
      <c r="C50">
        <v>0</v>
      </c>
      <c r="E50">
        <v>49</v>
      </c>
      <c r="F50">
        <f t="shared" si="0"/>
        <v>0.3828125</v>
      </c>
      <c r="G50">
        <v>6.4102564102564055E-2</v>
      </c>
      <c r="H50">
        <v>1.3640550996313913E-4</v>
      </c>
      <c r="J50">
        <f t="shared" si="1"/>
        <v>168479.99999999988</v>
      </c>
      <c r="K50">
        <f t="shared" si="2"/>
        <v>358.51296496999902</v>
      </c>
    </row>
    <row r="51" spans="2:11" x14ac:dyDescent="0.3">
      <c r="B51">
        <v>6.4102564102564055E-2</v>
      </c>
      <c r="C51">
        <v>0</v>
      </c>
      <c r="E51">
        <v>50</v>
      </c>
      <c r="F51">
        <f t="shared" si="0"/>
        <v>0.390625</v>
      </c>
      <c r="G51">
        <v>6.4102564102564055E-2</v>
      </c>
      <c r="H51">
        <v>1.327136324215611E-4</v>
      </c>
      <c r="J51">
        <f t="shared" si="1"/>
        <v>168479.99999999988</v>
      </c>
      <c r="K51">
        <f t="shared" si="2"/>
        <v>348.80964752999995</v>
      </c>
    </row>
    <row r="52" spans="2:11" x14ac:dyDescent="0.3">
      <c r="B52">
        <v>6.4102564102564097E-2</v>
      </c>
      <c r="C52">
        <v>2.502630316388463E-4</v>
      </c>
      <c r="E52">
        <v>51</v>
      </c>
      <c r="F52">
        <f t="shared" si="0"/>
        <v>0.3984375</v>
      </c>
      <c r="G52">
        <v>6.4102564102564097E-2</v>
      </c>
      <c r="H52">
        <v>1.2289893249902562E-4</v>
      </c>
      <c r="J52">
        <f t="shared" si="1"/>
        <v>168480</v>
      </c>
      <c r="K52">
        <f t="shared" si="2"/>
        <v>323.01378949999906</v>
      </c>
    </row>
    <row r="53" spans="2:11" x14ac:dyDescent="0.3">
      <c r="B53">
        <v>6.4102564102564055E-2</v>
      </c>
      <c r="C53">
        <v>5.1749674464898786E-4</v>
      </c>
      <c r="E53">
        <v>52</v>
      </c>
      <c r="F53">
        <f t="shared" si="0"/>
        <v>0.40625</v>
      </c>
      <c r="G53">
        <v>6.4102564102564055E-2</v>
      </c>
      <c r="H53">
        <v>1.1585616001747145E-4</v>
      </c>
      <c r="J53">
        <f t="shared" si="1"/>
        <v>168479.99999999988</v>
      </c>
      <c r="K53">
        <f t="shared" si="2"/>
        <v>304.50335510000002</v>
      </c>
    </row>
    <row r="54" spans="2:11" x14ac:dyDescent="0.3">
      <c r="B54">
        <v>6.4102564102564055E-2</v>
      </c>
      <c r="C54">
        <v>1.9963905359686611E-4</v>
      </c>
      <c r="E54">
        <v>53</v>
      </c>
      <c r="F54">
        <f t="shared" si="0"/>
        <v>0.4140625</v>
      </c>
      <c r="G54">
        <v>6.4102564102564055E-2</v>
      </c>
      <c r="H54">
        <v>1.1393571419874839E-4</v>
      </c>
      <c r="J54">
        <f t="shared" si="1"/>
        <v>168479.99999999988</v>
      </c>
      <c r="K54">
        <f t="shared" si="2"/>
        <v>299.45587040000004</v>
      </c>
    </row>
    <row r="55" spans="2:11" x14ac:dyDescent="0.3">
      <c r="B55">
        <v>6.4102564102564055E-2</v>
      </c>
      <c r="C55">
        <v>1.5281486777704725E-4</v>
      </c>
      <c r="E55">
        <v>54</v>
      </c>
      <c r="F55">
        <f t="shared" si="0"/>
        <v>0.421875</v>
      </c>
      <c r="G55">
        <v>6.4102564102564055E-2</v>
      </c>
      <c r="H55">
        <v>1.1050809324168391E-4</v>
      </c>
      <c r="J55">
        <f t="shared" si="1"/>
        <v>168479.99999999988</v>
      </c>
      <c r="K55">
        <f t="shared" si="2"/>
        <v>290.44709536999892</v>
      </c>
    </row>
    <row r="56" spans="2:11" x14ac:dyDescent="0.3">
      <c r="B56">
        <v>6.4102564102564055E-2</v>
      </c>
      <c r="C56">
        <v>0</v>
      </c>
      <c r="E56">
        <v>55</v>
      </c>
      <c r="F56">
        <f t="shared" si="0"/>
        <v>0.4296875</v>
      </c>
      <c r="G56">
        <v>6.4102564102564055E-2</v>
      </c>
      <c r="H56">
        <v>9.9291016182396672E-5</v>
      </c>
      <c r="J56">
        <f t="shared" si="1"/>
        <v>168479.99999999988</v>
      </c>
      <c r="K56">
        <f t="shared" si="2"/>
        <v>260.96538633999899</v>
      </c>
    </row>
    <row r="57" spans="2:11" x14ac:dyDescent="0.3">
      <c r="B57">
        <v>6.4102564102564055E-2</v>
      </c>
      <c r="C57">
        <v>1.158116697827631E-3</v>
      </c>
      <c r="E57">
        <v>56</v>
      </c>
      <c r="F57">
        <f t="shared" si="0"/>
        <v>0.4375</v>
      </c>
      <c r="G57">
        <v>6.4102564102564055E-2</v>
      </c>
      <c r="H57">
        <v>9.1523502938033774E-5</v>
      </c>
      <c r="J57">
        <f t="shared" si="1"/>
        <v>168479.99999999988</v>
      </c>
      <c r="K57">
        <f t="shared" si="2"/>
        <v>240.55012448999892</v>
      </c>
    </row>
    <row r="58" spans="2:11" x14ac:dyDescent="0.3">
      <c r="B58">
        <v>6.4102564102564097E-2</v>
      </c>
      <c r="C58">
        <v>1.2289893249902562E-4</v>
      </c>
      <c r="E58">
        <v>57</v>
      </c>
      <c r="F58">
        <f t="shared" si="0"/>
        <v>0.4453125</v>
      </c>
      <c r="G58">
        <v>6.4102564102564097E-2</v>
      </c>
      <c r="H58">
        <v>8.6901466734238796E-5</v>
      </c>
      <c r="J58">
        <f t="shared" si="1"/>
        <v>168480</v>
      </c>
      <c r="K58">
        <f t="shared" si="2"/>
        <v>228.40208219999903</v>
      </c>
    </row>
    <row r="59" spans="2:11" x14ac:dyDescent="0.3">
      <c r="B59">
        <v>6.4102564102564097E-2</v>
      </c>
      <c r="C59">
        <v>0</v>
      </c>
      <c r="E59">
        <v>58</v>
      </c>
      <c r="F59">
        <f t="shared" si="0"/>
        <v>0.453125</v>
      </c>
      <c r="G59">
        <v>6.4102564102564097E-2</v>
      </c>
      <c r="H59">
        <v>7.710385113807923E-5</v>
      </c>
      <c r="J59">
        <f t="shared" si="1"/>
        <v>168480</v>
      </c>
      <c r="K59">
        <f t="shared" si="2"/>
        <v>202.65112669999999</v>
      </c>
    </row>
    <row r="60" spans="2:11" x14ac:dyDescent="0.3">
      <c r="B60">
        <v>6.4102564102564097E-2</v>
      </c>
      <c r="C60">
        <v>0</v>
      </c>
      <c r="E60">
        <v>59</v>
      </c>
      <c r="F60">
        <f t="shared" si="0"/>
        <v>0.4609375</v>
      </c>
      <c r="G60">
        <v>6.4102564102564097E-2</v>
      </c>
      <c r="H60">
        <v>6.9225456159674665E-5</v>
      </c>
      <c r="J60">
        <f t="shared" si="1"/>
        <v>168480</v>
      </c>
      <c r="K60">
        <f t="shared" si="2"/>
        <v>181.94443571899902</v>
      </c>
    </row>
    <row r="61" spans="2:11" x14ac:dyDescent="0.3">
      <c r="B61">
        <v>6.4102564102564097E-2</v>
      </c>
      <c r="C61">
        <v>0</v>
      </c>
      <c r="E61">
        <v>60</v>
      </c>
      <c r="F61">
        <f t="shared" si="0"/>
        <v>0.46875</v>
      </c>
      <c r="G61">
        <v>6.4102564102564097E-2</v>
      </c>
      <c r="H61">
        <v>4.7219710663366801E-5</v>
      </c>
      <c r="J61">
        <f t="shared" si="1"/>
        <v>168480</v>
      </c>
      <c r="K61">
        <f t="shared" si="2"/>
        <v>124.10699889999901</v>
      </c>
    </row>
    <row r="62" spans="2:11" x14ac:dyDescent="0.3">
      <c r="B62">
        <v>6.4102564102564097E-2</v>
      </c>
      <c r="C62">
        <v>0</v>
      </c>
      <c r="E62">
        <v>61</v>
      </c>
      <c r="F62">
        <f t="shared" si="0"/>
        <v>0.4765625</v>
      </c>
      <c r="G62">
        <v>6.4102564102564097E-2</v>
      </c>
      <c r="H62">
        <v>4.2400839683474188E-5</v>
      </c>
      <c r="J62">
        <f t="shared" si="1"/>
        <v>168480</v>
      </c>
      <c r="K62">
        <f t="shared" si="2"/>
        <v>111.44161812999901</v>
      </c>
    </row>
    <row r="63" spans="2:11" x14ac:dyDescent="0.3">
      <c r="B63">
        <v>6.4102564102564055E-2</v>
      </c>
      <c r="C63">
        <v>1.1585616001747145E-4</v>
      </c>
      <c r="E63">
        <v>62</v>
      </c>
      <c r="F63">
        <f t="shared" si="0"/>
        <v>0.484375</v>
      </c>
      <c r="G63">
        <v>6.4102564102564055E-2</v>
      </c>
      <c r="H63">
        <v>3.2038562330307753E-5</v>
      </c>
      <c r="J63">
        <f t="shared" si="1"/>
        <v>168479.99999999988</v>
      </c>
      <c r="K63">
        <f t="shared" si="2"/>
        <v>84.206568909999902</v>
      </c>
    </row>
    <row r="64" spans="2:11" x14ac:dyDescent="0.3">
      <c r="B64">
        <v>6.4102564102564055E-2</v>
      </c>
      <c r="C64">
        <v>6.9756494379610986E-4</v>
      </c>
      <c r="E64">
        <v>63</v>
      </c>
      <c r="F64">
        <f t="shared" si="0"/>
        <v>0.4921875</v>
      </c>
      <c r="G64">
        <v>6.4102564102564055E-2</v>
      </c>
      <c r="H64">
        <v>3.1073579369916801E-5</v>
      </c>
      <c r="J64">
        <f t="shared" si="1"/>
        <v>168479.99999999988</v>
      </c>
      <c r="K64">
        <f t="shared" si="2"/>
        <v>81.670315774999892</v>
      </c>
    </row>
    <row r="65" spans="2:12" x14ac:dyDescent="0.3">
      <c r="B65">
        <v>6.4102564102564097E-2</v>
      </c>
      <c r="C65">
        <v>1.627208343415938E-3</v>
      </c>
      <c r="E65">
        <v>64</v>
      </c>
      <c r="F65">
        <f t="shared" si="0"/>
        <v>0.5</v>
      </c>
      <c r="G65">
        <v>6.4102564102564097E-2</v>
      </c>
      <c r="H65">
        <v>2.9610327258656544E-5</v>
      </c>
      <c r="J65">
        <f t="shared" si="1"/>
        <v>168480</v>
      </c>
      <c r="K65">
        <f t="shared" si="2"/>
        <v>77.824467809999888</v>
      </c>
    </row>
    <row r="66" spans="2:12" x14ac:dyDescent="0.3">
      <c r="B66">
        <v>6.4102564102564097E-2</v>
      </c>
      <c r="C66">
        <v>1.5682415653840026E-4</v>
      </c>
      <c r="E66">
        <v>65</v>
      </c>
      <c r="F66">
        <f t="shared" si="0"/>
        <v>0.5078125</v>
      </c>
      <c r="G66">
        <v>6.4102564102564097E-2</v>
      </c>
      <c r="H66">
        <v>2.4132095630311404E-5</v>
      </c>
      <c r="J66">
        <f t="shared" si="1"/>
        <v>168480</v>
      </c>
      <c r="K66">
        <f t="shared" si="2"/>
        <v>63.426097359999908</v>
      </c>
    </row>
    <row r="67" spans="2:12" x14ac:dyDescent="0.3">
      <c r="B67">
        <v>6.4102564102564055E-2</v>
      </c>
      <c r="C67">
        <v>9.4283144065642355E-4</v>
      </c>
      <c r="E67">
        <v>66</v>
      </c>
      <c r="F67">
        <f t="shared" ref="F67:F129" si="3">E67/$E$129</f>
        <v>0.515625</v>
      </c>
      <c r="G67">
        <v>6.4102564102564055E-2</v>
      </c>
      <c r="H67">
        <v>1.9349253666264884E-5</v>
      </c>
      <c r="J67">
        <f t="shared" ref="J67:J70" si="4">G67*30.42*86400</f>
        <v>168479.99999999988</v>
      </c>
      <c r="K67">
        <f t="shared" ref="K67:K70" si="5">H67*30.42*86400</f>
        <v>50.855411220000001</v>
      </c>
    </row>
    <row r="68" spans="2:12" x14ac:dyDescent="0.3">
      <c r="B68">
        <v>6.4102564102564055E-2</v>
      </c>
      <c r="C68">
        <v>4.9331232067642507E-4</v>
      </c>
      <c r="E68">
        <v>67</v>
      </c>
      <c r="F68">
        <f t="shared" si="3"/>
        <v>0.5234375</v>
      </c>
      <c r="G68">
        <v>6.4102564102564055E-2</v>
      </c>
      <c r="H68">
        <v>1.4033330563469415E-5</v>
      </c>
      <c r="J68">
        <f t="shared" si="4"/>
        <v>168479.99999999988</v>
      </c>
      <c r="K68">
        <f t="shared" si="5"/>
        <v>36.883634319999906</v>
      </c>
    </row>
    <row r="69" spans="2:12" x14ac:dyDescent="0.3">
      <c r="B69">
        <v>6.4102564102564055E-2</v>
      </c>
      <c r="C69">
        <v>2.6216069019833446E-4</v>
      </c>
      <c r="E69">
        <v>68</v>
      </c>
      <c r="F69">
        <f t="shared" si="3"/>
        <v>0.53125</v>
      </c>
      <c r="G69">
        <v>6.4102564102564055E-2</v>
      </c>
      <c r="H69">
        <v>7.271728600518627E-6</v>
      </c>
      <c r="J69">
        <f t="shared" si="4"/>
        <v>168479.99999999988</v>
      </c>
      <c r="K69">
        <f t="shared" si="5"/>
        <v>19.112197019999901</v>
      </c>
    </row>
    <row r="70" spans="2:12" x14ac:dyDescent="0.3">
      <c r="B70">
        <v>6.4102564102564097E-2</v>
      </c>
      <c r="C70">
        <v>2.0218985396197028E-4</v>
      </c>
      <c r="E70">
        <v>69</v>
      </c>
      <c r="F70" s="2">
        <f t="shared" si="3"/>
        <v>0.5390625</v>
      </c>
      <c r="G70" s="2">
        <v>6.4102564102564097E-2</v>
      </c>
      <c r="H70" s="2">
        <v>6.9780981003603486E-6</v>
      </c>
      <c r="J70">
        <f t="shared" si="4"/>
        <v>168480</v>
      </c>
      <c r="K70">
        <f t="shared" si="5"/>
        <v>18.340451499999901</v>
      </c>
    </row>
    <row r="71" spans="2:12" x14ac:dyDescent="0.3">
      <c r="B71">
        <v>6.4102564102564055E-2</v>
      </c>
      <c r="C71">
        <v>2.8815015976179129E-4</v>
      </c>
      <c r="E71">
        <v>70</v>
      </c>
      <c r="F71">
        <f t="shared" si="3"/>
        <v>0.546875</v>
      </c>
      <c r="G71">
        <v>6.4102564102564055E-2</v>
      </c>
      <c r="H71">
        <v>0</v>
      </c>
      <c r="I71">
        <f>1-F71</f>
        <v>0.453125</v>
      </c>
    </row>
    <row r="72" spans="2:12" x14ac:dyDescent="0.3">
      <c r="B72">
        <v>6.4102564102564097E-2</v>
      </c>
      <c r="C72">
        <v>1.7162661588075547E-4</v>
      </c>
      <c r="E72">
        <v>71</v>
      </c>
      <c r="F72">
        <f t="shared" si="3"/>
        <v>0.5546875</v>
      </c>
      <c r="G72">
        <v>6.4102564102564097E-2</v>
      </c>
      <c r="H72">
        <v>0</v>
      </c>
      <c r="J72" s="3">
        <f>SUM(J2:J70)</f>
        <v>11625119.999999998</v>
      </c>
      <c r="K72" s="3">
        <f>SUM(K2:K70)</f>
        <v>78587.588522421822</v>
      </c>
      <c r="L72" s="3">
        <f>J72-K72</f>
        <v>11546532.411477577</v>
      </c>
    </row>
    <row r="73" spans="2:12" x14ac:dyDescent="0.3">
      <c r="B73">
        <v>6.4102564102564055E-2</v>
      </c>
      <c r="C73">
        <v>0</v>
      </c>
      <c r="E73">
        <v>72</v>
      </c>
      <c r="F73">
        <f t="shared" si="3"/>
        <v>0.5625</v>
      </c>
      <c r="G73">
        <v>6.4102564102564055E-2</v>
      </c>
      <c r="H73">
        <v>0</v>
      </c>
      <c r="J73" s="3"/>
      <c r="K73" s="3"/>
      <c r="L73" s="3">
        <f>L72/K72</f>
        <v>146.92564854796677</v>
      </c>
    </row>
    <row r="74" spans="2:12" x14ac:dyDescent="0.3">
      <c r="B74">
        <v>6.4102564102564027E-2</v>
      </c>
      <c r="C74">
        <v>0</v>
      </c>
      <c r="E74">
        <v>73</v>
      </c>
      <c r="F74">
        <f t="shared" si="3"/>
        <v>0.5703125</v>
      </c>
      <c r="G74">
        <v>6.4102564102564027E-2</v>
      </c>
      <c r="H74">
        <v>0</v>
      </c>
    </row>
    <row r="75" spans="2:12" x14ac:dyDescent="0.3">
      <c r="B75">
        <v>6.4102564102564097E-2</v>
      </c>
      <c r="C75">
        <v>0</v>
      </c>
      <c r="E75">
        <v>74</v>
      </c>
      <c r="F75">
        <f t="shared" si="3"/>
        <v>0.578125</v>
      </c>
      <c r="G75">
        <v>6.4102564102564097E-2</v>
      </c>
      <c r="H75">
        <v>0</v>
      </c>
    </row>
    <row r="76" spans="2:12" x14ac:dyDescent="0.3">
      <c r="B76">
        <v>6.4102564102564097E-2</v>
      </c>
      <c r="C76">
        <v>8.0735357049911954E-4</v>
      </c>
      <c r="E76">
        <v>75</v>
      </c>
      <c r="F76">
        <f t="shared" si="3"/>
        <v>0.5859375</v>
      </c>
      <c r="G76">
        <v>6.4102564102564097E-2</v>
      </c>
      <c r="H76">
        <v>0</v>
      </c>
    </row>
    <row r="77" spans="2:12" x14ac:dyDescent="0.3">
      <c r="B77">
        <v>6.4102564102564097E-2</v>
      </c>
      <c r="C77">
        <v>5.4014960289739907E-4</v>
      </c>
      <c r="E77">
        <v>76</v>
      </c>
      <c r="F77">
        <f t="shared" si="3"/>
        <v>0.59375</v>
      </c>
      <c r="G77">
        <v>6.4102564102564097E-2</v>
      </c>
      <c r="H77">
        <v>0</v>
      </c>
    </row>
    <row r="78" spans="2:12" x14ac:dyDescent="0.3">
      <c r="B78">
        <v>6.4102564102564097E-2</v>
      </c>
      <c r="C78">
        <v>9.9291016182396672E-5</v>
      </c>
      <c r="E78">
        <v>77</v>
      </c>
      <c r="F78">
        <f t="shared" si="3"/>
        <v>0.6015625</v>
      </c>
      <c r="G78">
        <v>6.4102564102564097E-2</v>
      </c>
      <c r="H78">
        <v>0</v>
      </c>
    </row>
    <row r="79" spans="2:12" x14ac:dyDescent="0.3">
      <c r="B79">
        <v>6.4102564102564055E-2</v>
      </c>
      <c r="C79">
        <v>0</v>
      </c>
      <c r="E79">
        <v>78</v>
      </c>
      <c r="F79">
        <f t="shared" si="3"/>
        <v>0.609375</v>
      </c>
      <c r="G79">
        <v>6.4102564102564055E-2</v>
      </c>
      <c r="H79">
        <v>0</v>
      </c>
    </row>
    <row r="80" spans="2:12" x14ac:dyDescent="0.3">
      <c r="B80">
        <v>6.4102564102564055E-2</v>
      </c>
      <c r="C80">
        <v>4.5162267293766511E-4</v>
      </c>
      <c r="E80">
        <v>79</v>
      </c>
      <c r="F80">
        <f t="shared" si="3"/>
        <v>0.6171875</v>
      </c>
      <c r="G80">
        <v>6.4102564102564055E-2</v>
      </c>
      <c r="H80">
        <v>0</v>
      </c>
    </row>
    <row r="81" spans="2:8" x14ac:dyDescent="0.3">
      <c r="B81">
        <v>6.4102564102564055E-2</v>
      </c>
      <c r="C81">
        <v>5.6049037571605134E-4</v>
      </c>
      <c r="E81">
        <v>80</v>
      </c>
      <c r="F81">
        <f t="shared" si="3"/>
        <v>0.625</v>
      </c>
      <c r="G81">
        <v>6.4102564102564055E-2</v>
      </c>
      <c r="H81">
        <v>0</v>
      </c>
    </row>
    <row r="82" spans="2:8" x14ac:dyDescent="0.3">
      <c r="B82">
        <v>6.4102564102564097E-2</v>
      </c>
      <c r="C82">
        <v>0</v>
      </c>
      <c r="E82">
        <v>81</v>
      </c>
      <c r="F82">
        <f t="shared" si="3"/>
        <v>0.6328125</v>
      </c>
      <c r="G82">
        <v>6.4102564102564097E-2</v>
      </c>
      <c r="H82">
        <v>0</v>
      </c>
    </row>
    <row r="83" spans="2:8" x14ac:dyDescent="0.3">
      <c r="B83">
        <v>6.4102564102564097E-2</v>
      </c>
      <c r="C83">
        <v>1.1050809324168391E-4</v>
      </c>
      <c r="E83">
        <v>82</v>
      </c>
      <c r="F83">
        <f t="shared" si="3"/>
        <v>0.640625</v>
      </c>
      <c r="G83">
        <v>6.4102564102564097E-2</v>
      </c>
      <c r="H83">
        <v>0</v>
      </c>
    </row>
    <row r="84" spans="2:8" x14ac:dyDescent="0.3">
      <c r="B84">
        <v>6.4102564102564097E-2</v>
      </c>
      <c r="C84">
        <v>2.9610327258656544E-5</v>
      </c>
      <c r="E84">
        <v>83</v>
      </c>
      <c r="F84">
        <f t="shared" si="3"/>
        <v>0.6484375</v>
      </c>
      <c r="G84">
        <v>6.4102564102564097E-2</v>
      </c>
      <c r="H84">
        <v>0</v>
      </c>
    </row>
    <row r="85" spans="2:8" x14ac:dyDescent="0.3">
      <c r="B85">
        <v>6.4102564102564055E-2</v>
      </c>
      <c r="C85">
        <v>0</v>
      </c>
      <c r="E85">
        <v>84</v>
      </c>
      <c r="F85">
        <f t="shared" si="3"/>
        <v>0.65625</v>
      </c>
      <c r="G85">
        <v>6.4102564102564055E-2</v>
      </c>
      <c r="H85">
        <v>0</v>
      </c>
    </row>
    <row r="86" spans="2:8" x14ac:dyDescent="0.3">
      <c r="B86">
        <v>6.4102564102564097E-2</v>
      </c>
      <c r="C86">
        <v>0</v>
      </c>
      <c r="E86">
        <v>85</v>
      </c>
      <c r="F86">
        <f t="shared" si="3"/>
        <v>0.6640625</v>
      </c>
      <c r="G86">
        <v>6.4102564102564097E-2</v>
      </c>
      <c r="H86">
        <v>0</v>
      </c>
    </row>
    <row r="87" spans="2:8" x14ac:dyDescent="0.3">
      <c r="B87">
        <v>6.4102564102564097E-2</v>
      </c>
      <c r="C87">
        <v>0</v>
      </c>
      <c r="E87">
        <v>86</v>
      </c>
      <c r="F87">
        <f t="shared" si="3"/>
        <v>0.671875</v>
      </c>
      <c r="G87">
        <v>6.4102564102564097E-2</v>
      </c>
      <c r="H87">
        <v>0</v>
      </c>
    </row>
    <row r="88" spans="2:8" x14ac:dyDescent="0.3">
      <c r="B88">
        <v>6.4102564102564097E-2</v>
      </c>
      <c r="C88">
        <v>8.9977651159233699E-4</v>
      </c>
      <c r="E88">
        <v>87</v>
      </c>
      <c r="F88">
        <f t="shared" si="3"/>
        <v>0.6796875</v>
      </c>
      <c r="G88">
        <v>6.4102564102564097E-2</v>
      </c>
      <c r="H88">
        <v>0</v>
      </c>
    </row>
    <row r="89" spans="2:8" x14ac:dyDescent="0.3">
      <c r="B89">
        <v>6.4102564102564055E-2</v>
      </c>
      <c r="C89">
        <v>2.4102347885011075E-3</v>
      </c>
      <c r="E89">
        <v>88</v>
      </c>
      <c r="F89">
        <f t="shared" si="3"/>
        <v>0.6875</v>
      </c>
      <c r="G89">
        <v>6.4102564102564055E-2</v>
      </c>
      <c r="H89">
        <v>0</v>
      </c>
    </row>
    <row r="90" spans="2:8" x14ac:dyDescent="0.3">
      <c r="B90">
        <v>6.4102564102564097E-2</v>
      </c>
      <c r="C90">
        <v>9.703725749232962E-4</v>
      </c>
      <c r="E90">
        <v>89</v>
      </c>
      <c r="F90">
        <f t="shared" si="3"/>
        <v>0.6953125</v>
      </c>
      <c r="G90">
        <v>6.4102564102564097E-2</v>
      </c>
      <c r="H90">
        <v>0</v>
      </c>
    </row>
    <row r="91" spans="2:8" x14ac:dyDescent="0.3">
      <c r="B91">
        <v>6.4102564102564055E-2</v>
      </c>
      <c r="C91">
        <v>2.7124752822369505E-4</v>
      </c>
      <c r="E91">
        <v>90</v>
      </c>
      <c r="F91">
        <f t="shared" si="3"/>
        <v>0.703125</v>
      </c>
      <c r="G91">
        <v>6.4102564102564055E-2</v>
      </c>
      <c r="H91">
        <v>0</v>
      </c>
    </row>
    <row r="92" spans="2:8" x14ac:dyDescent="0.3">
      <c r="B92">
        <v>6.4102564102564055E-2</v>
      </c>
      <c r="C92">
        <v>0</v>
      </c>
      <c r="E92">
        <v>91</v>
      </c>
      <c r="F92">
        <f t="shared" si="3"/>
        <v>0.7109375</v>
      </c>
      <c r="G92">
        <v>6.4102564102564055E-2</v>
      </c>
      <c r="H92">
        <v>0</v>
      </c>
    </row>
    <row r="93" spans="2:8" x14ac:dyDescent="0.3">
      <c r="B93">
        <v>6.4102564102564055E-2</v>
      </c>
      <c r="C93">
        <v>2.2747603701725187E-4</v>
      </c>
      <c r="E93">
        <v>92</v>
      </c>
      <c r="F93">
        <f t="shared" si="3"/>
        <v>0.71875</v>
      </c>
      <c r="G93">
        <v>6.4102564102564055E-2</v>
      </c>
      <c r="H93">
        <v>0</v>
      </c>
    </row>
    <row r="94" spans="2:8" x14ac:dyDescent="0.3">
      <c r="B94">
        <v>6.4102564102564097E-2</v>
      </c>
      <c r="C94">
        <v>0</v>
      </c>
      <c r="E94">
        <v>93</v>
      </c>
      <c r="F94">
        <f t="shared" si="3"/>
        <v>0.7265625</v>
      </c>
      <c r="G94">
        <v>6.4102564102564097E-2</v>
      </c>
      <c r="H94">
        <v>0</v>
      </c>
    </row>
    <row r="95" spans="2:8" x14ac:dyDescent="0.3">
      <c r="B95">
        <v>6.4102564102564097E-2</v>
      </c>
      <c r="C95">
        <v>6.9780981003603486E-6</v>
      </c>
      <c r="E95">
        <v>94</v>
      </c>
      <c r="F95">
        <f t="shared" si="3"/>
        <v>0.734375</v>
      </c>
      <c r="G95">
        <v>6.4102564102564097E-2</v>
      </c>
      <c r="H95">
        <v>0</v>
      </c>
    </row>
    <row r="96" spans="2:8" x14ac:dyDescent="0.3">
      <c r="B96">
        <v>6.4102564102564097E-2</v>
      </c>
      <c r="C96">
        <v>3.3437468192222433E-4</v>
      </c>
      <c r="E96">
        <v>95</v>
      </c>
      <c r="F96">
        <f t="shared" si="3"/>
        <v>0.7421875</v>
      </c>
      <c r="G96">
        <v>6.4102564102564097E-2</v>
      </c>
      <c r="H96">
        <v>0</v>
      </c>
    </row>
    <row r="97" spans="2:8" x14ac:dyDescent="0.3">
      <c r="B97">
        <v>6.4102564102564055E-2</v>
      </c>
      <c r="C97">
        <v>0</v>
      </c>
      <c r="E97">
        <v>96</v>
      </c>
      <c r="F97">
        <f t="shared" si="3"/>
        <v>0.75</v>
      </c>
      <c r="G97">
        <v>6.4102564102564055E-2</v>
      </c>
      <c r="H97">
        <v>0</v>
      </c>
    </row>
    <row r="98" spans="2:8" x14ac:dyDescent="0.3">
      <c r="B98">
        <v>6.4102564102564055E-2</v>
      </c>
      <c r="C98">
        <v>0</v>
      </c>
      <c r="E98">
        <v>97</v>
      </c>
      <c r="F98">
        <f t="shared" si="3"/>
        <v>0.7578125</v>
      </c>
      <c r="G98">
        <v>6.4102564102564055E-2</v>
      </c>
      <c r="H98">
        <v>0</v>
      </c>
    </row>
    <row r="99" spans="2:8" x14ac:dyDescent="0.3">
      <c r="B99">
        <v>6.4102564102564055E-2</v>
      </c>
      <c r="C99">
        <v>0</v>
      </c>
      <c r="E99">
        <v>98</v>
      </c>
      <c r="F99">
        <f t="shared" si="3"/>
        <v>0.765625</v>
      </c>
      <c r="G99">
        <v>6.4102564102564055E-2</v>
      </c>
      <c r="H99">
        <v>0</v>
      </c>
    </row>
    <row r="100" spans="2:8" x14ac:dyDescent="0.3">
      <c r="B100">
        <v>6.4102564102564055E-2</v>
      </c>
      <c r="C100">
        <v>0</v>
      </c>
      <c r="E100">
        <v>99</v>
      </c>
      <c r="F100">
        <f t="shared" si="3"/>
        <v>0.7734375</v>
      </c>
      <c r="G100">
        <v>6.4102564102564055E-2</v>
      </c>
      <c r="H100">
        <v>0</v>
      </c>
    </row>
    <row r="101" spans="2:8" x14ac:dyDescent="0.3">
      <c r="B101">
        <v>6.4102564102564055E-2</v>
      </c>
      <c r="C101">
        <v>5.6041067493364121E-4</v>
      </c>
      <c r="E101">
        <v>100</v>
      </c>
      <c r="F101">
        <f t="shared" si="3"/>
        <v>0.78125</v>
      </c>
      <c r="G101">
        <v>6.4102564102564055E-2</v>
      </c>
      <c r="H101">
        <v>0</v>
      </c>
    </row>
    <row r="102" spans="2:8" x14ac:dyDescent="0.3">
      <c r="B102">
        <v>6.4102564102564097E-2</v>
      </c>
      <c r="C102">
        <v>1.4033330563469415E-5</v>
      </c>
      <c r="E102">
        <v>101</v>
      </c>
      <c r="F102">
        <f t="shared" si="3"/>
        <v>0.7890625</v>
      </c>
      <c r="G102">
        <v>6.4102564102564097E-2</v>
      </c>
      <c r="H102">
        <v>0</v>
      </c>
    </row>
    <row r="103" spans="2:8" x14ac:dyDescent="0.3">
      <c r="B103">
        <v>6.4102564102564055E-2</v>
      </c>
      <c r="C103">
        <v>0</v>
      </c>
      <c r="E103">
        <v>102</v>
      </c>
      <c r="F103">
        <f t="shared" si="3"/>
        <v>0.796875</v>
      </c>
      <c r="G103">
        <v>6.4102564102564055E-2</v>
      </c>
      <c r="H103">
        <v>0</v>
      </c>
    </row>
    <row r="104" spans="2:8" x14ac:dyDescent="0.3">
      <c r="B104">
        <v>6.4102564102564055E-2</v>
      </c>
      <c r="C104">
        <v>1.327136324215611E-4</v>
      </c>
      <c r="E104">
        <v>103</v>
      </c>
      <c r="F104">
        <f t="shared" si="3"/>
        <v>0.8046875</v>
      </c>
      <c r="G104">
        <v>6.4102564102564055E-2</v>
      </c>
      <c r="H104">
        <v>0</v>
      </c>
    </row>
    <row r="105" spans="2:8" x14ac:dyDescent="0.3">
      <c r="B105">
        <v>6.4102564102564097E-2</v>
      </c>
      <c r="C105">
        <v>3.1194786275324398E-4</v>
      </c>
      <c r="E105">
        <v>104</v>
      </c>
      <c r="F105">
        <f t="shared" si="3"/>
        <v>0.8125</v>
      </c>
      <c r="G105">
        <v>6.4102564102564097E-2</v>
      </c>
      <c r="H105">
        <v>0</v>
      </c>
    </row>
    <row r="106" spans="2:8" x14ac:dyDescent="0.3">
      <c r="B106">
        <v>6.4102564102564055E-2</v>
      </c>
      <c r="C106">
        <v>0</v>
      </c>
      <c r="E106">
        <v>105</v>
      </c>
      <c r="F106">
        <f t="shared" si="3"/>
        <v>0.8203125</v>
      </c>
      <c r="G106">
        <v>6.4102564102564055E-2</v>
      </c>
      <c r="H106">
        <v>0</v>
      </c>
    </row>
    <row r="107" spans="2:8" x14ac:dyDescent="0.3">
      <c r="B107">
        <v>6.4102564102564097E-2</v>
      </c>
      <c r="C107">
        <v>0</v>
      </c>
      <c r="E107">
        <v>106</v>
      </c>
      <c r="F107">
        <f t="shared" si="3"/>
        <v>0.828125</v>
      </c>
      <c r="G107">
        <v>6.4102564102564097E-2</v>
      </c>
      <c r="H107">
        <v>0</v>
      </c>
    </row>
    <row r="108" spans="2:8" x14ac:dyDescent="0.3">
      <c r="B108">
        <v>6.4102564102564097E-2</v>
      </c>
      <c r="C108">
        <v>0</v>
      </c>
      <c r="E108">
        <v>107</v>
      </c>
      <c r="F108">
        <f t="shared" si="3"/>
        <v>0.8359375</v>
      </c>
      <c r="G108">
        <v>6.4102564102564097E-2</v>
      </c>
      <c r="H108">
        <v>0</v>
      </c>
    </row>
    <row r="109" spans="2:8" x14ac:dyDescent="0.3">
      <c r="B109">
        <v>6.4102564102564097E-2</v>
      </c>
      <c r="C109">
        <v>1.4162972305926898E-4</v>
      </c>
      <c r="E109">
        <v>108</v>
      </c>
      <c r="F109">
        <f t="shared" si="3"/>
        <v>0.84375</v>
      </c>
      <c r="G109">
        <v>6.4102564102564097E-2</v>
      </c>
      <c r="H109">
        <v>0</v>
      </c>
    </row>
    <row r="110" spans="2:8" x14ac:dyDescent="0.3">
      <c r="B110">
        <v>6.4102564102564055E-2</v>
      </c>
      <c r="C110">
        <v>0</v>
      </c>
      <c r="E110">
        <v>109</v>
      </c>
      <c r="F110">
        <f t="shared" si="3"/>
        <v>0.8515625</v>
      </c>
      <c r="G110">
        <v>6.4102564102564055E-2</v>
      </c>
      <c r="H110">
        <v>0</v>
      </c>
    </row>
    <row r="111" spans="2:8" x14ac:dyDescent="0.3">
      <c r="B111">
        <v>6.4102564102564097E-2</v>
      </c>
      <c r="C111">
        <v>0</v>
      </c>
      <c r="E111">
        <v>110</v>
      </c>
      <c r="F111">
        <f t="shared" si="3"/>
        <v>0.859375</v>
      </c>
      <c r="G111">
        <v>6.4102564102564097E-2</v>
      </c>
      <c r="H111">
        <v>0</v>
      </c>
    </row>
    <row r="112" spans="2:8" x14ac:dyDescent="0.3">
      <c r="B112">
        <v>6.4102564102564055E-2</v>
      </c>
      <c r="C112">
        <v>3.060544085351373E-4</v>
      </c>
      <c r="E112">
        <v>111</v>
      </c>
      <c r="F112">
        <f t="shared" si="3"/>
        <v>0.8671875</v>
      </c>
      <c r="G112">
        <v>6.4102564102564055E-2</v>
      </c>
      <c r="H112">
        <v>0</v>
      </c>
    </row>
    <row r="113" spans="2:8" x14ac:dyDescent="0.3">
      <c r="B113">
        <v>6.4102564102564055E-2</v>
      </c>
      <c r="C113">
        <v>1.356017907607537E-3</v>
      </c>
      <c r="E113">
        <v>112</v>
      </c>
      <c r="F113">
        <f t="shared" si="3"/>
        <v>0.875</v>
      </c>
      <c r="G113">
        <v>6.4102564102564055E-2</v>
      </c>
      <c r="H113">
        <v>0</v>
      </c>
    </row>
    <row r="114" spans="2:8" x14ac:dyDescent="0.3">
      <c r="B114">
        <v>6.4102564102564055E-2</v>
      </c>
      <c r="C114">
        <v>9.8674478557905375E-4</v>
      </c>
      <c r="E114">
        <v>113</v>
      </c>
      <c r="F114">
        <f t="shared" si="3"/>
        <v>0.8828125</v>
      </c>
      <c r="G114">
        <v>6.4102564102564055E-2</v>
      </c>
      <c r="H114">
        <v>0</v>
      </c>
    </row>
    <row r="115" spans="2:8" x14ac:dyDescent="0.3">
      <c r="B115">
        <v>6.4102564102564055E-2</v>
      </c>
      <c r="C115">
        <v>0</v>
      </c>
      <c r="E115">
        <v>114</v>
      </c>
      <c r="F115">
        <f t="shared" si="3"/>
        <v>0.890625</v>
      </c>
      <c r="G115">
        <v>6.4102564102564055E-2</v>
      </c>
      <c r="H115">
        <v>0</v>
      </c>
    </row>
    <row r="116" spans="2:8" x14ac:dyDescent="0.3">
      <c r="B116">
        <v>6.4102564102564055E-2</v>
      </c>
      <c r="C116">
        <v>0</v>
      </c>
      <c r="E116">
        <v>115</v>
      </c>
      <c r="F116">
        <f t="shared" si="3"/>
        <v>0.8984375</v>
      </c>
      <c r="G116">
        <v>6.4102564102564055E-2</v>
      </c>
      <c r="H116">
        <v>0</v>
      </c>
    </row>
    <row r="117" spans="2:8" x14ac:dyDescent="0.3">
      <c r="B117">
        <v>6.4102564102564097E-2</v>
      </c>
      <c r="C117">
        <v>1.5475405171351046E-4</v>
      </c>
      <c r="E117">
        <v>116</v>
      </c>
      <c r="F117">
        <f t="shared" si="3"/>
        <v>0.90625</v>
      </c>
      <c r="G117">
        <v>6.4102564102564097E-2</v>
      </c>
      <c r="H117">
        <v>0</v>
      </c>
    </row>
    <row r="118" spans="2:8" x14ac:dyDescent="0.3">
      <c r="B118">
        <v>6.4102564102564055E-2</v>
      </c>
      <c r="C118">
        <v>0</v>
      </c>
      <c r="E118">
        <v>117</v>
      </c>
      <c r="F118">
        <f t="shared" si="3"/>
        <v>0.9140625</v>
      </c>
      <c r="G118">
        <v>6.4102564102564055E-2</v>
      </c>
      <c r="H118">
        <v>0</v>
      </c>
    </row>
    <row r="119" spans="2:8" x14ac:dyDescent="0.3">
      <c r="B119">
        <v>6.4102564102564097E-2</v>
      </c>
      <c r="C119">
        <v>0</v>
      </c>
      <c r="E119">
        <v>118</v>
      </c>
      <c r="F119">
        <f t="shared" si="3"/>
        <v>0.921875</v>
      </c>
      <c r="G119">
        <v>6.4102564102564097E-2</v>
      </c>
      <c r="H119">
        <v>0</v>
      </c>
    </row>
    <row r="120" spans="2:8" x14ac:dyDescent="0.3">
      <c r="B120">
        <v>6.4102564102564097E-2</v>
      </c>
      <c r="C120">
        <v>0</v>
      </c>
      <c r="E120">
        <v>119</v>
      </c>
      <c r="F120">
        <f t="shared" si="3"/>
        <v>0.9296875</v>
      </c>
      <c r="G120">
        <v>6.4102564102564097E-2</v>
      </c>
      <c r="H120">
        <v>0</v>
      </c>
    </row>
    <row r="121" spans="2:8" x14ac:dyDescent="0.3">
      <c r="B121">
        <v>6.4102564102564097E-2</v>
      </c>
      <c r="C121">
        <v>0</v>
      </c>
      <c r="E121">
        <v>120</v>
      </c>
      <c r="F121">
        <f t="shared" si="3"/>
        <v>0.9375</v>
      </c>
      <c r="G121">
        <v>6.4102564102564097E-2</v>
      </c>
      <c r="H121">
        <v>0</v>
      </c>
    </row>
    <row r="122" spans="2:8" x14ac:dyDescent="0.3">
      <c r="B122">
        <v>6.4102564102564097E-2</v>
      </c>
      <c r="C122">
        <v>0</v>
      </c>
      <c r="E122">
        <v>121</v>
      </c>
      <c r="F122">
        <f t="shared" si="3"/>
        <v>0.9453125</v>
      </c>
      <c r="G122">
        <v>6.4102564102564097E-2</v>
      </c>
      <c r="H122">
        <v>0</v>
      </c>
    </row>
    <row r="123" spans="2:8" x14ac:dyDescent="0.3">
      <c r="B123">
        <v>6.4102564102564097E-2</v>
      </c>
      <c r="C123">
        <v>0</v>
      </c>
      <c r="E123">
        <v>122</v>
      </c>
      <c r="F123">
        <f t="shared" si="3"/>
        <v>0.953125</v>
      </c>
      <c r="G123">
        <v>6.4102564102564097E-2</v>
      </c>
      <c r="H123">
        <v>0</v>
      </c>
    </row>
    <row r="124" spans="2:8" x14ac:dyDescent="0.3">
      <c r="B124">
        <v>6.4102564102564097E-2</v>
      </c>
      <c r="C124">
        <v>4.9223276060309602E-4</v>
      </c>
      <c r="E124">
        <v>123</v>
      </c>
      <c r="F124">
        <f t="shared" si="3"/>
        <v>0.9609375</v>
      </c>
      <c r="G124">
        <v>6.4102564102564097E-2</v>
      </c>
      <c r="H124">
        <v>0</v>
      </c>
    </row>
    <row r="125" spans="2:8" x14ac:dyDescent="0.3">
      <c r="B125">
        <v>6.4102564102564055E-2</v>
      </c>
      <c r="C125">
        <v>0</v>
      </c>
      <c r="E125">
        <v>124</v>
      </c>
      <c r="F125">
        <f t="shared" si="3"/>
        <v>0.96875</v>
      </c>
      <c r="G125">
        <v>6.4102564102564055E-2</v>
      </c>
      <c r="H125">
        <v>0</v>
      </c>
    </row>
    <row r="126" spans="2:8" x14ac:dyDescent="0.3">
      <c r="B126">
        <v>6.4102564102564055E-2</v>
      </c>
      <c r="C126">
        <v>4.7219710663366801E-5</v>
      </c>
      <c r="E126">
        <v>125</v>
      </c>
      <c r="F126">
        <f t="shared" si="3"/>
        <v>0.9765625</v>
      </c>
      <c r="G126">
        <v>6.4102564102564055E-2</v>
      </c>
      <c r="H126">
        <v>0</v>
      </c>
    </row>
    <row r="127" spans="2:8" x14ac:dyDescent="0.3">
      <c r="B127">
        <v>6.4102564102564055E-2</v>
      </c>
      <c r="C127">
        <v>4.2400839683474188E-5</v>
      </c>
      <c r="E127">
        <v>126</v>
      </c>
      <c r="F127">
        <f t="shared" si="3"/>
        <v>0.984375</v>
      </c>
      <c r="G127">
        <v>6.4102564102564055E-2</v>
      </c>
      <c r="H127">
        <v>0</v>
      </c>
    </row>
    <row r="128" spans="2:8" x14ac:dyDescent="0.3">
      <c r="B128">
        <v>6.4102564102564055E-2</v>
      </c>
      <c r="C128">
        <v>0</v>
      </c>
      <c r="E128">
        <v>127</v>
      </c>
      <c r="F128">
        <f t="shared" si="3"/>
        <v>0.9921875</v>
      </c>
      <c r="G128">
        <v>6.4102564102564055E-2</v>
      </c>
      <c r="H128">
        <v>0</v>
      </c>
    </row>
    <row r="129" spans="2:8" x14ac:dyDescent="0.3">
      <c r="B129">
        <v>6.4102564102564055E-2</v>
      </c>
      <c r="C129">
        <v>7.710385113807923E-5</v>
      </c>
      <c r="E129">
        <v>128</v>
      </c>
      <c r="F129">
        <f t="shared" si="3"/>
        <v>1</v>
      </c>
      <c r="G129">
        <v>6.4102564102564055E-2</v>
      </c>
      <c r="H129">
        <v>0</v>
      </c>
    </row>
    <row r="131" spans="2:8" x14ac:dyDescent="0.3">
      <c r="B131">
        <v>8.2051282051281831</v>
      </c>
      <c r="C131">
        <v>2.9900676228184219E-2</v>
      </c>
    </row>
    <row r="132" spans="2:8" x14ac:dyDescent="0.3">
      <c r="B132">
        <v>21565439.999999944</v>
      </c>
      <c r="C132">
        <v>78587.588522421851</v>
      </c>
    </row>
    <row r="134" spans="2:8" x14ac:dyDescent="0.3">
      <c r="C134">
        <v>21486852.411477521</v>
      </c>
    </row>
    <row r="135" spans="2:8" x14ac:dyDescent="0.3">
      <c r="C135">
        <v>21.486852411477521</v>
      </c>
    </row>
  </sheetData>
  <sortState xmlns:xlrd2="http://schemas.microsoft.com/office/spreadsheetml/2017/richdata2" ref="H2:H129">
    <sortCondition descending="1" ref="H129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without_irr</vt:lpstr>
      <vt:lpstr>with_irr</vt:lpstr>
      <vt:lpstr>duration_curve</vt:lpstr>
      <vt:lpstr>acumm</vt:lpstr>
      <vt:lpstr>duration_curve_irr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Vichete - DF+</dc:creator>
  <cp:lastModifiedBy>William Vichete - DF+</cp:lastModifiedBy>
  <dcterms:created xsi:type="dcterms:W3CDTF">2024-02-02T19:51:37Z</dcterms:created>
  <dcterms:modified xsi:type="dcterms:W3CDTF">2024-02-12T15:55:15Z</dcterms:modified>
</cp:coreProperties>
</file>