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<sst xmlns="http://schemas.openxmlformats.org/spreadsheetml/2006/main" count="79" uniqueCount="74">
  <si>
    <t xml:space="preserve">Forest Goblin Warband</t>
  </si>
  <si>
    <t xml:space="preserve">amount</t>
  </si>
  <si>
    <t xml:space="preserve">type</t>
  </si>
  <si>
    <t xml:space="preserve">cost</t>
  </si>
  <si>
    <t xml:space="preserve">upkeep</t>
  </si>
  <si>
    <t xml:space="preserve">start XP</t>
  </si>
  <si>
    <t xml:space="preserve">weapon</t>
  </si>
  <si>
    <t xml:space="preserve">weapon cost</t>
  </si>
  <si>
    <t xml:space="preserve">skills</t>
  </si>
  <si>
    <t xml:space="preserve">skill list</t>
  </si>
  <si>
    <t xml:space="preserve">cost sum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</si>
  <si>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</si>
  <si>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</si>
  <si>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</si>
  <si>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</si>
  <si>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</si>
  <si>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</si>
  <si>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</si>
  <si>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</si>
  <si>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</si>
  <si>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AS</t>
  </si>
  <si>
    <t xml:space="preserve">Chieftain</t>
  </si>
  <si>
    <t xml:space="preserve">Free dagger, Compound Short bow, Boss pole</t>
  </si>
  <si>
    <t xml:space="preserve">leader</t>
  </si>
  <si>
    <t xml:space="preserve">combat, shooting, academic, speed</t>
  </si>
  <si>
    <t xml:space="preserve">Braves</t>
  </si>
  <si>
    <t xml:space="preserve">Free dagger, Compound Short bow, Spear</t>
  </si>
  <si>
    <t xml:space="preserve">animosity (removable)</t>
  </si>
  <si>
    <t xml:space="preserve">combat, shooting, speed</t>
  </si>
  <si>
    <t xml:space="preserve">Free dagger, Short bow</t>
  </si>
  <si>
    <t xml:space="preserve">Shaman</t>
  </si>
  <si>
    <t xml:space="preserve">Free dagger, Magic Gubbinz</t>
  </si>
  <si>
    <t xml:space="preserve">magic user [Wind of Gork]</t>
  </si>
  <si>
    <t xml:space="preserve">academic, speed</t>
  </si>
  <si>
    <t xml:space="preserve">Forest Goblin</t>
  </si>
  <si>
    <t xml:space="preserve">Dagger, Free dagger</t>
  </si>
  <si>
    <t xml:space="preserve">animosity</t>
  </si>
  <si>
    <t xml:space="preserve">Sluggas (5 max)</t>
  </si>
  <si>
    <t xml:space="preserve">Thrown weapon, Free dagger</t>
  </si>
  <si>
    <t xml:space="preserve">animosity, sluggas</t>
  </si>
  <si>
    <t xml:space="preserve">Red toof Boyz (5 max)</t>
  </si>
  <si>
    <t xml:space="preserve">Club, Free dagger</t>
  </si>
  <si>
    <t xml:space="preserve">Animosity, berserkers</t>
  </si>
  <si>
    <t xml:space="preserve">Giagantic Spider</t>
  </si>
  <si>
    <t xml:space="preserve">Fear, Large monster, Posionous, Native, Non-sentient (stupid), May ride, Tough</t>
  </si>
  <si>
    <t xml:space="preserve">Giant Spider Mount</t>
  </si>
  <si>
    <t xml:space="preserve">poisoned attack, wall walk, can not wear barding</t>
  </si>
  <si>
    <t xml:space="preserve">wb rating</t>
  </si>
  <si>
    <t xml:space="preserve">routtest</t>
  </si>
  <si>
    <t xml:space="preserve">Magic Gubbinz</t>
  </si>
  <si>
    <t xml:space="preserve">D6=4+ reroll magic difficulty test</t>
  </si>
  <si>
    <t xml:space="preserve">Spider Poison</t>
  </si>
  <si>
    <t xml:space="preserve">Permanently add +1 to injury roll</t>
  </si>
  <si>
    <t xml:space="preserve">Blow pipe</t>
  </si>
  <si>
    <t xml:space="preserve">S1; OOA on hit 6</t>
  </si>
  <si>
    <t xml:space="preserve">&lt;50%</t>
  </si>
  <si>
    <t xml:space="preserve">&lt;75%</t>
  </si>
  <si>
    <t xml:space="preserve">&lt;100%</t>
  </si>
  <si>
    <t xml:space="preserve">&lt;150%</t>
  </si>
  <si>
    <t xml:space="preserve">&lt;300%</t>
  </si>
  <si>
    <t xml:space="preserve">Compound short bow</t>
  </si>
  <si>
    <t xml:space="preserve">2x 5 gc</t>
  </si>
  <si>
    <t xml:space="preserve">+50% Reichweite, Strength of user</t>
  </si>
  <si>
    <t xml:space="preserve">Spear</t>
  </si>
  <si>
    <t xml:space="preserve">Mit den berittenen Einheiten auf Häuser klettern und dann die Feinde beschießen.</t>
  </si>
  <si>
    <t xml:space="preserve">Short Bow</t>
  </si>
  <si>
    <t xml:space="preserve">Gigantic spider kaufen und dann den Boss drauf reiten lassen.</t>
  </si>
  <si>
    <t xml:space="preserve">Banner</t>
  </si>
  <si>
    <t xml:space="preserve">Dann den Schamane auf eine Giant Spider setzen.</t>
  </si>
  <si>
    <t xml:space="preserve">Thrown weapon</t>
  </si>
  <si>
    <t xml:space="preserve">Club</t>
  </si>
  <si>
    <t xml:space="preserve">Sinnvolle rare items</t>
  </si>
  <si>
    <t xml:space="preserve">war horn (+1Ld)</t>
  </si>
  <si>
    <t xml:space="preserve">rabbit foot (reroll a dice)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</si>
</sst>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Bad 8" xfId="24" builtinId="53" customBuiltin="true"/>
    <cellStyle name="Error 9" xfId="25" builtinId="53" customBuiltin="true"/>
    <cellStyle name="Footnote 10" xfId="26" builtinId="53" customBuiltin="true"/>
    <cellStyle name="Good 11" xfId="27" builtinId="53" customBuiltin="true"/>
    <cellStyle name="Heading 1 13" xfId="28" builtinId="53" customBuiltin="true"/>
    <cellStyle name="Heading 12" xfId="29" builtinId="53" customBuiltin="true"/>
    <cellStyle name="Heading 2 14" xfId="30" builtinId="53" customBuiltin="true"/>
    <cellStyle name="Hyperlink 15" xfId="31" builtinId="53" customBuiltin="true"/>
    <cellStyle name="Note 16" xfId="32" builtinId="53" customBuiltin="true"/>
    <cellStyle name="Status 17" xfId="33" builtinId="53" customBuiltin="true"/>
    <cellStyle name="Text 18" xfId="34" builtinId="53" customBuiltin="true"/>
    <cellStyle name="Warning 19" xfId="35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3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29" activeCellId="0" sqref="J29"/>
    </sheetView>
  </sheetViews>
  <sheetFormatPr defaultRowHeight="13.8" zeroHeight="false" outlineLevelRow="0" outlineLevelCol="0"/>
  <cols>
    <col collapsed="false" customWidth="true" hidden="false" outlineLevel="0" max="2" min="1" style="0" width="7.5"/>
    <col collapsed="false" customWidth="true" hidden="false" outlineLevel="0" max="3" min="3" style="0" width="23.62"/>
    <col collapsed="false" customWidth="true" hidden="false" outlineLevel="0" max="4" min="4" style="0" width="14"/>
    <col collapsed="false" customWidth="true" hidden="false" outlineLevel="0" max="5" min="5" style="0" width="14.87"/>
    <col collapsed="false" customWidth="true" hidden="false" outlineLevel="0" max="6" min="6" style="0" width="8"/>
    <col collapsed="false" customWidth="true" hidden="false" outlineLevel="0" max="7" min="7" style="0" width="38.38"/>
    <col collapsed="false" customWidth="true" hidden="false" outlineLevel="0" max="8" min="8" style="0" width="11.87"/>
    <col collapsed="false" customWidth="true" hidden="false" outlineLevel="0" max="9" min="9" style="0" width="21.75"/>
    <col collapsed="false" customWidth="true" hidden="false" outlineLevel="0" max="10" min="10" style="0" width="29.62"/>
    <col collapsed="false" customWidth="true" hidden="false" outlineLevel="0" max="11" min="11" style="0" width="9"/>
    <col collapsed="false" customWidth="true" hidden="false" outlineLevel="0" max="12" min="12" style="0" width="3.38"/>
    <col collapsed="false" customWidth="true" hidden="false" outlineLevel="0" max="13" min="13" style="0" width="4"/>
    <col collapsed="false" customWidth="true" hidden="false" outlineLevel="0" max="14" min="14" style="0" width="3.63"/>
    <col collapsed="false" customWidth="true" hidden="false" outlineLevel="0" max="15" min="15" style="0" width="2.5"/>
    <col collapsed="false" customWidth="true" hidden="false" outlineLevel="0" max="16" min="16" style="0" width="2.25"/>
    <col collapsed="false" customWidth="true" hidden="false" outlineLevel="0" max="18" min="17" style="0" width="2.87"/>
    <col collapsed="false" customWidth="true" hidden="false" outlineLevel="0" max="19" min="19" style="0" width="2.5"/>
    <col collapsed="false" customWidth="true" hidden="false" outlineLevel="0" max="20" min="20" style="0" width="3.38"/>
    <col collapsed="false" customWidth="true" hidden="false" outlineLevel="0" max="21" min="21" style="0" width="3.63"/>
    <col collapsed="false" customWidth="true" hidden="false" outlineLevel="0" max="1025" min="22" style="0" width="10.61"/>
  </cols>
  <sheetData>
    <row r="1" customFormat="false" ht="15" hidden="false" customHeight="false" outlineLevel="0" collapsed="false">
      <c r="C1" s="1" t="s">
        <v>0</v>
      </c>
    </row>
    <row r="3" customFormat="false" ht="13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</row>
    <row r="4" customFormat="false" ht="14.15" hidden="false" customHeight="false" outlineLevel="0" collapsed="false">
      <c r="B4" s="0" t="n">
        <v>1</v>
      </c>
      <c r="C4" s="0" t="s">
        <v>21</v>
      </c>
      <c r="D4" s="0" t="n">
        <v>50</v>
      </c>
      <c r="E4" s="0" t="n">
        <v>0</v>
      </c>
      <c r="F4" s="0" t="n">
        <v>17</v>
      </c>
      <c r="G4" s="0" t="s">
        <v>22</v>
      </c>
      <c r="H4" s="0" t="n">
        <v>30</v>
      </c>
      <c r="I4" s="0" t="s">
        <v>23</v>
      </c>
      <c r="J4" s="0" t="s">
        <v>24</v>
      </c>
      <c r="K4" s="0" t="n">
        <f aca="false">(H4+D4)*B4</f>
        <v>80</v>
      </c>
      <c r="L4" s="0" t="n">
        <v>4</v>
      </c>
      <c r="M4" s="0" t="n">
        <v>3</v>
      </c>
      <c r="N4" s="0" t="n">
        <v>3</v>
      </c>
      <c r="O4" s="0" t="n">
        <v>3</v>
      </c>
      <c r="P4" s="0" t="n">
        <v>3</v>
      </c>
      <c r="Q4" s="0" t="n">
        <v>1</v>
      </c>
      <c r="R4" s="0" t="n">
        <v>4</v>
      </c>
      <c r="S4" s="0" t="n">
        <v>1</v>
      </c>
      <c r="T4" s="0" t="n">
        <v>7</v>
      </c>
      <c r="U4" s="0" t="n">
        <v>0</v>
      </c>
    </row>
    <row r="5" customFormat="false" ht="14.15" hidden="false" customHeight="false" outlineLevel="0" collapsed="false">
      <c r="B5" s="0" t="n">
        <v>3</v>
      </c>
      <c r="C5" s="0" t="s">
        <v>25</v>
      </c>
      <c r="D5" s="0" t="n">
        <v>20</v>
      </c>
      <c r="E5" s="0" t="n">
        <v>0</v>
      </c>
      <c r="F5" s="0" t="n">
        <v>6</v>
      </c>
      <c r="G5" s="0" t="s">
        <v>26</v>
      </c>
      <c r="H5" s="0" t="n">
        <v>15</v>
      </c>
      <c r="I5" s="0" t="s">
        <v>27</v>
      </c>
      <c r="J5" s="0" t="s">
        <v>28</v>
      </c>
      <c r="K5" s="0" t="n">
        <f aca="false">(H5+D5)*B5</f>
        <v>105</v>
      </c>
      <c r="L5" s="0" t="n">
        <v>4</v>
      </c>
      <c r="M5" s="0" t="n">
        <v>2</v>
      </c>
      <c r="N5" s="0" t="n">
        <v>3</v>
      </c>
      <c r="O5" s="0" t="n">
        <v>3</v>
      </c>
      <c r="P5" s="0" t="n">
        <v>3</v>
      </c>
      <c r="Q5" s="0" t="n">
        <v>1</v>
      </c>
      <c r="R5" s="0" t="n">
        <v>3</v>
      </c>
      <c r="S5" s="0" t="n">
        <v>1</v>
      </c>
      <c r="T5" s="0" t="n">
        <v>6</v>
      </c>
      <c r="U5" s="0" t="n">
        <v>0</v>
      </c>
    </row>
    <row r="6" customFormat="false" ht="14.15" hidden="false" customHeight="false" outlineLevel="0" collapsed="false">
      <c r="B6" s="0" t="n">
        <v>0</v>
      </c>
      <c r="C6" s="0" t="s">
        <v>25</v>
      </c>
      <c r="D6" s="0" t="n">
        <v>20</v>
      </c>
      <c r="E6" s="0" t="n">
        <v>0</v>
      </c>
      <c r="F6" s="0" t="n">
        <v>6</v>
      </c>
      <c r="G6" s="0" t="s">
        <v>29</v>
      </c>
      <c r="H6" s="0" t="n">
        <v>5</v>
      </c>
      <c r="I6" s="0" t="s">
        <v>27</v>
      </c>
      <c r="J6" s="0" t="s">
        <v>28</v>
      </c>
      <c r="K6" s="0" t="n">
        <f aca="false">(H6+D6)*B6</f>
        <v>0</v>
      </c>
      <c r="L6" s="0" t="n">
        <v>4</v>
      </c>
      <c r="M6" s="0" t="n">
        <v>2</v>
      </c>
      <c r="N6" s="0" t="n">
        <v>3</v>
      </c>
      <c r="O6" s="0" t="n">
        <v>3</v>
      </c>
      <c r="P6" s="0" t="n">
        <v>3</v>
      </c>
      <c r="Q6" s="0" t="n">
        <v>1</v>
      </c>
      <c r="R6" s="0" t="n">
        <v>3</v>
      </c>
      <c r="S6" s="0" t="n">
        <v>1</v>
      </c>
      <c r="T6" s="0" t="n">
        <v>6</v>
      </c>
      <c r="U6" s="0" t="n">
        <v>0</v>
      </c>
    </row>
    <row r="7" customFormat="false" ht="14.15" hidden="false" customHeight="false" outlineLevel="0" collapsed="false">
      <c r="B7" s="0" t="n">
        <v>1</v>
      </c>
      <c r="C7" s="0" t="s">
        <v>30</v>
      </c>
      <c r="D7" s="0" t="n">
        <v>20</v>
      </c>
      <c r="E7" s="0" t="n">
        <v>0</v>
      </c>
      <c r="F7" s="0" t="n">
        <v>6</v>
      </c>
      <c r="G7" s="0" t="s">
        <v>31</v>
      </c>
      <c r="H7" s="0" t="n">
        <v>50</v>
      </c>
      <c r="I7" s="0" t="s">
        <v>32</v>
      </c>
      <c r="J7" s="0" t="s">
        <v>33</v>
      </c>
      <c r="K7" s="0" t="n">
        <f aca="false">(H7+D7)*B7</f>
        <v>70</v>
      </c>
      <c r="L7" s="0" t="n">
        <v>4</v>
      </c>
      <c r="M7" s="0" t="n">
        <v>2</v>
      </c>
      <c r="N7" s="0" t="n">
        <v>3</v>
      </c>
      <c r="O7" s="0" t="n">
        <v>3</v>
      </c>
      <c r="P7" s="0" t="n">
        <v>3</v>
      </c>
      <c r="Q7" s="0" t="n">
        <v>1</v>
      </c>
      <c r="R7" s="0" t="n">
        <v>3</v>
      </c>
      <c r="S7" s="0" t="n">
        <v>1</v>
      </c>
      <c r="T7" s="0" t="n">
        <v>6</v>
      </c>
      <c r="U7" s="0" t="n">
        <v>0</v>
      </c>
    </row>
    <row r="8" customFormat="false" ht="14.15" hidden="false" customHeight="false" outlineLevel="0" collapsed="false">
      <c r="B8" s="0" t="n">
        <v>3</v>
      </c>
      <c r="C8" s="0" t="s">
        <v>34</v>
      </c>
      <c r="D8" s="0" t="n">
        <v>15</v>
      </c>
      <c r="E8" s="0" t="n">
        <v>0</v>
      </c>
      <c r="F8" s="0" t="n">
        <v>0</v>
      </c>
      <c r="G8" s="0" t="s">
        <v>35</v>
      </c>
      <c r="H8" s="0" t="n">
        <v>2</v>
      </c>
      <c r="I8" s="0" t="s">
        <v>36</v>
      </c>
      <c r="K8" s="0" t="n">
        <f aca="false">(H8+D8)*B8</f>
        <v>51</v>
      </c>
      <c r="L8" s="0" t="n">
        <v>4</v>
      </c>
      <c r="M8" s="0" t="n">
        <v>2</v>
      </c>
      <c r="N8" s="0" t="n">
        <v>3</v>
      </c>
      <c r="O8" s="0" t="n">
        <v>3</v>
      </c>
      <c r="P8" s="0" t="n">
        <v>3</v>
      </c>
      <c r="Q8" s="0" t="n">
        <v>1</v>
      </c>
      <c r="R8" s="0" t="n">
        <v>3</v>
      </c>
      <c r="S8" s="0" t="n">
        <v>1</v>
      </c>
      <c r="T8" s="0" t="n">
        <v>6</v>
      </c>
      <c r="U8" s="0" t="n">
        <v>0</v>
      </c>
    </row>
    <row r="9" customFormat="false" ht="14.15" hidden="false" customHeight="false" outlineLevel="0" collapsed="false">
      <c r="B9" s="0" t="n">
        <v>0</v>
      </c>
      <c r="C9" s="0" t="s">
        <v>37</v>
      </c>
      <c r="D9" s="0" t="n">
        <v>20</v>
      </c>
      <c r="E9" s="0" t="n">
        <v>0</v>
      </c>
      <c r="F9" s="0" t="n">
        <v>0</v>
      </c>
      <c r="G9" s="0" t="s">
        <v>38</v>
      </c>
      <c r="H9" s="0" t="n">
        <v>15</v>
      </c>
      <c r="I9" s="0" t="s">
        <v>39</v>
      </c>
      <c r="K9" s="0" t="n">
        <f aca="false">(H9+D9)*B9</f>
        <v>0</v>
      </c>
      <c r="L9" s="0" t="n">
        <v>4</v>
      </c>
      <c r="M9" s="0" t="n">
        <v>2</v>
      </c>
      <c r="N9" s="0" t="n">
        <v>3</v>
      </c>
      <c r="O9" s="0" t="n">
        <v>3</v>
      </c>
      <c r="P9" s="0" t="n">
        <v>3</v>
      </c>
      <c r="Q9" s="0" t="n">
        <v>1</v>
      </c>
      <c r="R9" s="0" t="n">
        <v>3</v>
      </c>
      <c r="S9" s="0" t="n">
        <v>1</v>
      </c>
      <c r="T9" s="0" t="n">
        <v>6</v>
      </c>
      <c r="U9" s="0" t="n">
        <v>0</v>
      </c>
    </row>
    <row r="10" customFormat="false" ht="14.15" hidden="false" customHeight="false" outlineLevel="0" collapsed="false">
      <c r="B10" s="0" t="n">
        <v>0</v>
      </c>
      <c r="C10" s="0" t="s">
        <v>40</v>
      </c>
      <c r="D10" s="0" t="n">
        <v>25</v>
      </c>
      <c r="E10" s="0" t="n">
        <v>0</v>
      </c>
      <c r="F10" s="0" t="n">
        <v>0</v>
      </c>
      <c r="G10" s="0" t="s">
        <v>41</v>
      </c>
      <c r="H10" s="0" t="n">
        <v>5</v>
      </c>
      <c r="I10" s="0" t="s">
        <v>42</v>
      </c>
      <c r="K10" s="0" t="n">
        <f aca="false">(H10+D10)*B10</f>
        <v>0</v>
      </c>
      <c r="L10" s="0" t="n">
        <v>4</v>
      </c>
      <c r="M10" s="0" t="n">
        <v>2</v>
      </c>
      <c r="N10" s="0" t="n">
        <v>3</v>
      </c>
      <c r="O10" s="0" t="n">
        <v>3</v>
      </c>
      <c r="P10" s="0" t="n">
        <v>3</v>
      </c>
      <c r="Q10" s="0" t="n">
        <v>1</v>
      </c>
      <c r="R10" s="0" t="n">
        <v>3</v>
      </c>
      <c r="S10" s="0" t="n">
        <v>1</v>
      </c>
      <c r="T10" s="0" t="n">
        <v>6</v>
      </c>
      <c r="U10" s="0" t="n">
        <v>0</v>
      </c>
    </row>
    <row r="11" customFormat="false" ht="52.2" hidden="false" customHeight="false" outlineLevel="0" collapsed="false">
      <c r="B11" s="0" t="n">
        <v>0</v>
      </c>
      <c r="C11" s="0" t="s">
        <v>43</v>
      </c>
      <c r="D11" s="0" t="n">
        <v>200</v>
      </c>
      <c r="E11" s="0" t="n">
        <v>0</v>
      </c>
      <c r="F11" s="0" t="n">
        <v>0</v>
      </c>
      <c r="H11" s="0" t="n">
        <v>0</v>
      </c>
      <c r="I11" s="3" t="s">
        <v>44</v>
      </c>
      <c r="K11" s="0" t="n">
        <f aca="false">(H11+D11)*B11</f>
        <v>0</v>
      </c>
      <c r="L11" s="0" t="n">
        <v>6</v>
      </c>
      <c r="M11" s="0" t="n">
        <v>3</v>
      </c>
      <c r="N11" s="0" t="n">
        <v>0</v>
      </c>
      <c r="O11" s="0" t="n">
        <v>5</v>
      </c>
      <c r="P11" s="0" t="n">
        <v>5</v>
      </c>
      <c r="Q11" s="0" t="n">
        <v>3</v>
      </c>
      <c r="R11" s="0" t="n">
        <v>4</v>
      </c>
      <c r="S11" s="0" t="n">
        <v>2</v>
      </c>
      <c r="T11" s="0" t="n">
        <v>4</v>
      </c>
      <c r="U11" s="0" t="n">
        <v>1</v>
      </c>
    </row>
    <row r="12" customFormat="false" ht="39.55" hidden="false" customHeight="false" outlineLevel="0" collapsed="false">
      <c r="B12" s="0" t="n">
        <v>4</v>
      </c>
      <c r="C12" s="0" t="s">
        <v>45</v>
      </c>
      <c r="D12" s="0" t="n">
        <v>45</v>
      </c>
      <c r="E12" s="0" t="n">
        <v>0</v>
      </c>
      <c r="F12" s="0" t="n">
        <v>0</v>
      </c>
      <c r="H12" s="0" t="n">
        <v>0</v>
      </c>
      <c r="I12" s="3" t="s">
        <v>46</v>
      </c>
      <c r="K12" s="0" t="n">
        <f aca="false">(H12+D12)*B12</f>
        <v>180</v>
      </c>
      <c r="L12" s="0" t="n">
        <v>7</v>
      </c>
      <c r="M12" s="0" t="n">
        <v>3</v>
      </c>
      <c r="N12" s="0" t="n">
        <v>0</v>
      </c>
      <c r="O12" s="0" t="n">
        <v>4</v>
      </c>
      <c r="P12" s="0" t="n">
        <v>3</v>
      </c>
      <c r="Q12" s="0" t="n">
        <v>1</v>
      </c>
      <c r="R12" s="0" t="n">
        <v>4</v>
      </c>
      <c r="S12" s="0" t="n">
        <v>1</v>
      </c>
      <c r="T12" s="0" t="n">
        <v>4</v>
      </c>
      <c r="U12" s="0" t="n">
        <v>1</v>
      </c>
    </row>
    <row r="14" customFormat="false" ht="15" hidden="false" customHeight="false" outlineLevel="0" collapsed="false">
      <c r="C14" s="0" t="s">
        <v>47</v>
      </c>
      <c r="D14" s="2" t="n">
        <f aca="false">B4*F4+B5*F5+B7*F7+SUM(B4:B10)*5+B11*10+B12*20+B6*F6</f>
        <v>161</v>
      </c>
      <c r="F14" s="0" t="s">
        <v>48</v>
      </c>
      <c r="G14" s="2" t="n">
        <v>2</v>
      </c>
      <c r="H14" s="4" t="n">
        <f aca="false">B10+B9+B8+B7+B5+B4+B11+B6</f>
        <v>8</v>
      </c>
      <c r="K14" s="1" t="n">
        <f aca="false">SUM(K4:K12)</f>
        <v>486</v>
      </c>
      <c r="L14" s="0" t="n">
        <f aca="false">500-K14</f>
        <v>14</v>
      </c>
    </row>
    <row r="16" customFormat="false" ht="13.8" hidden="false" customHeight="false" outlineLevel="0" collapsed="false">
      <c r="C16" s="0" t="s">
        <v>49</v>
      </c>
      <c r="D16" s="0" t="n">
        <v>50</v>
      </c>
      <c r="E16" s="5" t="s">
        <v>50</v>
      </c>
      <c r="F16" s="5"/>
      <c r="G16" s="5"/>
      <c r="H16" s="0" t="n">
        <f aca="false">$L$14-D16</f>
        <v>-36</v>
      </c>
    </row>
    <row r="17" customFormat="false" ht="13.8" hidden="false" customHeight="false" outlineLevel="0" collapsed="false">
      <c r="C17" s="0" t="s">
        <v>51</v>
      </c>
      <c r="D17" s="0" t="n">
        <v>25</v>
      </c>
      <c r="E17" s="5" t="s">
        <v>52</v>
      </c>
      <c r="F17" s="5"/>
      <c r="G17" s="5"/>
      <c r="H17" s="0" t="n">
        <f aca="false">$L$14-D17</f>
        <v>-11</v>
      </c>
    </row>
    <row r="18" customFormat="false" ht="13.8" hidden="false" customHeight="false" outlineLevel="0" collapsed="false">
      <c r="C18" s="0" t="s">
        <v>53</v>
      </c>
      <c r="D18" s="0" t="n">
        <v>25</v>
      </c>
      <c r="E18" s="0" t="s">
        <v>54</v>
      </c>
      <c r="H18" s="0" t="n">
        <f aca="false">$L$14-D18</f>
        <v>-11</v>
      </c>
    </row>
    <row r="21" customFormat="false" ht="13.8" hidden="false" customHeight="false" outlineLevel="0" collapsed="false">
      <c r="B21" s="0" t="s">
        <v>55</v>
      </c>
      <c r="C21" s="0" t="n">
        <f aca="false">$D$14+($D$14*50%)</f>
        <v>241.5</v>
      </c>
      <c r="D21" s="0" t="n">
        <v>1</v>
      </c>
      <c r="F21" s="0" t="n">
        <f aca="false">D14/2</f>
        <v>80.5</v>
      </c>
    </row>
    <row r="22" customFormat="false" ht="13.8" hidden="false" customHeight="false" outlineLevel="0" collapsed="false">
      <c r="B22" s="0" t="s">
        <v>56</v>
      </c>
      <c r="C22" s="0" t="n">
        <f aca="false">$D$14+($D$14*75%)</f>
        <v>281.75</v>
      </c>
      <c r="D22" s="0" t="n">
        <v>2</v>
      </c>
    </row>
    <row r="23" customFormat="false" ht="13.8" hidden="false" customHeight="false" outlineLevel="0" collapsed="false">
      <c r="B23" s="0" t="s">
        <v>57</v>
      </c>
      <c r="C23" s="0" t="n">
        <f aca="false">$D$14+($D$14*100%)</f>
        <v>322</v>
      </c>
      <c r="D23" s="0" t="n">
        <v>3</v>
      </c>
    </row>
    <row r="24" customFormat="false" ht="13.8" hidden="false" customHeight="false" outlineLevel="0" collapsed="false">
      <c r="B24" s="0" t="s">
        <v>58</v>
      </c>
      <c r="C24" s="0" t="n">
        <f aca="false">$D$14+($D$14*150%)</f>
        <v>402.5</v>
      </c>
      <c r="D24" s="0" t="n">
        <v>4</v>
      </c>
    </row>
    <row r="25" customFormat="false" ht="13.8" hidden="false" customHeight="false" outlineLevel="0" collapsed="false">
      <c r="B25" s="0" t="s">
        <v>59</v>
      </c>
      <c r="C25" s="0" t="n">
        <f aca="false">$D$14+($D$14*300%)</f>
        <v>644</v>
      </c>
      <c r="D25" s="0" t="n">
        <v>5</v>
      </c>
    </row>
    <row r="28" customFormat="false" ht="39.55" hidden="false" customHeight="false" outlineLevel="0" collapsed="false">
      <c r="C28" s="0" t="s">
        <v>60</v>
      </c>
      <c r="D28" s="0" t="s">
        <v>61</v>
      </c>
      <c r="E28" s="3" t="s">
        <v>62</v>
      </c>
    </row>
    <row r="31" customFormat="false" ht="13.8" hidden="false" customHeight="false" outlineLevel="0" collapsed="false">
      <c r="C31" s="0" t="s">
        <v>51</v>
      </c>
      <c r="D31" s="0" t="s">
        <v>63</v>
      </c>
      <c r="E31" s="0" t="n">
        <f aca="false">B5</f>
        <v>3</v>
      </c>
      <c r="F31" s="0" t="n">
        <f aca="false">E31*$D$17</f>
        <v>75</v>
      </c>
      <c r="H31" s="0" t="s">
        <v>64</v>
      </c>
    </row>
    <row r="32" customFormat="false" ht="13.8" hidden="false" customHeight="false" outlineLevel="0" collapsed="false">
      <c r="D32" s="0" t="s">
        <v>65</v>
      </c>
      <c r="E32" s="0" t="n">
        <f aca="false">B5+B4+B6</f>
        <v>4</v>
      </c>
      <c r="F32" s="0" t="n">
        <f aca="false">E32*$D$17</f>
        <v>100</v>
      </c>
      <c r="H32" s="0" t="s">
        <v>66</v>
      </c>
    </row>
    <row r="33" customFormat="false" ht="13.8" hidden="false" customHeight="false" outlineLevel="0" collapsed="false">
      <c r="D33" s="0" t="s">
        <v>67</v>
      </c>
      <c r="E33" s="0" t="n">
        <f aca="false">B4</f>
        <v>1</v>
      </c>
      <c r="F33" s="0" t="n">
        <f aca="false">E33*$D$17</f>
        <v>25</v>
      </c>
      <c r="H33" s="0" t="s">
        <v>68</v>
      </c>
    </row>
    <row r="34" customFormat="false" ht="13.8" hidden="false" customHeight="false" outlineLevel="0" collapsed="false">
      <c r="D34" s="0" t="s">
        <v>69</v>
      </c>
      <c r="E34" s="0" t="n">
        <f aca="false">B9</f>
        <v>0</v>
      </c>
      <c r="F34" s="0" t="n">
        <f aca="false">E34*$D$17</f>
        <v>0</v>
      </c>
    </row>
    <row r="35" customFormat="false" ht="13.8" hidden="false" customHeight="false" outlineLevel="0" collapsed="false">
      <c r="D35" s="0" t="s">
        <v>70</v>
      </c>
      <c r="E35" s="0" t="n">
        <f aca="false">B10</f>
        <v>0</v>
      </c>
      <c r="F35" s="0" t="n">
        <f aca="false">E35*$D$17</f>
        <v>0</v>
      </c>
      <c r="H35" s="0" t="s">
        <v>71</v>
      </c>
    </row>
    <row r="36" customFormat="false" ht="13.8" hidden="false" customHeight="false" outlineLevel="0" collapsed="false">
      <c r="D36" s="0" t="s">
        <v>51</v>
      </c>
      <c r="E36" s="0" t="n">
        <f aca="false">E31+E32+E33+E34+E35</f>
        <v>8</v>
      </c>
      <c r="F36" s="0" t="n">
        <f aca="false">D17*E36</f>
        <v>200</v>
      </c>
      <c r="I36" s="0" t="s">
        <v>72</v>
      </c>
    </row>
    <row r="37" customFormat="false" ht="13.8" hidden="false" customHeight="false" outlineLevel="0" collapsed="false">
      <c r="F37" s="0" t="n">
        <f aca="false">SUM(F31:F36)</f>
        <v>400</v>
      </c>
      <c r="I37" s="0" t="s">
        <v>73</v>
      </c>
    </row>
  </sheetData>
  <mergeCells count="2">
    <mergeCell ref="E16:G16"/>
    <mergeCell ref="E17:G17"/>
  </mergeCells>
  <conditionalFormatting sqref="L4:U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:K1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2019-03-25T12:00:03Z</dcterms:created>
  <dc:creator>klaute</dc:creator>
  <dc:description/>
  <dc:language>de-DE</dc:language>
  <cp:lastModifiedBy/>
  <dcterms:modified xsi:type="dcterms:W3CDTF">2019-03-29T11:57:21Z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