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<sst xmlns="http://schemas.openxmlformats.org/spreadsheetml/2006/main" count="70" uniqueCount="66">
  <si>
    <t xml:space="preserve">Kosten/Nutzen</t>
  </si>
  <si>
    <t xml:space="preserve">Gold/Shard</t>
  </si>
  <si>
    <t xml:space="preserve">gefühlt</t>
  </si>
  <si>
    <t xml:space="preserve">höher ist besser</t>
  </si>
  <si>
    <t xml:space="preserve">kleiner ist besser</t>
  </si>
  <si>
    <t xml:space="preserve">Chance</t>
  </si>
  <si>
    <t xml:space="preserve">Name</t>
  </si>
  <si>
    <t xml:space="preserve">Rare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</si>
  <si>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</si>
  <si>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</si>
  <si>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</si>
  <si>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</si>
  <si>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</si>
  <si>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</si>
  <si>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</si>
  <si>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</si>
  <si>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Sv</t>
  </si>
  <si>
    <t xml:space="preserve">Ld</t>
  </si>
  <si>
    <t xml:space="preserve">Pers. Bewertung</t>
  </si>
  <si>
    <t xml:space="preserve">Hire</t>
  </si>
  <si>
    <t xml:space="preserve">UpKeep</t>
  </si>
  <si>
    <t xml:space="preserve">WBR add</t>
  </si>
  <si>
    <t xml:space="preserve">UpKeep in Shards</t>
  </si>
  <si>
    <t xml:space="preserve">Ausrüstung</t>
  </si>
  <si>
    <t xml:space="preserve">Skills</t>
  </si>
  <si>
    <t xml:space="preserve">Wertung</t>
  </si>
  <si>
    <t xml:space="preserve">Wertung/Hire</t>
  </si>
  <si>
    <t xml:space="preserve">Wertung/UpKeep</t>
  </si>
  <si>
    <t xml:space="preserve">UpKeep/Hire %</t>
  </si>
  <si>
    <t xml:space="preserve">Fragen</t>
  </si>
  <si>
    <t xml:space="preserve">Chaos warrior</t>
  </si>
  <si>
    <t xml:space="preserve">Axe, sword, dagger, shield, heavy armour , helmet</t>
  </si>
  <si>
    <t xml:space="preserve">Fear, Massive strength, UpKeep, chaos mark</t>
  </si>
  <si>
    <t xml:space="preserve">Dark Emissary</t>
  </si>
  <si>
    <t xml:space="preserve">Spiral staff</t>
  </si>
  <si>
    <t xml:space="preserve">4 Zauber, 4+AS no Mod</t>
  </si>
  <si>
    <t xml:space="preserve">Black Ork</t>
  </si>
  <si>
    <t xml:space="preserve">heavy armor, 2x axe, helmet</t>
  </si>
  <si>
    <t xml:space="preserve">innerhalb von Radius 6“ kene Animosity, Ld weitergabe</t>
  </si>
  <si>
    <t xml:space="preserve">Ogre Slave Master</t>
  </si>
  <si>
    <t xml:space="preserve">Axe/Club/Chains</t>
  </si>
  <si>
    <t xml:space="preserve">Fear, Capture, Chains, Escape, Large</t>
  </si>
  <si>
    <t xml:space="preserve">Ogre Bodyguard</t>
  </si>
  <si>
    <t xml:space="preserve">Sword/Club/Axe</t>
  </si>
  <si>
    <t xml:space="preserve">Fear, Large</t>
  </si>
  <si>
    <t xml:space="preserve">Traveling trader</t>
  </si>
  <si>
    <t xml:space="preserve">-</t>
  </si>
  <si>
    <t xml:space="preserve">75% buy/75% sell, +1 to rare roll</t>
  </si>
  <si>
    <t xml:space="preserve">Gilt das auch für Animals?</t>
  </si>
  <si>
    <t xml:space="preserve">Cartographer</t>
  </si>
  <si>
    <t xml:space="preserve">1 ReRoll auf einen Exploration dice</t>
  </si>
  <si>
    <t xml:space="preserve">Goblin herder (Stallmeister)</t>
  </si>
  <si>
    <t xml:space="preserve">+1 auf rare roll für Mounts, Beastmaster, Animal handler</t>
  </si>
  <si>
    <t xml:space="preserve">War Boar</t>
  </si>
  <si>
    <t xml:space="preserve">Charge +2S; +2AS fro Rider</t>
  </si>
  <si>
    <t xml:space="preserve">chaos marks:</t>
  </si>
  <si>
    <t xml:space="preserve">Undivided</t>
  </si>
  <si>
    <t xml:space="preserve">all warband members within radius of the 'Leader' rule may re-roll all failed Ld tests. Including one single rout test.</t>
  </si>
  <si>
    <t xml:space="preserve">Tzeench</t>
  </si>
  <si>
    <t xml:space="preserve">-1 on magic diff rolls. learn one random tchar ritual</t>
  </si>
  <si>
    <t xml:space="preserve">Khorne</t>
  </si>
  <si>
    <t xml:space="preserve">Frenzy, 4+ magic save</t>
  </si>
  <si>
    <t xml:space="preserve">Nurgle</t>
  </si>
  <si>
    <t xml:space="preserve">+1T, reroll serious injury</t>
  </si>
  <si>
    <t xml:space="preserve">Slaanesh</t>
  </si>
  <si>
    <t xml:space="preserve">Special psychology test (3D6 Ld test, discarding lowest), if failed no attacks allowed for enemy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</si>
</sst>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Z2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16" activeCellId="0" sqref="M16"/>
    </sheetView>
  </sheetViews>
  <sheetFormatPr defaultRowHeight="12.7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23.87"/>
    <col collapsed="false" customWidth="true" hidden="false" outlineLevel="0" max="4" min="4" style="0" width="5.43"/>
    <col collapsed="false" customWidth="true" hidden="false" outlineLevel="0" max="5" min="5" style="0" width="2.57"/>
    <col collapsed="false" customWidth="true" hidden="false" outlineLevel="0" max="6" min="6" style="0" width="4.14"/>
    <col collapsed="false" customWidth="true" hidden="false" outlineLevel="0" max="7" min="7" style="0" width="3.57"/>
    <col collapsed="false" customWidth="true" hidden="false" outlineLevel="0" max="8" min="8" style="0" width="2.3"/>
    <col collapsed="false" customWidth="true" hidden="false" outlineLevel="0" max="9" min="9" style="0" width="2.14"/>
    <col collapsed="false" customWidth="true" hidden="false" outlineLevel="0" max="10" min="10" style="0" width="2.85"/>
    <col collapsed="false" customWidth="true" hidden="false" outlineLevel="0" max="11" min="11" style="0" width="2"/>
    <col collapsed="false" customWidth="true" hidden="false" outlineLevel="0" max="12" min="12" style="0" width="2.3"/>
    <col collapsed="false" customWidth="true" hidden="false" outlineLevel="0" max="14" min="13" style="0" width="3.3"/>
    <col collapsed="false" customWidth="true" hidden="false" outlineLevel="0" max="15" min="15" style="0" width="16.14"/>
    <col collapsed="false" customWidth="true" hidden="false" outlineLevel="0" max="16" min="16" style="0" width="4.71"/>
    <col collapsed="false" customWidth="true" hidden="false" outlineLevel="0" max="18" min="17" style="0" width="10.29"/>
    <col collapsed="false" customWidth="true" hidden="false" outlineLevel="0" max="19" min="19" style="0" width="17.29"/>
    <col collapsed="false" customWidth="true" hidden="false" outlineLevel="0" max="20" min="20" style="0" width="23.87"/>
    <col collapsed="false" customWidth="true" hidden="false" outlineLevel="0" max="21" min="21" style="0" width="32.29"/>
    <col collapsed="false" customWidth="true" hidden="false" outlineLevel="0" max="22" min="22" style="0" width="8.71"/>
    <col collapsed="false" customWidth="true" hidden="false" outlineLevel="0" max="23" min="23" style="0" width="15"/>
    <col collapsed="false" customWidth="true" hidden="false" outlineLevel="0" max="24" min="24" style="0" width="16.57"/>
    <col collapsed="false" customWidth="true" hidden="false" outlineLevel="0" max="25" min="25" style="0" width="16"/>
    <col collapsed="false" customWidth="true" hidden="false" outlineLevel="0" max="26" min="26" style="0" width="23.15"/>
    <col collapsed="false" customWidth="true" hidden="false" outlineLevel="0" max="1025" min="27" style="0" width="8.71"/>
  </cols>
  <sheetData>
    <row r="2" customFormat="false" ht="15.75" hidden="false" customHeight="false" outlineLevel="0" collapsed="false">
      <c r="C2" s="1" t="s">
        <v>0</v>
      </c>
      <c r="D2" s="1"/>
    </row>
    <row r="3" customFormat="false" ht="12.75" hidden="false" customHeight="false" outlineLevel="0" collapsed="false">
      <c r="P3" s="2" t="n">
        <v>16</v>
      </c>
      <c r="Q3" s="0" t="s">
        <v>1</v>
      </c>
    </row>
    <row r="6" customFormat="false" ht="12.75" hidden="false" customHeight="false" outlineLevel="0" collapsed="false">
      <c r="O6" s="0" t="s">
        <v>2</v>
      </c>
      <c r="W6" s="3" t="s">
        <v>3</v>
      </c>
      <c r="X6" s="3" t="s">
        <v>3</v>
      </c>
      <c r="Y6" s="3" t="s">
        <v>4</v>
      </c>
    </row>
    <row r="7" customFormat="false" ht="12.75" hidden="false" customHeight="false" outlineLevel="0" collapsed="false"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</row>
    <row r="8" customFormat="false" ht="23.85" hidden="false" customHeight="false" outlineLevel="0" collapsed="false">
      <c r="B8" s="4" t="n">
        <v>1</v>
      </c>
      <c r="C8" s="0" t="s">
        <v>30</v>
      </c>
      <c r="D8" s="0" t="n">
        <v>0</v>
      </c>
      <c r="E8" s="0" t="n">
        <v>4</v>
      </c>
      <c r="F8" s="0" t="n">
        <v>6</v>
      </c>
      <c r="G8" s="0" t="n">
        <v>6</v>
      </c>
      <c r="H8" s="0" t="n">
        <v>4</v>
      </c>
      <c r="I8" s="0" t="n">
        <v>4</v>
      </c>
      <c r="J8" s="0" t="n">
        <v>1</v>
      </c>
      <c r="K8" s="0" t="n">
        <v>6</v>
      </c>
      <c r="L8" s="0" t="n">
        <v>2</v>
      </c>
      <c r="M8" s="0" t="n">
        <v>4</v>
      </c>
      <c r="N8" s="0" t="n">
        <v>9</v>
      </c>
      <c r="O8" s="0" t="n">
        <v>4</v>
      </c>
      <c r="P8" s="0" t="n">
        <v>70</v>
      </c>
      <c r="Q8" s="0" t="n">
        <v>35</v>
      </c>
      <c r="R8" s="0" t="n">
        <v>25</v>
      </c>
      <c r="S8" s="5" t="n">
        <f aca="false">Q8/$P$3</f>
        <v>2.1875</v>
      </c>
      <c r="T8" s="6" t="s">
        <v>31</v>
      </c>
      <c r="U8" s="6" t="s">
        <v>32</v>
      </c>
      <c r="V8" s="0" t="n">
        <f aca="false">(SUM(E8:L8)+N8-7+M8+(R8/10))*O8</f>
        <v>166</v>
      </c>
      <c r="W8" s="5" t="n">
        <f aca="false">V8/P8</f>
        <v>2.37142857142857</v>
      </c>
      <c r="X8" s="5" t="n">
        <f aca="false">V8/Q8</f>
        <v>4.74285714285714</v>
      </c>
      <c r="Y8" s="4" t="n">
        <f aca="false">Q8/P8</f>
        <v>0.5</v>
      </c>
    </row>
    <row r="9" customFormat="false" ht="12.8" hidden="false" customHeight="false" outlineLevel="0" collapsed="false">
      <c r="B9" s="4" t="n">
        <f aca="false">2/6</f>
        <v>0.333333333333333</v>
      </c>
      <c r="C9" s="0" t="s">
        <v>33</v>
      </c>
      <c r="D9" s="0" t="n">
        <v>7.2</v>
      </c>
      <c r="E9" s="0" t="n">
        <v>4</v>
      </c>
      <c r="F9" s="0" t="n">
        <v>3</v>
      </c>
      <c r="G9" s="0" t="n">
        <v>3</v>
      </c>
      <c r="H9" s="0" t="n">
        <v>3</v>
      </c>
      <c r="I9" s="0" t="n">
        <v>3</v>
      </c>
      <c r="J9" s="0" t="n">
        <v>2</v>
      </c>
      <c r="K9" s="0" t="n">
        <v>3</v>
      </c>
      <c r="L9" s="0" t="n">
        <v>1</v>
      </c>
      <c r="M9" s="0" t="n">
        <v>5</v>
      </c>
      <c r="N9" s="0" t="n">
        <v>8</v>
      </c>
      <c r="O9" s="0" t="n">
        <v>4</v>
      </c>
      <c r="P9" s="0" t="n">
        <f aca="false">3*$P$3</f>
        <v>48</v>
      </c>
      <c r="Q9" s="0" t="n">
        <f aca="false">2*$P$3</f>
        <v>32</v>
      </c>
      <c r="R9" s="0" t="n">
        <v>80</v>
      </c>
      <c r="S9" s="5" t="n">
        <f aca="false">Q9/$P$3</f>
        <v>2</v>
      </c>
      <c r="T9" s="6" t="s">
        <v>34</v>
      </c>
      <c r="U9" s="6" t="s">
        <v>35</v>
      </c>
      <c r="V9" s="0" t="n">
        <f aca="false">(SUM(E9:L9)+N9-7+M9+(R9/10))*O9</f>
        <v>144</v>
      </c>
      <c r="W9" s="5" t="n">
        <f aca="false">V9/P9</f>
        <v>3</v>
      </c>
      <c r="X9" s="5" t="n">
        <f aca="false">V9/Q9</f>
        <v>4.5</v>
      </c>
      <c r="Y9" s="4" t="n">
        <f aca="false">Q9/P9</f>
        <v>0.666666666666667</v>
      </c>
    </row>
    <row r="10" customFormat="false" ht="23.85" hidden="false" customHeight="false" outlineLevel="0" collapsed="false">
      <c r="B10" s="4" t="n">
        <v>1</v>
      </c>
      <c r="C10" s="0" t="s">
        <v>36</v>
      </c>
      <c r="D10" s="0" t="n">
        <v>0</v>
      </c>
      <c r="E10" s="0" t="n">
        <v>4</v>
      </c>
      <c r="F10" s="0" t="n">
        <v>4</v>
      </c>
      <c r="G10" s="0" t="n">
        <v>3</v>
      </c>
      <c r="H10" s="0" t="n">
        <v>4</v>
      </c>
      <c r="I10" s="0" t="n">
        <v>4</v>
      </c>
      <c r="J10" s="0" t="n">
        <v>1</v>
      </c>
      <c r="K10" s="0" t="n">
        <v>2</v>
      </c>
      <c r="L10" s="0" t="n">
        <v>1</v>
      </c>
      <c r="M10" s="0" t="n">
        <v>3</v>
      </c>
      <c r="N10" s="0" t="n">
        <v>7</v>
      </c>
      <c r="O10" s="0" t="n">
        <v>4</v>
      </c>
      <c r="P10" s="0" t="n">
        <v>60</v>
      </c>
      <c r="Q10" s="0" t="n">
        <v>25</v>
      </c>
      <c r="R10" s="0" t="n">
        <v>15</v>
      </c>
      <c r="S10" s="5" t="n">
        <f aca="false">Q10/$P$3</f>
        <v>1.5625</v>
      </c>
      <c r="T10" s="6" t="s">
        <v>37</v>
      </c>
      <c r="U10" s="6" t="s">
        <v>38</v>
      </c>
      <c r="V10" s="0" t="n">
        <f aca="false">(SUM(E10:L10)+N10-7+M10+(R10/10))*O10</f>
        <v>110</v>
      </c>
      <c r="W10" s="5" t="n">
        <f aca="false">V10/P10</f>
        <v>1.83333333333333</v>
      </c>
      <c r="X10" s="5" t="n">
        <f aca="false">V10/Q10</f>
        <v>4.4</v>
      </c>
      <c r="Y10" s="4" t="n">
        <f aca="false">Q10/P10</f>
        <v>0.416666666666667</v>
      </c>
    </row>
    <row r="11" customFormat="false" ht="12.8" hidden="false" customHeight="false" outlineLevel="0" collapsed="false">
      <c r="B11" s="4" t="n">
        <v>1</v>
      </c>
      <c r="C11" s="0" t="s">
        <v>39</v>
      </c>
      <c r="D11" s="0" t="n">
        <v>0</v>
      </c>
      <c r="E11" s="0" t="n">
        <v>6</v>
      </c>
      <c r="F11" s="0" t="n">
        <v>3</v>
      </c>
      <c r="G11" s="0" t="n">
        <v>2</v>
      </c>
      <c r="H11" s="0" t="n">
        <v>4</v>
      </c>
      <c r="I11" s="0" t="n">
        <v>4</v>
      </c>
      <c r="J11" s="0" t="n">
        <v>3</v>
      </c>
      <c r="K11" s="0" t="n">
        <v>4</v>
      </c>
      <c r="L11" s="0" t="n">
        <v>2</v>
      </c>
      <c r="M11" s="0" t="n">
        <v>5</v>
      </c>
      <c r="N11" s="0" t="n">
        <v>7</v>
      </c>
      <c r="O11" s="0" t="n">
        <v>3.5</v>
      </c>
      <c r="P11" s="0" t="n">
        <v>90</v>
      </c>
      <c r="Q11" s="0" t="n">
        <v>35</v>
      </c>
      <c r="R11" s="0" t="n">
        <v>40</v>
      </c>
      <c r="S11" s="5" t="n">
        <f aca="false">Q11/$P$3</f>
        <v>2.1875</v>
      </c>
      <c r="T11" s="6" t="s">
        <v>40</v>
      </c>
      <c r="U11" s="6" t="s">
        <v>41</v>
      </c>
      <c r="V11" s="0" t="n">
        <f aca="false">(SUM(E11:L11)+N11-7+M11+(R11/10))*O11</f>
        <v>129.5</v>
      </c>
      <c r="W11" s="5" t="n">
        <f aca="false">V11/P11</f>
        <v>1.43888888888889</v>
      </c>
      <c r="X11" s="5" t="n">
        <f aca="false">V11/Q11</f>
        <v>3.7</v>
      </c>
      <c r="Y11" s="4" t="n">
        <f aca="false">Q11/P11</f>
        <v>0.388888888888889</v>
      </c>
    </row>
    <row r="12" customFormat="false" ht="12.8" hidden="false" customHeight="false" outlineLevel="0" collapsed="false">
      <c r="B12" s="4" t="n">
        <v>1</v>
      </c>
      <c r="C12" s="0" t="s">
        <v>42</v>
      </c>
      <c r="D12" s="0" t="n">
        <v>0</v>
      </c>
      <c r="E12" s="0" t="n">
        <v>6</v>
      </c>
      <c r="F12" s="0" t="n">
        <v>3</v>
      </c>
      <c r="G12" s="0" t="n">
        <v>2</v>
      </c>
      <c r="H12" s="0" t="n">
        <v>4</v>
      </c>
      <c r="I12" s="0" t="n">
        <v>4</v>
      </c>
      <c r="J12" s="0" t="n">
        <v>3</v>
      </c>
      <c r="K12" s="0" t="n">
        <v>3</v>
      </c>
      <c r="L12" s="0" t="n">
        <v>2</v>
      </c>
      <c r="M12" s="0" t="n">
        <v>5</v>
      </c>
      <c r="N12" s="0" t="n">
        <v>7</v>
      </c>
      <c r="O12" s="0" t="n">
        <v>3</v>
      </c>
      <c r="P12" s="0" t="n">
        <v>80</v>
      </c>
      <c r="Q12" s="0" t="n">
        <v>30</v>
      </c>
      <c r="R12" s="0" t="n">
        <v>25</v>
      </c>
      <c r="S12" s="5" t="n">
        <f aca="false">Q12/$P$3</f>
        <v>1.875</v>
      </c>
      <c r="T12" s="6" t="s">
        <v>43</v>
      </c>
      <c r="U12" s="6" t="s">
        <v>44</v>
      </c>
      <c r="V12" s="0" t="n">
        <f aca="false">(SUM(E12:L12)+N12-7+M12+(R12/10))*O12</f>
        <v>103.5</v>
      </c>
      <c r="W12" s="5" t="n">
        <f aca="false">V12/P12</f>
        <v>1.29375</v>
      </c>
      <c r="X12" s="5" t="n">
        <f aca="false">V12/Q12</f>
        <v>3.45</v>
      </c>
      <c r="Y12" s="4" t="n">
        <f aca="false">Q12/P12</f>
        <v>0.375</v>
      </c>
    </row>
    <row r="13" customFormat="false" ht="12.8" hidden="false" customHeight="false" outlineLevel="0" collapsed="false">
      <c r="B13" s="4" t="n">
        <v>1</v>
      </c>
      <c r="C13" s="0" t="s">
        <v>45</v>
      </c>
      <c r="D13" s="0" t="n">
        <v>0</v>
      </c>
      <c r="E13" s="0" t="n">
        <v>4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7</v>
      </c>
      <c r="O13" s="0" t="n">
        <v>2</v>
      </c>
      <c r="P13" s="0" t="n">
        <v>40</v>
      </c>
      <c r="Q13" s="0" t="n">
        <v>20</v>
      </c>
      <c r="R13" s="0" t="n">
        <v>20</v>
      </c>
      <c r="S13" s="5" t="n">
        <f aca="false">Q13/$P$3</f>
        <v>1.25</v>
      </c>
      <c r="T13" s="6" t="s">
        <v>46</v>
      </c>
      <c r="U13" s="6" t="s">
        <v>47</v>
      </c>
      <c r="V13" s="0" t="n">
        <f aca="false">(SUM(E13:L13)+N13-7+M13+(R13/10))*O13</f>
        <v>12</v>
      </c>
      <c r="W13" s="5" t="n">
        <f aca="false">V13/P13</f>
        <v>0.3</v>
      </c>
      <c r="X13" s="5" t="n">
        <f aca="false">V13/Q13</f>
        <v>0.6</v>
      </c>
      <c r="Y13" s="4" t="n">
        <f aca="false">Q13/P13</f>
        <v>0.5</v>
      </c>
      <c r="Z13" s="0" t="s">
        <v>48</v>
      </c>
    </row>
    <row r="14" customFormat="false" ht="12.8" hidden="false" customHeight="false" outlineLevel="0" collapsed="false">
      <c r="B14" s="4" t="n">
        <v>1</v>
      </c>
      <c r="C14" s="0" t="s">
        <v>49</v>
      </c>
      <c r="D14" s="0" t="n">
        <v>0</v>
      </c>
      <c r="E14" s="0" t="n">
        <v>4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6</v>
      </c>
      <c r="O14" s="0" t="n">
        <v>2</v>
      </c>
      <c r="P14" s="0" t="n">
        <v>35</v>
      </c>
      <c r="Q14" s="0" t="n">
        <v>15</v>
      </c>
      <c r="R14" s="0" t="n">
        <v>10</v>
      </c>
      <c r="S14" s="5" t="n">
        <f aca="false">Q14/$P$3</f>
        <v>0.9375</v>
      </c>
      <c r="T14" s="6" t="s">
        <v>46</v>
      </c>
      <c r="U14" s="6" t="s">
        <v>50</v>
      </c>
      <c r="V14" s="0" t="n">
        <f aca="false">(SUM(E14:L14)+N14-7+M14+(R14/10))*O14</f>
        <v>8</v>
      </c>
      <c r="W14" s="5" t="n">
        <f aca="false">V14/P14</f>
        <v>0.228571428571429</v>
      </c>
      <c r="X14" s="5" t="n">
        <f aca="false">V14/Q14</f>
        <v>0.533333333333333</v>
      </c>
      <c r="Y14" s="4" t="n">
        <f aca="false">Q14/P14</f>
        <v>0.428571428571429</v>
      </c>
    </row>
    <row r="15" customFormat="false" ht="23.85" hidden="false" customHeight="false" outlineLevel="0" collapsed="false">
      <c r="B15" s="4" t="n">
        <v>1</v>
      </c>
      <c r="C15" s="0" t="s">
        <v>51</v>
      </c>
      <c r="D15" s="0" t="n">
        <v>0</v>
      </c>
      <c r="E15" s="0" t="n">
        <v>4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6</v>
      </c>
      <c r="O15" s="0" t="n">
        <v>1</v>
      </c>
      <c r="P15" s="0" t="n">
        <v>20</v>
      </c>
      <c r="Q15" s="0" t="n">
        <v>15</v>
      </c>
      <c r="R15" s="0" t="n">
        <v>10</v>
      </c>
      <c r="S15" s="5" t="n">
        <f aca="false">Q15/$P$3</f>
        <v>0.9375</v>
      </c>
      <c r="T15" s="6" t="s">
        <v>46</v>
      </c>
      <c r="U15" s="6" t="s">
        <v>52</v>
      </c>
      <c r="V15" s="0" t="n">
        <f aca="false">(SUM(E15:L15)+N15-7+M15+(R15/10))*O15</f>
        <v>4</v>
      </c>
      <c r="W15" s="5" t="n">
        <f aca="false">V15/P15</f>
        <v>0.2</v>
      </c>
      <c r="X15" s="5" t="n">
        <f aca="false">V15/Q15</f>
        <v>0.266666666666667</v>
      </c>
      <c r="Y15" s="4" t="n">
        <f aca="false">Q15/P15</f>
        <v>0.75</v>
      </c>
    </row>
    <row r="16" customFormat="false" ht="12.8" hidden="false" customHeight="false" outlineLevel="0" collapsed="false">
      <c r="B16" s="4" t="n">
        <f aca="false">3/36</f>
        <v>0.0833333333333333</v>
      </c>
      <c r="C16" s="0" t="s">
        <v>53</v>
      </c>
      <c r="D16" s="0" t="n">
        <v>11</v>
      </c>
      <c r="E16" s="0" t="n">
        <v>7</v>
      </c>
      <c r="F16" s="0" t="n">
        <v>3</v>
      </c>
      <c r="G16" s="0" t="n">
        <v>0</v>
      </c>
      <c r="H16" s="0" t="n">
        <v>3</v>
      </c>
      <c r="I16" s="0" t="n">
        <v>4</v>
      </c>
      <c r="J16" s="0" t="n">
        <v>1</v>
      </c>
      <c r="K16" s="0" t="n">
        <v>3</v>
      </c>
      <c r="L16" s="0" t="n">
        <v>1</v>
      </c>
      <c r="M16" s="0" t="n">
        <v>6</v>
      </c>
      <c r="N16" s="0" t="n">
        <v>3</v>
      </c>
      <c r="O16" s="0" t="n">
        <v>3</v>
      </c>
      <c r="P16" s="0" t="n">
        <v>90</v>
      </c>
      <c r="Q16" s="0" t="n">
        <v>0</v>
      </c>
      <c r="R16" s="0" t="n">
        <v>10</v>
      </c>
      <c r="S16" s="5" t="n">
        <f aca="false">Q16/$P$3</f>
        <v>0</v>
      </c>
      <c r="T16" s="0" t="s">
        <v>46</v>
      </c>
      <c r="U16" s="0" t="s">
        <v>54</v>
      </c>
      <c r="V16" s="0" t="n">
        <f aca="false">(SUM(E16:L16)+N16-7+M16+(R16/10))*O16</f>
        <v>75</v>
      </c>
      <c r="W16" s="5" t="n">
        <f aca="false">V16/P16</f>
        <v>0.833333333333333</v>
      </c>
      <c r="X16" s="5" t="n">
        <v>0</v>
      </c>
      <c r="Y16" s="4" t="n">
        <f aca="false">Q16/P16</f>
        <v>0</v>
      </c>
    </row>
    <row r="17" customFormat="false" ht="12.8" hidden="false" customHeight="false" outlineLevel="0" collapsed="false">
      <c r="B17" s="4"/>
    </row>
    <row r="18" customFormat="false" ht="12.8" hidden="false" customHeight="false" outlineLevel="0" collapsed="false">
      <c r="B18" s="4"/>
    </row>
    <row r="19" customFormat="false" ht="12.8" hidden="false" customHeight="false" outlineLevel="0" collapsed="false">
      <c r="B19" s="4"/>
      <c r="C19" s="0" t="s">
        <v>55</v>
      </c>
    </row>
    <row r="20" customFormat="false" ht="46" hidden="false" customHeight="true" outlineLevel="0" collapsed="false">
      <c r="B20" s="4"/>
      <c r="C20" s="0" t="s">
        <v>56</v>
      </c>
      <c r="D20" s="7" t="s">
        <v>57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0" t="n">
        <v>1</v>
      </c>
    </row>
    <row r="21" customFormat="false" ht="25" hidden="false" customHeight="true" outlineLevel="0" collapsed="false">
      <c r="B21" s="4"/>
      <c r="C21" s="0" t="s">
        <v>58</v>
      </c>
      <c r="D21" s="7" t="s">
        <v>59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0" t="n">
        <v>0</v>
      </c>
    </row>
    <row r="22" customFormat="false" ht="13" hidden="false" customHeight="true" outlineLevel="0" collapsed="false">
      <c r="B22" s="4"/>
      <c r="C22" s="0" t="s">
        <v>60</v>
      </c>
      <c r="D22" s="7" t="s">
        <v>61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0" t="n">
        <v>2</v>
      </c>
    </row>
    <row r="23" customFormat="false" ht="13" hidden="false" customHeight="true" outlineLevel="0" collapsed="false">
      <c r="B23" s="4"/>
      <c r="C23" s="0" t="s">
        <v>62</v>
      </c>
      <c r="D23" s="7" t="s">
        <v>63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0" t="n">
        <v>1</v>
      </c>
    </row>
    <row r="24" customFormat="false" ht="36" hidden="false" customHeight="true" outlineLevel="0" collapsed="false">
      <c r="C24" s="0" t="s">
        <v>64</v>
      </c>
      <c r="D24" s="7" t="s">
        <v>65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0" t="n">
        <v>3</v>
      </c>
    </row>
  </sheetData>
  <mergeCells count="5">
    <mergeCell ref="D20:N20"/>
    <mergeCell ref="D21:N21"/>
    <mergeCell ref="D22:N22"/>
    <mergeCell ref="D23:N23"/>
    <mergeCell ref="D24:N24"/>
  </mergeCells>
  <conditionalFormatting sqref="W8:X16">
    <cfRule type="colorScale" priority="2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Y8:Y16">
    <cfRule type="colorScale" priority="3">
      <colorScale>
        <cfvo type="min" val="0"/>
        <cfvo type="percentile" val="50"/>
        <cfvo type="max" val="0"/>
        <color rgb="FF89C765"/>
        <color rgb="FFFFFF00"/>
        <color rgb="FFF79448"/>
      </colorScale>
    </cfRule>
  </conditionalFormatting>
  <conditionalFormatting sqref="O8:O16">
    <cfRule type="colorScale" priority="4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S8:S16">
    <cfRule type="colorScale" priority="5">
      <colorScale>
        <cfvo type="min" val="0"/>
        <cfvo type="percentile" val="50"/>
        <cfvo type="max" val="0"/>
        <color rgb="FF89C765"/>
        <color rgb="FFFFF450"/>
        <color rgb="FFFDB94D"/>
      </colorScale>
    </cfRule>
  </conditionalFormatting>
  <conditionalFormatting sqref="E8:N16">
    <cfRule type="colorScale" priority="6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conditionalFormatting sqref="E8:M16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V8:V16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D8:D16">
    <cfRule type="colorScale" priority="9">
      <colorScale>
        <cfvo type="min" val="0"/>
        <cfvo type="percentile" val="50"/>
        <cfvo type="max" val="0"/>
        <color rgb="FFE0EFD4"/>
        <color rgb="FF89C765"/>
        <color rgb="FF407927"/>
      </colorScale>
    </cfRule>
  </conditionalFormatting>
  <conditionalFormatting sqref="P8:P16">
    <cfRule type="colorScale" priority="10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Q8:Q16">
    <cfRule type="colorScale" priority="11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R8:R16">
    <cfRule type="colorScale" priority="12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conditionalFormatting sqref="B8:B16">
    <cfRule type="colorScale" priority="13">
      <colorScale>
        <cfvo type="min" val="0"/>
        <cfvo type="percentile" val="0.5"/>
        <cfvo type="max" val="0"/>
        <color rgb="FFF04E4D"/>
        <color rgb="FFFFF450"/>
        <color rgb="FF89C765"/>
      </colorScale>
    </cfRule>
  </conditionalFormatting>
  <conditionalFormatting sqref="B17:B23">
    <cfRule type="colorScale" priority="14">
      <colorScale>
        <cfvo type="min" val="0"/>
        <cfvo type="percentile" val="0.5"/>
        <cfvo type="max" val="0"/>
        <color rgb="FFF04E4D"/>
        <color rgb="FFFFF450"/>
        <color rgb="FF89C765"/>
      </colorScale>
    </cfRule>
  </conditionalFormatting>
  <conditionalFormatting sqref="O20:O24">
    <cfRule type="colorScale" priority="15">
      <colorScale>
        <cfvo type="min" val="0"/>
        <cfvo type="percentile" val="50"/>
        <cfvo type="max" val="0"/>
        <color rgb="FFFFFFFF"/>
        <color rgb="FFADD58A"/>
        <color rgb="FF57983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2019-03-27T10:38:38Z</dcterms:created>
  <dc:creator/>
  <dc:description/>
  <dc:language>de-DE</dc:language>
  <cp:lastModifiedBy/>
  <dcterms:modified xsi:type="dcterms:W3CDTF">2019-03-30T11:42:51Z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