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"/>
    </mc:Choice>
  </mc:AlternateContent>
  <xr:revisionPtr revIDLastSave="0" documentId="10_ncr:8100000_{BB9CF817-FD84-4E98-B1BF-B1D9BF4CDCCC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H21" i="1"/>
  <c r="H22" i="1"/>
  <c r="H23" i="1"/>
  <c r="H24" i="1"/>
  <c r="H25" i="1"/>
  <c r="H26" i="1"/>
  <c r="H27" i="1"/>
  <c r="H20" i="1"/>
  <c r="N29" i="1"/>
  <c r="K29" i="1"/>
  <c r="M29" i="1"/>
  <c r="L29" i="1"/>
  <c r="J29" i="1"/>
  <c r="I29" i="1"/>
  <c r="H29" i="1"/>
  <c r="D55" i="1"/>
  <c r="D54" i="1"/>
  <c r="D52" i="1"/>
  <c r="D51" i="1"/>
  <c r="D50" i="1"/>
  <c r="D53" i="1"/>
  <c r="D56" i="1"/>
  <c r="D49" i="1"/>
  <c r="B58" i="1" l="1"/>
  <c r="D21" i="1" l="1"/>
  <c r="D22" i="1"/>
  <c r="D23" i="1"/>
  <c r="D24" i="1"/>
  <c r="D25" i="1"/>
  <c r="D26" i="1"/>
  <c r="D27" i="1"/>
  <c r="D28" i="1"/>
  <c r="D29" i="1"/>
  <c r="D30" i="1"/>
  <c r="D31" i="1"/>
  <c r="D20" i="1"/>
  <c r="D36" i="1"/>
  <c r="D37" i="1"/>
  <c r="D38" i="1"/>
  <c r="D39" i="1"/>
  <c r="D40" i="1"/>
  <c r="D41" i="1"/>
  <c r="D42" i="1"/>
  <c r="D43" i="1"/>
  <c r="D44" i="1"/>
  <c r="D45" i="1"/>
  <c r="D35" i="1"/>
  <c r="D11" i="1"/>
  <c r="D12" i="1"/>
  <c r="D13" i="1"/>
  <c r="D14" i="1"/>
  <c r="D15" i="1"/>
  <c r="D16" i="1"/>
  <c r="D10" i="1"/>
  <c r="D17" i="1" l="1"/>
  <c r="D46" i="1"/>
  <c r="D32" i="1"/>
  <c r="B6" i="1" l="1"/>
  <c r="B7" i="1" s="1"/>
</calcChain>
</file>

<file path=xl/sharedStrings.xml><?xml version="1.0" encoding="utf-8"?>
<sst xmlns="http://schemas.openxmlformats.org/spreadsheetml/2006/main" count="100" uniqueCount="88">
  <si>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</si>
  <si>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</si>
  <si>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</si>
  <si>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</si>
  <si>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</si>
  <si>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</si>
  <si>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</si>
  <si>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</si>
  <si>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</si>
  <si>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</si>
  <si>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</si>
  <si>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</si>
  <si>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ork bewaffnung</t>
  </si>
  <si>
    <t>goblin bewaffnung</t>
  </si>
  <si>
    <t>dolch (+1)</t>
  </si>
  <si>
    <t>keule</t>
  </si>
  <si>
    <t>speer</t>
  </si>
  <si>
    <t>wurfwaffe</t>
  </si>
  <si>
    <t>kurzbogen</t>
  </si>
  <si>
    <t>squig schubser</t>
  </si>
  <si>
    <t>ball und kette</t>
  </si>
  <si>
    <t>ork boss</t>
  </si>
  <si>
    <t>schamane</t>
  </si>
  <si>
    <t>big uns</t>
  </si>
  <si>
    <t>goblin warrior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</si>
  <si>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</si>
  <si>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</si>
  <si>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</si>
  <si>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</si>
  <si>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</si>
  <si>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</si>
  <si>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</si>
  <si>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</si>
  <si>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</si>
  <si>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</si>
  <si>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verrückter pilzhut</t>
  </si>
  <si>
    <t>ausrüstung</t>
  </si>
  <si>
    <t>verteilt</t>
  </si>
  <si>
    <t>zweihänder, leichte rüstung</t>
  </si>
  <si>
    <t>(alle tragen einen dolch)</t>
  </si>
  <si>
    <t>2 dolche/schwerter</t>
  </si>
  <si>
    <t>2 dolche/äxte/schwerter</t>
  </si>
  <si>
    <t>Mögliche einheiten</t>
  </si>
  <si>
    <t>Ausrüstung</t>
  </si>
  <si>
    <t>1x Goblin Hero (Gamezone)</t>
  </si>
  <si>
    <t>Kosten/Stück</t>
  </si>
  <si>
    <t>1x Nartz (Freebooters Fate)</t>
  </si>
  <si>
    <t>1x 3 Goblin Speerträger (Gamezone)</t>
  </si>
  <si>
    <t>1x Orc Shaman (Avatars of War)</t>
  </si>
  <si>
    <t>1x custom boss</t>
  </si>
  <si>
    <t>je 1 dolch/schwert</t>
  </si>
  <si>
    <t>je 1 speer 3 schild</t>
  </si>
  <si>
    <t>1x Dämonische Jägerin Banner (Gamezone)</t>
  </si>
  <si>
    <t>für Schamane</t>
  </si>
  <si>
    <t>1x 20 Bonesplitterz Savage Orruks</t>
  </si>
  <si>
    <t>1x 3  Fiese Schlitzer (GW)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</si>
  <si>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</si>
  <si>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</si>
  <si>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</si>
  <si>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</si>
  <si>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</si>
  <si>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</si>
  <si>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</si>
  <si>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</si>
  <si>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</si>
  <si>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</si>
  <si>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</si>
  <si>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</si>
  <si>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Schamane</t>
  </si>
  <si>
    <t>goblin war</t>
  </si>
  <si>
    <t>squig</t>
  </si>
  <si>
    <t>2D6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</si>
  <si>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</si>
  <si>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</si>
  <si>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</si>
  <si>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</si>
  <si>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</si>
  <si>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</si>
  <si>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</si>
  <si>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</si>
  <si>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</si>
  <si>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</si>
  <si>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</si>
  <si>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3x armbrust, 3x Axt</t>
  </si>
  <si>
    <t>3x Speer + 3x Schild, 1x 2 Schwert/Axt, 3x 1 Schwert</t>
  </si>
  <si>
    <t>Gesamt</t>
  </si>
  <si>
    <t>€/Figur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</si>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</sst>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2" borderId="0" xfId="0" applyFill="1"/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8"/>
  <sheetViews>
    <sheetView tabSelected="1" workbookViewId="0">
      <selection activeCell="A4" sqref="A4"/>
    </sheetView>
  </sheetViews>
  <sheetFormatPr baseColWidth="10" defaultRowHeight="12.75" x14ac:dyDescent="0.2"/>
  <cols>
    <col min="1" max="1" width="38.140625" bestFit="1" customWidth="1"/>
    <col min="2" max="2" width="13.7109375" bestFit="1" customWidth="1"/>
    <col min="3" max="3" width="23.85546875" bestFit="1" customWidth="1"/>
    <col min="4" max="4" width="11.5703125" bestFit="1" customWidth="1"/>
    <col min="5" max="5" width="45.5703125" bestFit="1" customWidth="1"/>
    <col min="6" max="6" width="4.140625" bestFit="1" customWidth="1"/>
    <col min="7" max="7" width="5.85546875" bestFit="1" customWidth="1"/>
    <col min="8" max="8" width="5.7109375" bestFit="1" customWidth="1"/>
    <col min="9" max="9" width="10.85546875" bestFit="1" customWidth="1"/>
    <col min="10" max="10" width="8.140625" bestFit="1" customWidth="1"/>
    <col min="11" max="11" width="8.42578125" bestFit="1" customWidth="1"/>
    <col min="12" max="12" width="11" bestFit="1" customWidth="1"/>
    <col min="13" max="13" width="6.42578125" bestFit="1" customWidth="1"/>
    <col min="14" max="14" width="5.140625" bestFit="1" customWidth="1"/>
    <col min="15" max="15" width="7.42578125" bestFit="1" customWidth="1"/>
    <col min="17" max="17" width="38.140625" bestFit="1" customWidth="1"/>
    <col min="18" max="18" width="13" bestFit="1" customWidth="1"/>
    <col min="19" max="19" width="23.85546875" bestFit="1" customWidth="1"/>
  </cols>
  <sheetData>
    <row r="2" spans="1:14" x14ac:dyDescent="0.2">
      <c r="A2" t="s">
        <v>32</v>
      </c>
      <c r="B2" t="s">
        <v>33</v>
      </c>
      <c r="D2" s="8">
        <v>43332</v>
      </c>
    </row>
    <row r="3" spans="1:14" s="7" customFormat="1" x14ac:dyDescent="0.2">
      <c r="A3" s="7" t="s">
        <v>87</v>
      </c>
      <c r="D3" s="8"/>
    </row>
    <row r="5" spans="1:14" ht="15" x14ac:dyDescent="0.2">
      <c r="A5" s="4" t="s">
        <v>0</v>
      </c>
      <c r="B5" s="4">
        <v>500</v>
      </c>
    </row>
    <row r="6" spans="1:14" ht="15" x14ac:dyDescent="0.2">
      <c r="A6" s="4" t="s">
        <v>37</v>
      </c>
      <c r="B6" s="4">
        <f>D17+D32+D46</f>
        <v>500</v>
      </c>
    </row>
    <row r="7" spans="1:14" x14ac:dyDescent="0.2">
      <c r="A7" t="s">
        <v>31</v>
      </c>
      <c r="B7">
        <f>B5-B6</f>
        <v>0</v>
      </c>
      <c r="G7" t="s">
        <v>81</v>
      </c>
    </row>
    <row r="8" spans="1:14" x14ac:dyDescent="0.2">
      <c r="E8" t="s">
        <v>39</v>
      </c>
    </row>
    <row r="9" spans="1:14" x14ac:dyDescent="0.2">
      <c r="A9" s="15" t="s">
        <v>34</v>
      </c>
      <c r="B9" s="15" t="s">
        <v>56</v>
      </c>
      <c r="C9" s="15" t="s">
        <v>29</v>
      </c>
      <c r="D9" s="15" t="s">
        <v>30</v>
      </c>
      <c r="E9" s="15" t="s">
        <v>36</v>
      </c>
      <c r="G9" s="16"/>
      <c r="H9" s="15" t="s">
        <v>67</v>
      </c>
      <c r="I9" s="15" t="s">
        <v>68</v>
      </c>
      <c r="J9" s="15" t="s">
        <v>23</v>
      </c>
      <c r="K9" s="15" t="s">
        <v>26</v>
      </c>
      <c r="L9" s="15" t="s">
        <v>69</v>
      </c>
      <c r="M9" s="15" t="s">
        <v>70</v>
      </c>
      <c r="N9" s="15" t="s">
        <v>27</v>
      </c>
    </row>
    <row r="10" spans="1:14" x14ac:dyDescent="0.2">
      <c r="A10" t="s">
        <v>21</v>
      </c>
      <c r="B10">
        <v>80</v>
      </c>
      <c r="C10">
        <v>1</v>
      </c>
      <c r="D10">
        <f>C10*B10</f>
        <v>80</v>
      </c>
      <c r="E10" t="s">
        <v>38</v>
      </c>
      <c r="G10" s="17" t="s">
        <v>58</v>
      </c>
      <c r="H10">
        <v>4</v>
      </c>
      <c r="I10">
        <v>4</v>
      </c>
      <c r="J10">
        <v>4</v>
      </c>
      <c r="K10">
        <v>4</v>
      </c>
      <c r="L10">
        <v>4</v>
      </c>
      <c r="M10" t="s">
        <v>71</v>
      </c>
      <c r="N10">
        <v>6</v>
      </c>
    </row>
    <row r="11" spans="1:14" x14ac:dyDescent="0.2">
      <c r="A11" t="s">
        <v>22</v>
      </c>
      <c r="B11">
        <v>40</v>
      </c>
      <c r="C11">
        <v>1</v>
      </c>
      <c r="D11">
        <f t="shared" ref="D11:D16" si="0">C11*B11</f>
        <v>40</v>
      </c>
      <c r="G11" s="17" t="s">
        <v>59</v>
      </c>
      <c r="H11">
        <v>4</v>
      </c>
      <c r="I11">
        <v>3</v>
      </c>
      <c r="J11">
        <v>4</v>
      </c>
      <c r="K11">
        <v>3</v>
      </c>
      <c r="L11">
        <v>2</v>
      </c>
      <c r="M11">
        <v>4</v>
      </c>
      <c r="N11">
        <v>3</v>
      </c>
    </row>
    <row r="12" spans="1:14" x14ac:dyDescent="0.2">
      <c r="A12" t="s">
        <v>23</v>
      </c>
      <c r="B12">
        <v>40</v>
      </c>
      <c r="C12">
        <v>0</v>
      </c>
      <c r="D12">
        <f t="shared" si="0"/>
        <v>0</v>
      </c>
      <c r="G12" s="17" t="s">
        <v>60</v>
      </c>
      <c r="H12">
        <v>4</v>
      </c>
      <c r="I12">
        <v>3</v>
      </c>
      <c r="J12">
        <v>3</v>
      </c>
      <c r="K12">
        <v>3</v>
      </c>
      <c r="L12">
        <v>3</v>
      </c>
      <c r="M12">
        <v>0</v>
      </c>
      <c r="N12">
        <v>1</v>
      </c>
    </row>
    <row r="13" spans="1:14" x14ac:dyDescent="0.2">
      <c r="A13" t="s">
        <v>24</v>
      </c>
      <c r="B13">
        <v>15</v>
      </c>
      <c r="C13">
        <v>7</v>
      </c>
      <c r="D13">
        <f t="shared" si="0"/>
        <v>105</v>
      </c>
      <c r="E13" t="s">
        <v>84</v>
      </c>
      <c r="G13" s="17" t="s">
        <v>61</v>
      </c>
      <c r="H13">
        <v>4</v>
      </c>
      <c r="I13">
        <v>3</v>
      </c>
      <c r="J13">
        <v>3</v>
      </c>
      <c r="K13">
        <v>3</v>
      </c>
      <c r="L13">
        <v>3</v>
      </c>
      <c r="M13">
        <v>4</v>
      </c>
      <c r="N13">
        <v>5</v>
      </c>
    </row>
    <row r="14" spans="1:14" x14ac:dyDescent="0.2">
      <c r="A14" t="s">
        <v>25</v>
      </c>
      <c r="B14">
        <v>15</v>
      </c>
      <c r="C14">
        <v>0</v>
      </c>
      <c r="D14">
        <f t="shared" si="0"/>
        <v>0</v>
      </c>
      <c r="G14" s="17" t="s">
        <v>62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4</v>
      </c>
    </row>
    <row r="15" spans="1:14" x14ac:dyDescent="0.2">
      <c r="A15" t="s">
        <v>26</v>
      </c>
      <c r="B15">
        <v>25</v>
      </c>
      <c r="C15">
        <v>3</v>
      </c>
      <c r="D15">
        <f t="shared" si="0"/>
        <v>75</v>
      </c>
      <c r="E15" t="s">
        <v>83</v>
      </c>
      <c r="G15" s="17" t="s">
        <v>63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3</v>
      </c>
    </row>
    <row r="16" spans="1:14" ht="13.5" thickBot="1" x14ac:dyDescent="0.25">
      <c r="A16" s="5" t="s">
        <v>27</v>
      </c>
      <c r="B16" s="5">
        <v>200</v>
      </c>
      <c r="C16" s="5">
        <v>0</v>
      </c>
      <c r="D16" s="5">
        <f t="shared" si="0"/>
        <v>0</v>
      </c>
      <c r="G16" s="17" t="s">
        <v>64</v>
      </c>
      <c r="H16">
        <v>3</v>
      </c>
      <c r="I16">
        <v>3</v>
      </c>
      <c r="J16">
        <v>3</v>
      </c>
      <c r="K16">
        <v>2</v>
      </c>
      <c r="L16">
        <v>3</v>
      </c>
      <c r="M16">
        <v>4</v>
      </c>
      <c r="N16">
        <v>1</v>
      </c>
    </row>
    <row r="17" spans="1:15" ht="13.5" thickTop="1" x14ac:dyDescent="0.2">
      <c r="A17" s="20" t="s">
        <v>85</v>
      </c>
      <c r="C17">
        <f>SUM(C10:C16)</f>
        <v>12</v>
      </c>
      <c r="D17" s="1">
        <f>SUM(D10:D16)</f>
        <v>300</v>
      </c>
      <c r="G17" s="17" t="s">
        <v>65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3</v>
      </c>
    </row>
    <row r="18" spans="1:15" ht="15.75" x14ac:dyDescent="0.25">
      <c r="A18" s="2"/>
      <c r="B18" s="2"/>
      <c r="G18" s="17" t="s">
        <v>66</v>
      </c>
      <c r="H18">
        <v>8</v>
      </c>
      <c r="I18">
        <v>7</v>
      </c>
      <c r="J18">
        <v>7</v>
      </c>
      <c r="K18">
        <v>7</v>
      </c>
      <c r="L18">
        <v>5</v>
      </c>
      <c r="M18">
        <v>5</v>
      </c>
      <c r="N18">
        <v>4</v>
      </c>
    </row>
    <row r="19" spans="1:15" s="7" customFormat="1" x14ac:dyDescent="0.2">
      <c r="A19" s="15" t="s">
        <v>12</v>
      </c>
      <c r="B19" s="15" t="s">
        <v>57</v>
      </c>
      <c r="C19" s="15" t="s">
        <v>29</v>
      </c>
      <c r="D19" s="15" t="s">
        <v>28</v>
      </c>
      <c r="E19" s="13"/>
      <c r="O19" s="7" t="s">
        <v>82</v>
      </c>
    </row>
    <row r="20" spans="1:15" s="7" customFormat="1" x14ac:dyDescent="0.2">
      <c r="A20" t="s">
        <v>14</v>
      </c>
      <c r="B20">
        <v>2</v>
      </c>
      <c r="C20">
        <v>0</v>
      </c>
      <c r="D20">
        <f>C20*B20</f>
        <v>0</v>
      </c>
      <c r="E20"/>
      <c r="G20" s="18" t="s">
        <v>72</v>
      </c>
      <c r="H20" s="7">
        <f>$O20*H11/H$29</f>
        <v>0.5</v>
      </c>
      <c r="I20" s="7">
        <f t="shared" ref="I20:N20" si="1">$O20*I11/I$29</f>
        <v>0.75</v>
      </c>
      <c r="J20" s="7">
        <f t="shared" si="1"/>
        <v>1</v>
      </c>
      <c r="K20" s="7">
        <f t="shared" si="1"/>
        <v>1.2</v>
      </c>
      <c r="L20" s="7">
        <f t="shared" si="1"/>
        <v>1.3333333333333333</v>
      </c>
      <c r="M20" s="7">
        <f t="shared" si="1"/>
        <v>2.6666666666666665</v>
      </c>
      <c r="N20" s="7">
        <f t="shared" si="1"/>
        <v>0.15</v>
      </c>
      <c r="O20" s="7">
        <v>10</v>
      </c>
    </row>
    <row r="21" spans="1:15" s="7" customFormat="1" x14ac:dyDescent="0.2">
      <c r="A21" t="s">
        <v>1</v>
      </c>
      <c r="B21">
        <v>5</v>
      </c>
      <c r="C21">
        <v>3</v>
      </c>
      <c r="D21">
        <f t="shared" ref="D21:D31" si="2">C21*B21</f>
        <v>15</v>
      </c>
      <c r="E21"/>
      <c r="G21" s="18" t="s">
        <v>73</v>
      </c>
      <c r="H21" s="7">
        <f t="shared" ref="H21:N27" si="3">$O21*H12/H$29</f>
        <v>0.5</v>
      </c>
      <c r="I21" s="7">
        <f t="shared" si="3"/>
        <v>0.75</v>
      </c>
      <c r="J21" s="7">
        <f t="shared" si="3"/>
        <v>0.75</v>
      </c>
      <c r="K21" s="7">
        <f t="shared" si="3"/>
        <v>1.2</v>
      </c>
      <c r="L21" s="7">
        <f t="shared" si="3"/>
        <v>2</v>
      </c>
      <c r="M21" s="7">
        <f t="shared" si="3"/>
        <v>0</v>
      </c>
      <c r="N21" s="7">
        <f t="shared" si="3"/>
        <v>0.05</v>
      </c>
      <c r="O21" s="7">
        <v>10</v>
      </c>
    </row>
    <row r="22" spans="1:15" s="7" customFormat="1" x14ac:dyDescent="0.2">
      <c r="A22" t="s">
        <v>2</v>
      </c>
      <c r="B22">
        <v>15</v>
      </c>
      <c r="C22">
        <v>0</v>
      </c>
      <c r="D22">
        <f t="shared" si="2"/>
        <v>0</v>
      </c>
      <c r="E22"/>
      <c r="G22" s="18" t="s">
        <v>74</v>
      </c>
      <c r="H22" s="7">
        <f t="shared" si="3"/>
        <v>0.4</v>
      </c>
      <c r="I22" s="7">
        <f t="shared" si="3"/>
        <v>0.6</v>
      </c>
      <c r="J22" s="7">
        <f t="shared" si="3"/>
        <v>0.6</v>
      </c>
      <c r="K22" s="7">
        <f t="shared" si="3"/>
        <v>0.96</v>
      </c>
      <c r="L22" s="7">
        <f t="shared" si="3"/>
        <v>1.6</v>
      </c>
      <c r="M22" s="7">
        <f t="shared" si="3"/>
        <v>2.1333333333333333</v>
      </c>
      <c r="N22" s="7">
        <f t="shared" si="3"/>
        <v>0.2</v>
      </c>
      <c r="O22" s="7">
        <v>8</v>
      </c>
    </row>
    <row r="23" spans="1:15" s="7" customFormat="1" x14ac:dyDescent="0.2">
      <c r="A23" t="s">
        <v>3</v>
      </c>
      <c r="B23">
        <v>10</v>
      </c>
      <c r="C23">
        <v>0</v>
      </c>
      <c r="D23">
        <f t="shared" si="2"/>
        <v>0</v>
      </c>
      <c r="E23"/>
      <c r="G23" s="18" t="s">
        <v>75</v>
      </c>
      <c r="H23" s="7">
        <f t="shared" si="3"/>
        <v>0.4</v>
      </c>
      <c r="I23" s="7">
        <f t="shared" si="3"/>
        <v>0.8</v>
      </c>
      <c r="J23" s="7">
        <f t="shared" si="3"/>
        <v>0.8</v>
      </c>
      <c r="K23" s="7">
        <f t="shared" si="3"/>
        <v>1.28</v>
      </c>
      <c r="L23" s="7">
        <f t="shared" si="3"/>
        <v>1.6</v>
      </c>
      <c r="M23" s="7">
        <f t="shared" si="3"/>
        <v>1.6</v>
      </c>
      <c r="N23" s="7">
        <f t="shared" si="3"/>
        <v>0.16</v>
      </c>
      <c r="O23" s="7">
        <v>8</v>
      </c>
    </row>
    <row r="24" spans="1:15" s="7" customFormat="1" x14ac:dyDescent="0.2">
      <c r="A24" t="s">
        <v>4</v>
      </c>
      <c r="B24">
        <v>10</v>
      </c>
      <c r="C24">
        <v>1</v>
      </c>
      <c r="D24">
        <f t="shared" si="2"/>
        <v>10</v>
      </c>
      <c r="E24"/>
      <c r="G24" s="18" t="s">
        <v>76</v>
      </c>
      <c r="H24" s="7">
        <f t="shared" si="3"/>
        <v>3.7499999999999999E-2</v>
      </c>
      <c r="I24" s="7">
        <f t="shared" si="3"/>
        <v>7.4999999999999997E-2</v>
      </c>
      <c r="J24" s="7">
        <f t="shared" si="3"/>
        <v>7.4999999999999997E-2</v>
      </c>
      <c r="K24" s="7">
        <f t="shared" si="3"/>
        <v>0.12</v>
      </c>
      <c r="L24" s="7">
        <f t="shared" si="3"/>
        <v>0.2</v>
      </c>
      <c r="M24" s="7">
        <f t="shared" si="3"/>
        <v>0.2</v>
      </c>
      <c r="N24" s="7">
        <f t="shared" si="3"/>
        <v>4.4999999999999998E-2</v>
      </c>
      <c r="O24" s="7">
        <v>3</v>
      </c>
    </row>
    <row r="25" spans="1:15" s="7" customFormat="1" x14ac:dyDescent="0.2">
      <c r="A25" t="s">
        <v>5</v>
      </c>
      <c r="B25">
        <v>10</v>
      </c>
      <c r="C25">
        <v>0</v>
      </c>
      <c r="D25">
        <f t="shared" si="2"/>
        <v>0</v>
      </c>
      <c r="E25"/>
      <c r="G25" s="18" t="s">
        <v>77</v>
      </c>
      <c r="H25" s="7">
        <f t="shared" si="3"/>
        <v>0.15</v>
      </c>
      <c r="I25" s="7">
        <f t="shared" si="3"/>
        <v>0.3</v>
      </c>
      <c r="J25" s="7">
        <f t="shared" si="3"/>
        <v>0.3</v>
      </c>
      <c r="K25" s="7">
        <f t="shared" si="3"/>
        <v>0.32</v>
      </c>
      <c r="L25" s="7">
        <f t="shared" si="3"/>
        <v>0.8</v>
      </c>
      <c r="M25" s="7">
        <f t="shared" si="3"/>
        <v>1.0666666666666667</v>
      </c>
      <c r="N25" s="7">
        <f t="shared" si="3"/>
        <v>0.02</v>
      </c>
      <c r="O25" s="7">
        <v>4</v>
      </c>
    </row>
    <row r="26" spans="1:15" s="7" customFormat="1" x14ac:dyDescent="0.2">
      <c r="A26" t="s">
        <v>6</v>
      </c>
      <c r="B26">
        <v>3</v>
      </c>
      <c r="C26">
        <v>0</v>
      </c>
      <c r="D26">
        <f t="shared" si="2"/>
        <v>0</v>
      </c>
      <c r="E26"/>
      <c r="G26" s="18" t="s">
        <v>78</v>
      </c>
      <c r="H26" s="7">
        <f t="shared" si="3"/>
        <v>1.2500000000000001E-2</v>
      </c>
      <c r="I26" s="7">
        <f t="shared" si="3"/>
        <v>2.5000000000000001E-2</v>
      </c>
      <c r="J26" s="7">
        <f t="shared" si="3"/>
        <v>2.5000000000000001E-2</v>
      </c>
      <c r="K26" s="7">
        <f t="shared" si="3"/>
        <v>0.04</v>
      </c>
      <c r="L26" s="7">
        <f t="shared" si="3"/>
        <v>6.6666666666666666E-2</v>
      </c>
      <c r="M26" s="7">
        <f t="shared" si="3"/>
        <v>6.6666666666666666E-2</v>
      </c>
      <c r="N26" s="7">
        <f t="shared" si="3"/>
        <v>1.4999999999999999E-2</v>
      </c>
      <c r="O26" s="7">
        <v>1</v>
      </c>
    </row>
    <row r="27" spans="1:15" s="7" customFormat="1" x14ac:dyDescent="0.2">
      <c r="A27" t="s">
        <v>7</v>
      </c>
      <c r="B27">
        <v>25</v>
      </c>
      <c r="C27">
        <v>3</v>
      </c>
      <c r="D27">
        <f t="shared" si="2"/>
        <v>75</v>
      </c>
      <c r="E27"/>
      <c r="G27" s="18" t="s">
        <v>79</v>
      </c>
      <c r="H27" s="7">
        <f t="shared" si="3"/>
        <v>0.1</v>
      </c>
      <c r="I27" s="7">
        <f t="shared" si="3"/>
        <v>0.17499999999999999</v>
      </c>
      <c r="J27" s="7">
        <f t="shared" si="3"/>
        <v>0.17499999999999999</v>
      </c>
      <c r="K27" s="7">
        <f t="shared" si="3"/>
        <v>0.28000000000000003</v>
      </c>
      <c r="L27" s="7">
        <f t="shared" si="3"/>
        <v>0.33333333333333331</v>
      </c>
      <c r="M27" s="7">
        <f t="shared" si="3"/>
        <v>0.33333333333333331</v>
      </c>
      <c r="N27" s="7">
        <f t="shared" si="3"/>
        <v>0.02</v>
      </c>
      <c r="O27" s="7">
        <v>1</v>
      </c>
    </row>
    <row r="28" spans="1:15" s="7" customFormat="1" x14ac:dyDescent="0.2">
      <c r="A28" t="s">
        <v>8</v>
      </c>
      <c r="B28">
        <v>10</v>
      </c>
      <c r="C28">
        <v>0</v>
      </c>
      <c r="D28">
        <f t="shared" si="2"/>
        <v>0</v>
      </c>
      <c r="E28"/>
      <c r="J28" s="1"/>
    </row>
    <row r="29" spans="1:15" s="7" customFormat="1" x14ac:dyDescent="0.2">
      <c r="A29" t="s">
        <v>9</v>
      </c>
      <c r="B29">
        <v>20</v>
      </c>
      <c r="C29">
        <v>1</v>
      </c>
      <c r="D29">
        <f t="shared" si="2"/>
        <v>20</v>
      </c>
      <c r="E29"/>
      <c r="G29" s="19" t="s">
        <v>80</v>
      </c>
      <c r="H29" s="14">
        <f>B10</f>
        <v>80</v>
      </c>
      <c r="I29" s="14">
        <f>B11</f>
        <v>40</v>
      </c>
      <c r="J29" s="14">
        <f>B12</f>
        <v>40</v>
      </c>
      <c r="K29" s="14">
        <f>B15</f>
        <v>25</v>
      </c>
      <c r="L29" s="14">
        <f>B13</f>
        <v>15</v>
      </c>
      <c r="M29" s="14">
        <f>B14</f>
        <v>15</v>
      </c>
      <c r="N29" s="14">
        <f>B16</f>
        <v>200</v>
      </c>
    </row>
    <row r="30" spans="1:15" s="7" customFormat="1" x14ac:dyDescent="0.2">
      <c r="A30" t="s">
        <v>11</v>
      </c>
      <c r="B30">
        <v>5</v>
      </c>
      <c r="C30">
        <v>0</v>
      </c>
      <c r="D30">
        <f t="shared" si="2"/>
        <v>0</v>
      </c>
      <c r="E30"/>
      <c r="J30" s="1"/>
    </row>
    <row r="31" spans="1:15" s="7" customFormat="1" ht="13.5" thickBot="1" x14ac:dyDescent="0.25">
      <c r="A31" s="5" t="s">
        <v>10</v>
      </c>
      <c r="B31" s="5">
        <v>10</v>
      </c>
      <c r="C31" s="5">
        <v>0</v>
      </c>
      <c r="D31" s="5">
        <f t="shared" si="2"/>
        <v>0</v>
      </c>
      <c r="E31"/>
      <c r="J31" s="1"/>
    </row>
    <row r="32" spans="1:15" ht="13.5" thickTop="1" x14ac:dyDescent="0.2">
      <c r="D32" s="1">
        <f>SUM(D20:D31)</f>
        <v>120</v>
      </c>
    </row>
    <row r="33" spans="1:4" s="7" customFormat="1" x14ac:dyDescent="0.2">
      <c r="D33" s="1"/>
    </row>
    <row r="34" spans="1:4" s="7" customFormat="1" x14ac:dyDescent="0.2">
      <c r="A34" s="15" t="s">
        <v>13</v>
      </c>
      <c r="B34" s="15" t="s">
        <v>57</v>
      </c>
      <c r="C34" s="15" t="s">
        <v>29</v>
      </c>
      <c r="D34" s="15" t="s">
        <v>28</v>
      </c>
    </row>
    <row r="35" spans="1:4" s="7" customFormat="1" x14ac:dyDescent="0.2">
      <c r="A35" t="s">
        <v>14</v>
      </c>
      <c r="B35">
        <v>2</v>
      </c>
      <c r="C35">
        <v>0</v>
      </c>
      <c r="D35">
        <f>C35*B35</f>
        <v>0</v>
      </c>
    </row>
    <row r="36" spans="1:4" s="7" customFormat="1" x14ac:dyDescent="0.2">
      <c r="A36" t="s">
        <v>15</v>
      </c>
      <c r="B36">
        <v>5</v>
      </c>
      <c r="C36">
        <v>0</v>
      </c>
      <c r="D36">
        <f t="shared" ref="D36:D45" si="4">C36*B36</f>
        <v>0</v>
      </c>
    </row>
    <row r="37" spans="1:4" s="7" customFormat="1" x14ac:dyDescent="0.2">
      <c r="A37" t="s">
        <v>3</v>
      </c>
      <c r="B37">
        <v>10</v>
      </c>
      <c r="C37">
        <v>5</v>
      </c>
      <c r="D37">
        <f t="shared" si="4"/>
        <v>50</v>
      </c>
    </row>
    <row r="38" spans="1:4" s="7" customFormat="1" x14ac:dyDescent="0.2">
      <c r="A38" t="s">
        <v>16</v>
      </c>
      <c r="B38">
        <v>5</v>
      </c>
      <c r="C38">
        <v>3</v>
      </c>
      <c r="D38">
        <f t="shared" si="4"/>
        <v>15</v>
      </c>
    </row>
    <row r="39" spans="1:4" s="7" customFormat="1" x14ac:dyDescent="0.2">
      <c r="A39" t="s">
        <v>17</v>
      </c>
      <c r="B39">
        <v>3</v>
      </c>
      <c r="C39">
        <v>0</v>
      </c>
      <c r="D39">
        <f t="shared" si="4"/>
        <v>0</v>
      </c>
    </row>
    <row r="40" spans="1:4" s="7" customFormat="1" x14ac:dyDescent="0.2">
      <c r="A40" t="s">
        <v>18</v>
      </c>
      <c r="B40">
        <v>5</v>
      </c>
      <c r="C40">
        <v>0</v>
      </c>
      <c r="D40">
        <f t="shared" si="4"/>
        <v>0</v>
      </c>
    </row>
    <row r="41" spans="1:4" s="7" customFormat="1" x14ac:dyDescent="0.2">
      <c r="A41" t="s">
        <v>11</v>
      </c>
      <c r="B41">
        <v>5</v>
      </c>
      <c r="C41">
        <v>3</v>
      </c>
      <c r="D41">
        <f t="shared" si="4"/>
        <v>15</v>
      </c>
    </row>
    <row r="42" spans="1:4" s="7" customFormat="1" x14ac:dyDescent="0.2">
      <c r="A42" t="s">
        <v>10</v>
      </c>
      <c r="B42">
        <v>10</v>
      </c>
      <c r="C42">
        <v>0</v>
      </c>
      <c r="D42">
        <f t="shared" si="4"/>
        <v>0</v>
      </c>
    </row>
    <row r="43" spans="1:4" s="7" customFormat="1" x14ac:dyDescent="0.2">
      <c r="A43" t="s">
        <v>19</v>
      </c>
      <c r="B43">
        <v>15</v>
      </c>
      <c r="C43">
        <v>0</v>
      </c>
      <c r="D43">
        <f t="shared" si="4"/>
        <v>0</v>
      </c>
    </row>
    <row r="44" spans="1:4" s="7" customFormat="1" x14ac:dyDescent="0.2">
      <c r="A44" t="s">
        <v>20</v>
      </c>
      <c r="B44">
        <v>15</v>
      </c>
      <c r="C44">
        <v>0</v>
      </c>
      <c r="D44">
        <f t="shared" si="4"/>
        <v>0</v>
      </c>
    </row>
    <row r="45" spans="1:4" s="7" customFormat="1" ht="13.5" thickBot="1" x14ac:dyDescent="0.25">
      <c r="A45" s="5" t="s">
        <v>35</v>
      </c>
      <c r="B45" s="5">
        <v>25</v>
      </c>
      <c r="C45" s="5">
        <v>0</v>
      </c>
      <c r="D45" s="5">
        <f t="shared" si="4"/>
        <v>0</v>
      </c>
    </row>
    <row r="46" spans="1:4" s="7" customFormat="1" ht="13.5" thickTop="1" x14ac:dyDescent="0.2">
      <c r="A46"/>
      <c r="B46"/>
      <c r="C46"/>
      <c r="D46" s="1">
        <f>SUM(D35:D45)</f>
        <v>80</v>
      </c>
    </row>
    <row r="47" spans="1:4" s="7" customFormat="1" x14ac:dyDescent="0.2">
      <c r="D47" s="1"/>
    </row>
    <row r="48" spans="1:4" x14ac:dyDescent="0.2">
      <c r="A48" s="1" t="s">
        <v>42</v>
      </c>
      <c r="B48" s="3" t="s">
        <v>45</v>
      </c>
      <c r="C48" s="1" t="s">
        <v>43</v>
      </c>
      <c r="D48" s="3" t="s">
        <v>86</v>
      </c>
    </row>
    <row r="49" spans="1:4" x14ac:dyDescent="0.2">
      <c r="A49" s="9" t="s">
        <v>44</v>
      </c>
      <c r="B49" s="11">
        <v>6.3</v>
      </c>
      <c r="C49" s="7" t="s">
        <v>41</v>
      </c>
      <c r="D49" s="11">
        <f>B49/1</f>
        <v>6.3</v>
      </c>
    </row>
    <row r="50" spans="1:4" x14ac:dyDescent="0.2">
      <c r="A50" s="10" t="s">
        <v>46</v>
      </c>
      <c r="B50" s="11">
        <v>10.71</v>
      </c>
      <c r="C50" s="7" t="s">
        <v>40</v>
      </c>
      <c r="D50" s="11">
        <f>B50/1</f>
        <v>10.71</v>
      </c>
    </row>
    <row r="51" spans="1:4" x14ac:dyDescent="0.2">
      <c r="A51" s="6" t="s">
        <v>55</v>
      </c>
      <c r="B51" s="11">
        <v>8.9499999999999993</v>
      </c>
      <c r="C51" s="7" t="s">
        <v>50</v>
      </c>
      <c r="D51" s="11">
        <f>B51/3</f>
        <v>2.9833333333333329</v>
      </c>
    </row>
    <row r="52" spans="1:4" x14ac:dyDescent="0.2">
      <c r="A52" s="9" t="s">
        <v>47</v>
      </c>
      <c r="B52" s="11">
        <v>9.4499999999999993</v>
      </c>
      <c r="C52" s="7" t="s">
        <v>51</v>
      </c>
      <c r="D52" s="11">
        <f>B52/3</f>
        <v>3.15</v>
      </c>
    </row>
    <row r="53" spans="1:4" x14ac:dyDescent="0.2">
      <c r="A53" s="6" t="s">
        <v>49</v>
      </c>
      <c r="B53" s="11">
        <v>0</v>
      </c>
      <c r="C53" s="7" t="s">
        <v>38</v>
      </c>
      <c r="D53" s="11">
        <f t="shared" ref="D53:D56" si="5">B53/1</f>
        <v>0</v>
      </c>
    </row>
    <row r="54" spans="1:4" x14ac:dyDescent="0.2">
      <c r="A54" s="6" t="s">
        <v>48</v>
      </c>
      <c r="B54" s="11">
        <v>10.36</v>
      </c>
      <c r="D54" s="11">
        <f>B54/1</f>
        <v>10.36</v>
      </c>
    </row>
    <row r="55" spans="1:4" x14ac:dyDescent="0.2">
      <c r="A55" s="10" t="s">
        <v>54</v>
      </c>
      <c r="B55" s="11">
        <v>35.200000000000003</v>
      </c>
      <c r="D55" s="11">
        <f>B55/20</f>
        <v>1.7600000000000002</v>
      </c>
    </row>
    <row r="56" spans="1:4" x14ac:dyDescent="0.2">
      <c r="A56" s="6" t="s">
        <v>52</v>
      </c>
      <c r="B56" s="11">
        <v>6.3</v>
      </c>
      <c r="C56" t="s">
        <v>53</v>
      </c>
      <c r="D56" s="11">
        <f t="shared" si="5"/>
        <v>6.3</v>
      </c>
    </row>
    <row r="58" spans="1:4" x14ac:dyDescent="0.2">
      <c r="B58" s="12">
        <f>SUM(B49:B57)</f>
        <v>87.27</v>
      </c>
    </row>
  </sheetData>
  <conditionalFormatting sqref="B6">
    <cfRule type="cellIs" dxfId="1" priority="9" operator="greaterThan">
      <formula>$B$5</formula>
    </cfRule>
  </conditionalFormatting>
  <conditionalFormatting sqref="B7">
    <cfRule type="cellIs" dxfId="0" priority="8" operator="lessThan">
      <formula>0</formula>
    </cfRule>
  </conditionalFormatting>
  <conditionalFormatting sqref="D10:D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B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2018-08-20T17:56:00Z</dcterms:modified>
</cp:coreProperties>
</file>