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calculation" sheetId="1" state="visible" r:id="rId2"/>
    <sheet name="Underdog Bonus" sheetId="2" state="visible" r:id="rId3"/>
    <sheet name="Hired swords" sheetId="3" state="visible" r:id="rId4"/>
    <sheet name="Characteristic analysis" sheetId="4" state="visible" r:id="rId5"/>
  </sheets>
  <definedNames>
    <definedName name="_xlnm._FilterDatabase" localSheetId="0">'Hired swords'!$B$2:$L$19</definedName>
  </definedName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<sst xmlns="http://schemas.openxmlformats.org/spreadsheetml/2006/main">
  <si>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Kai</t>
  </si>
  <si>
    <t>Forest goblins</t>
  </si>
  <si>
    <t>Units to sell shards</t>
  </si>
  <si>
    <t>V2.1</t>
  </si>
  <si>
    <t>Units (rout test)</t>
  </si>
  <si>
    <t>Char rating</t>
  </si>
  <si>
    <t>gold crown</t>
  </si>
  <si>
    <t>Magic rating</t>
  </si>
  <si>
    <t>used</t>
  </si>
  <si>
    <t>Warband Rating</t>
  </si>
  <si>
    <t>not used</t>
  </si>
  <si>
    <t>rout test</t>
  </si>
  <si>
    <t>UpKeep</t>
  </si>
  <si>
    <t>Equip rating</t>
  </si>
  <si>
    <t>Warband</t>
  </si>
  <si>
    <t>gold/einheit</t>
  </si>
  <si>
    <t>anzahl</t>
  </si>
  <si>
    <t>Exp</t>
  </si>
  <si>
    <t>summe</t>
  </si>
  <si>
    <t>heros</t>
  </si>
  <si>
    <t>Chief</t>
  </si>
  <si>
    <t>Braves (¾)</t>
  </si>
  <si>
    <t>Underdog bonus</t>
  </si>
  <si>
    <t>min foe wbr</t>
  </si>
  <si>
    <t>L</t>
  </si>
  <si>
    <t>Leader (Chieftain)</t>
  </si>
  <si>
    <t>Shaman</t>
  </si>
  <si>
    <t>+1</t>
  </si>
  <si>
    <t>B</t>
  </si>
  <si>
    <t>Braves</t>
  </si>
  <si>
    <t>henchmen</t>
  </si>
  <si>
    <t>forest goblins</t>
  </si>
  <si>
    <t>+2</t>
  </si>
  <si>
    <t>S</t>
  </si>
  <si>
    <t>Shootaz (5)</t>
  </si>
  <si>
    <t>+3</t>
  </si>
  <si>
    <t>H</t>
  </si>
  <si>
    <t>Henchmen</t>
  </si>
  <si>
    <t>red toof goblinz (5)</t>
  </si>
  <si>
    <t>+4</t>
  </si>
  <si>
    <t>giantic spider</t>
  </si>
  <si>
    <t>+5</t>
  </si>
  <si>
    <t>Gesamt</t>
  </si>
  <si>
    <t>Anzahl</t>
  </si>
  <si>
    <t>heroes</t>
  </si>
  <si>
    <t>name</t>
  </si>
  <si>
    <t>type</t>
  </si>
  <si>
    <t>range</t>
  </si>
  <si>
    <t>strength</t>
  </si>
  <si>
    <t>rule</t>
  </si>
  <si>
    <t>gc/unit</t>
  </si>
  <si>
    <t>cost</t>
  </si>
  <si>
    <t>group</t>
  </si>
  <si>
    <t>rating</t>
  </si>
  <si>
    <t>Warband Equip Rating</t>
  </si>
  <si>
    <t>free dagger</t>
  </si>
  <si>
    <t>hth</t>
  </si>
  <si>
    <t>user</t>
  </si>
  <si>
    <t>foe +1as +1 offhand to hit</t>
  </si>
  <si>
    <t>L,B,S,H</t>
  </si>
  <si>
    <t>dagger</t>
  </si>
  <si>
    <t>club</t>
  </si>
  <si>
    <t>Stunned 2-4</t>
  </si>
  <si>
    <t>axe</t>
  </si>
  <si>
    <t>-1AS</t>
  </si>
  <si>
    <t>L,B,S</t>
  </si>
  <si>
    <t>spear</t>
  </si>
  <si>
    <t>strike first, mounted charge +1S</t>
  </si>
  <si>
    <t>sword</t>
  </si>
  <si>
    <t>parry</t>
  </si>
  <si>
    <t>halberd</t>
  </si>
  <si>
    <t>user+1S</t>
  </si>
  <si>
    <t>Two-handed</t>
  </si>
  <si>
    <t>Double-handed weapon</t>
  </si>
  <si>
    <t>user+2S</t>
  </si>
  <si>
    <t>Two-handed, strike last</t>
  </si>
  <si>
    <t>boss pole</t>
  </si>
  <si>
    <t>strike first, mounted charge +1S, animosty</t>
  </si>
  <si>
    <t>hand weapon</t>
  </si>
  <si>
    <t>short bow</t>
  </si>
  <si>
    <t>cc</t>
  </si>
  <si>
    <t>S3</t>
  </si>
  <si>
    <t>blowpipe</t>
  </si>
  <si>
    <t>ToHit=6 = wound +1foe AS</t>
  </si>
  <si>
    <t>shield</t>
  </si>
  <si>
    <t>a</t>
  </si>
  <si>
    <t>+1AS</t>
  </si>
  <si>
    <t>light armor</t>
  </si>
  <si>
    <t>5+AS</t>
  </si>
  <si>
    <t>spider poison</t>
  </si>
  <si>
    <t>p</t>
  </si>
  <si>
    <t>+1 to injury roll</t>
  </si>
  <si>
    <t>red toof tribal jewelary</t>
  </si>
  <si>
    <t>t</t>
  </si>
  <si>
    <t>+1A</t>
  </si>
  <si>
    <t>giant spider mount</t>
  </si>
  <si>
    <t>m</t>
  </si>
  <si>
    <t>S4</t>
  </si>
  <si>
    <t>+1A +1AS M7 climb without test, ...</t>
  </si>
  <si>
    <t>magic gugginz</t>
  </si>
  <si>
    <t>reroll magic diff test on D6=4+</t>
  </si>
  <si>
    <t>throwing weapon</t>
  </si>
  <si>
    <t>no distance penality, 8"</t>
  </si>
  <si>
    <t>er ges</t>
  </si>
  <si>
    <t>er off</t>
  </si>
  <si>
    <t>er deff</t>
  </si>
  <si>
    <t>1. Spiel</t>
  </si>
  <si>
    <t>2. Spiel</t>
  </si>
  <si>
    <t>3. Spiel</t>
  </si>
  <si>
    <t>4. Spiel</t>
  </si>
  <si>
    <t>5. Spiel</t>
  </si>
  <si>
    <t>6. Spiel</t>
  </si>
  <si>
    <t>7. Spiel</t>
  </si>
  <si>
    <t>8. Spiel</t>
  </si>
  <si>
    <t>9. Spiel</t>
  </si>
  <si>
    <t>10. Spiel</t>
  </si>
  <si>
    <t>11. Spiel</t>
  </si>
  <si>
    <t>12. Spiel</t>
  </si>
  <si>
    <t>13. Spiel</t>
  </si>
  <si>
    <t>14. Spiel</t>
  </si>
  <si>
    <t>15. Spiel</t>
  </si>
  <si>
    <t>16. Spiel</t>
  </si>
  <si>
    <t>17. Spiel</t>
  </si>
  <si>
    <t>18. Spiel</t>
  </si>
  <si>
    <t>19. Spiel</t>
  </si>
  <si>
    <t>amount</t>
  </si>
  <si>
    <t>upkeep</t>
  </si>
  <si>
    <t>wbr add</t>
  </si>
  <si>
    <t>Used cost</t>
  </si>
  <si>
    <t>Used UpKeep</t>
  </si>
  <si>
    <t>Used wbr add</t>
  </si>
  <si>
    <t>wbr/cost</t>
  </si>
  <si>
    <t>wbr/upkeep</t>
  </si>
  <si>
    <t>Comment</t>
  </si>
  <si>
    <t>Spalte1</t>
  </si>
  <si>
    <t>Personal rating</t>
  </si>
  <si>
    <t>Spalte2</t>
  </si>
  <si>
    <t>Clan Eshin Assassin</t>
  </si>
  <si>
    <t>M6 S4 T4 -1 foe AS add</t>
  </si>
  <si>
    <t>Pit fighter</t>
  </si>
  <si>
    <t>3xS4 T4 charge=2S5 1S4, reoll parry</t>
  </si>
  <si>
    <t>Bounty hunter</t>
  </si>
  <si>
    <t>super Ausrüstung, bring GC ein bei mark ooA</t>
  </si>
  <si>
    <t>Duellist</t>
  </si>
  <si>
    <t>special parry</t>
  </si>
  <si>
    <t>Ogre Slave Master</t>
  </si>
  <si>
    <t>A3 S4 W3 T4 M6 AS5, capture (mark kosten/2 sind sicher)</t>
  </si>
  <si>
    <t>Warlock</t>
  </si>
  <si>
    <t>Zauberer</t>
  </si>
  <si>
    <t>Clan moulder packmaster</t>
  </si>
  <si>
    <t>4 units S3 T3 M5 3xM6</t>
  </si>
  <si>
    <t>Black ork</t>
  </si>
  <si>
    <t>anti animosity, heavy armor, Ld weitergabe, S4 T4, AS3, M4</t>
  </si>
  <si>
    <t>Dark Elf assassin</t>
  </si>
  <si>
    <t>M5 S4 T3 -1 foe AS add, super Ausrüstung</t>
  </si>
  <si>
    <t>Clan skyre sniper</t>
  </si>
  <si>
    <t>S5 shooting 36“ -2AS D3 wounds</t>
  </si>
  <si>
    <t>Dark Elf sorceress</t>
  </si>
  <si>
    <t>Zauberin</t>
  </si>
  <si>
    <t>Witch</t>
  </si>
  <si>
    <t>Potions, academic skills, support spells</t>
  </si>
  <si>
    <t>Ogre Bodyguard</t>
  </si>
  <si>
    <t>A3 S4 W3 T4 M6 AS5</t>
  </si>
  <si>
    <t>Barbarian</t>
  </si>
  <si>
    <t>Fighter</t>
  </si>
  <si>
    <t>Chaos warrior</t>
  </si>
  <si>
    <t>mark of the dark gods S4/6 T4 A2</t>
  </si>
  <si>
    <t>Goblin herder</t>
  </si>
  <si>
    <t>Beast handler/animal handler (giant spider)</t>
  </si>
  <si>
    <t>Characteristik Analyse</t>
  </si>
  <si>
    <t>gewichtung</t>
  </si>
  <si>
    <t>M</t>
  </si>
  <si>
    <t>WS</t>
  </si>
  <si>
    <t>BS</t>
  </si>
  <si>
    <t>T</t>
  </si>
  <si>
    <t>W</t>
  </si>
  <si>
    <t>I</t>
  </si>
  <si>
    <t>A</t>
  </si>
  <si>
    <t>Ld</t>
  </si>
  <si>
    <t>M/g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</si>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</sst>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0.00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2" displayName="Tabelle2" ref="B21:Q39" headerRowCount="1" totalsRowCount="0" totalsRowShown="0">
  <autoFilter ref="B21:Q39"/>
  <tableColumns count="16">
    <tableColumn id="1" name="name"/>
    <tableColumn id="2" name="type"/>
    <tableColumn id="3" name="range"/>
    <tableColumn id="4" name="strength"/>
    <tableColumn id="5" name="rule"/>
    <tableColumn id="6" name="gc/unit"/>
    <tableColumn id="7" name="Chief"/>
    <tableColumn id="8" name="Braves (¾)"/>
    <tableColumn id="9" name="Shaman"/>
    <tableColumn id="10" name="forest goblins"/>
    <tableColumn id="11" name="Shootaz (5)"/>
    <tableColumn id="12" name="red toof goblinz (5)"/>
    <tableColumn id="13" name="cost"/>
    <tableColumn id="14" name="group"/>
    <tableColumn id="15" name="rating"/>
    <tableColumn id="16" name="Warband Equip Rating"/>
  </tableColumns>
</table>
</file>

<file path=xl/tables/table2.xml><?xml version="1.0" encoding="utf-8"?>
<table xmlns="http://schemas.openxmlformats.org/spreadsheetml/2006/main" id="2" name="Tabelle3" displayName="Tabelle3" ref="B2:O18" headerRowCount="1" totalsRowCount="0" totalsRowShown="0">
  <autoFilter ref="B2:O18"/>
  <tableColumns count="14">
    <tableColumn id="1" name="amount"/>
    <tableColumn id="2" name="name"/>
    <tableColumn id="3" name="cost"/>
    <tableColumn id="4" name="upkeep"/>
    <tableColumn id="5" name="wbr add"/>
    <tableColumn id="6" name="Used cost"/>
    <tableColumn id="7" name="Used UpKeep"/>
    <tableColumn id="8" name="Used wbr add"/>
    <tableColumn id="9" name="wbr/cost"/>
    <tableColumn id="10" name="wbr/upkeep"/>
    <tableColumn id="11" name="Comment"/>
    <tableColumn id="12" name="Spalte1"/>
    <tableColumn id="13" name="Personal rating"/>
    <tableColumn id="14" name="Spalte2"/>
  </tableColumns>
</table>
</file>

<file path=xl/worksheets/_rels/sheet1.xml.rels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61"/>
  <sheetViews>
    <sheetView showFormulas="false" showGridLines="true" showRowColHeaders="true" showZeros="true" rightToLeft="false" showOutlineSymbols="true" defaultGridColor="true" topLeftCell="A2" colorId="64" zoomScale="46" zoomScaleNormal="46" zoomScalePageLayoutView="100" workbookViewId="0" tabSelected="true">
      <selection pane="topLeft" activeCell="H38" activeCellId="0" sqref="H38"/>
    </sheetView>
  </sheetViews>
  <sheetFormatPr defaultRowHeight="12.7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7"/>
    <col collapsed="false" customWidth="true" hidden="false" outlineLevel="0" max="3" min="3" style="0" width="18.12"/>
    <col collapsed="false" customWidth="true" hidden="false" outlineLevel="0" max="4" min="4" style="0" width="12.42"/>
    <col collapsed="false" customWidth="true" hidden="false" outlineLevel="0" max="5" min="5" style="0" width="11.25"/>
    <col collapsed="false" customWidth="true" hidden="false" outlineLevel="0" max="6" min="6" style="0" width="37.87"/>
    <col collapsed="false" customWidth="true" hidden="false" outlineLevel="0" max="7" min="7" style="0" width="10.65"/>
    <col collapsed="false" customWidth="true" hidden="false" outlineLevel="0" max="8" min="8" style="0" width="9.05"/>
    <col collapsed="false" customWidth="true" hidden="false" outlineLevel="0" max="9" min="9" style="0" width="17.98"/>
    <col collapsed="false" customWidth="true" hidden="false" outlineLevel="0" max="10" min="10" style="0" width="11.84"/>
    <col collapsed="false" customWidth="true" hidden="false" outlineLevel="0" max="11" min="11" style="0" width="16.94"/>
    <col collapsed="false" customWidth="true" hidden="false" outlineLevel="0" max="12" min="12" style="0" width="14.62"/>
    <col collapsed="false" customWidth="true" hidden="false" outlineLevel="0" max="13" min="13" style="0" width="21.63"/>
    <col collapsed="false" customWidth="true" hidden="false" outlineLevel="0" max="14" min="14" style="0" width="8.18"/>
    <col collapsed="false" customWidth="true" hidden="false" outlineLevel="0" max="15" min="15" style="0" width="16.53"/>
    <col collapsed="false" customWidth="true" hidden="false" outlineLevel="0" max="16" min="16" style="0" width="9.64"/>
    <col collapsed="false" customWidth="true" hidden="false" outlineLevel="0" max="17" min="17" style="0" width="24.87"/>
    <col collapsed="false" customWidth="false" hidden="false" outlineLevel="0" max="18" min="18" style="0" width="11.52"/>
    <col collapsed="false" customWidth="false" hidden="false" outlineLevel="0" max="19" min="19" style="0" width="11.52"/>
    <col collapsed="false" customWidth="false" hidden="false" outlineLevel="0" max="20" min="20" style="0" width="11.52"/>
    <col collapsed="false" customWidth="false" hidden="false" outlineLevel="0" max="21" min="21" style="0" width="11.52"/>
    <col collapsed="false" customWidth="false" hidden="false" outlineLevel="0" max="22" min="22" style="0" width="11.52"/>
    <col collapsed="false" customWidth="false" hidden="false" outlineLevel="0" max="23" min="23" style="0" width="11.52"/>
    <col collapsed="false" customWidth="false" hidden="false" outlineLevel="0" max="24" min="24" style="0" width="11.52"/>
    <col collapsed="false" customWidth="false" hidden="false" outlineLevel="0" max="25" min="25" style="0" width="11.52"/>
    <col collapsed="false" customWidth="false" hidden="false" outlineLevel="0" max="26" min="26" style="0" width="11.52"/>
    <col collapsed="false" customWidth="false" hidden="false" outlineLevel="0" max="27" min="27" style="0" width="11.52"/>
    <col collapsed="false" customWidth="false" hidden="false" outlineLevel="0" max="28" min="28" style="0" width="11.52"/>
    <col collapsed="false" customWidth="false" hidden="false" outlineLevel="0" max="29" min="29" style="0" width="11.52"/>
    <col collapsed="false" customWidth="false" hidden="false" outlineLevel="0" max="30" min="30" style="0" width="11.52"/>
    <col collapsed="false" customWidth="false" hidden="false" outlineLevel="0" max="31" min="31" style="0" width="11.52"/>
    <col collapsed="false" customWidth="false" hidden="false" outlineLevel="0" max="32" min="32" style="0" width="11.52"/>
    <col collapsed="false" customWidth="false" hidden="false" outlineLevel="0" max="33" min="33" style="0" width="11.52"/>
    <col collapsed="false" customWidth="false" hidden="false" outlineLevel="0" max="34" min="34" style="0" width="11.52"/>
    <col collapsed="false" customWidth="false" hidden="false" outlineLevel="0" max="35" min="35" style="0" width="11.52"/>
    <col collapsed="false" customWidth="false" hidden="false" outlineLevel="0" max="36" min="36" style="0" width="11.52"/>
    <col collapsed="false" customWidth="false" hidden="false" outlineLevel="0" max="37" min="37" style="0" width="11.52"/>
    <col collapsed="false" customWidth="false" hidden="false" outlineLevel="0" max="38" min="38" style="0" width="11.52"/>
    <col collapsed="false" customWidth="false" hidden="false" outlineLevel="0" max="39" min="39" style="0" width="11.52"/>
    <col collapsed="false" customWidth="false" hidden="false" outlineLevel="0" max="40" min="40" style="0" width="11.52"/>
    <col collapsed="false" customWidth="false" hidden="false" outlineLevel="0" max="41" min="41" style="0" width="11.52"/>
    <col collapsed="false" customWidth="false" hidden="false" outlineLevel="0" max="42" min="42" style="0" width="11.52"/>
    <col collapsed="false" customWidth="false" hidden="false" outlineLevel="0" max="43" min="43" style="0" width="11.52"/>
    <col collapsed="false" customWidth="false" hidden="false" outlineLevel="0" max="44" min="44" style="0" width="11.52"/>
    <col collapsed="false" customWidth="false" hidden="false" outlineLevel="0" max="45" min="45" style="0" width="11.52"/>
    <col collapsed="false" customWidth="false" hidden="false" outlineLevel="0" max="46" min="46" style="0" width="11.52"/>
    <col collapsed="false" customWidth="false" hidden="false" outlineLevel="0" max="47" min="47" style="0" width="11.52"/>
    <col collapsed="false" customWidth="false" hidden="false" outlineLevel="0" max="48" min="48" style="0" width="11.52"/>
    <col collapsed="false" customWidth="false" hidden="false" outlineLevel="0" max="49" min="49" style="0" width="11.52"/>
    <col collapsed="false" customWidth="false" hidden="false" outlineLevel="0" max="50" min="50" style="0" width="11.52"/>
    <col collapsed="false" customWidth="false" hidden="false" outlineLevel="0" max="51" min="51" style="0" width="11.52"/>
    <col collapsed="false" customWidth="false" hidden="false" outlineLevel="0" max="52" min="52" style="0" width="11.52"/>
    <col collapsed="false" customWidth="false" hidden="false" outlineLevel="0" max="53" min="53" style="0" width="11.52"/>
    <col collapsed="false" customWidth="false" hidden="false" outlineLevel="0" max="54" min="54" style="0" width="11.52"/>
    <col collapsed="false" customWidth="false" hidden="false" outlineLevel="0" max="55" min="55" style="0" width="11.52"/>
    <col collapsed="false" customWidth="false" hidden="false" outlineLevel="0" max="56" min="56" style="0" width="11.52"/>
    <col collapsed="false" customWidth="false" hidden="false" outlineLevel="0" max="57" min="57" style="0" width="11.52"/>
    <col collapsed="false" customWidth="false" hidden="false" outlineLevel="0" max="58" min="58" style="0" width="11.52"/>
    <col collapsed="false" customWidth="false" hidden="false" outlineLevel="0" max="59" min="59" style="0" width="11.52"/>
    <col collapsed="false" customWidth="false" hidden="false" outlineLevel="0" max="60" min="60" style="0" width="11.52"/>
    <col collapsed="false" customWidth="false" hidden="false" outlineLevel="0" max="61" min="61" style="0" width="11.52"/>
    <col collapsed="false" customWidth="false" hidden="false" outlineLevel="0" max="62" min="62" style="0" width="11.52"/>
    <col collapsed="false" customWidth="false" hidden="false" outlineLevel="0" max="63" min="63" style="0" width="11.52"/>
    <col collapsed="false" customWidth="false" hidden="false" outlineLevel="0" max="64" min="64" style="0" width="11.52"/>
    <col collapsed="false" customWidth="false" hidden="false" outlineLevel="0" max="65" min="65" style="0" width="11.52"/>
    <col collapsed="false" customWidth="false" hidden="false" outlineLevel="0" max="66" min="66" style="0" width="11.52"/>
    <col collapsed="false" customWidth="false" hidden="false" outlineLevel="0" max="67" min="67" style="0" width="11.52"/>
    <col collapsed="false" customWidth="false" hidden="false" outlineLevel="0" max="68" min="68" style="0" width="11.52"/>
    <col collapsed="false" customWidth="false" hidden="false" outlineLevel="0" max="69" min="69" style="0" width="11.52"/>
    <col collapsed="false" customWidth="false" hidden="false" outlineLevel="0" max="70" min="70" style="0" width="11.52"/>
    <col collapsed="false" customWidth="false" hidden="false" outlineLevel="0" max="71" min="71" style="0" width="11.52"/>
    <col collapsed="false" customWidth="false" hidden="false" outlineLevel="0" max="72" min="72" style="0" width="11.52"/>
    <col collapsed="false" customWidth="false" hidden="false" outlineLevel="0" max="73" min="73" style="0" width="11.52"/>
    <col collapsed="false" customWidth="false" hidden="false" outlineLevel="0" max="74" min="74" style="0" width="11.52"/>
    <col collapsed="false" customWidth="false" hidden="false" outlineLevel="0" max="75" min="75" style="0" width="11.52"/>
    <col collapsed="false" customWidth="false" hidden="false" outlineLevel="0" max="76" min="76" style="0" width="11.52"/>
    <col collapsed="false" customWidth="false" hidden="false" outlineLevel="0" max="77" min="77" style="0" width="11.52"/>
    <col collapsed="false" customWidth="false" hidden="false" outlineLevel="0" max="78" min="78" style="0" width="11.52"/>
    <col collapsed="false" customWidth="false" hidden="false" outlineLevel="0" max="79" min="79" style="0" width="11.52"/>
    <col collapsed="false" customWidth="false" hidden="false" outlineLevel="0" max="80" min="80" style="0" width="11.52"/>
    <col collapsed="false" customWidth="false" hidden="false" outlineLevel="0" max="81" min="81" style="0" width="11.52"/>
    <col collapsed="false" customWidth="false" hidden="false" outlineLevel="0" max="82" min="82" style="0" width="11.52"/>
    <col collapsed="false" customWidth="false" hidden="false" outlineLevel="0" max="83" min="83" style="0" width="11.52"/>
    <col collapsed="false" customWidth="false" hidden="false" outlineLevel="0" max="84" min="84" style="0" width="11.52"/>
    <col collapsed="false" customWidth="false" hidden="false" outlineLevel="0" max="85" min="85" style="0" width="11.52"/>
    <col collapsed="false" customWidth="false" hidden="false" outlineLevel="0" max="86" min="86" style="0" width="11.52"/>
    <col collapsed="false" customWidth="false" hidden="false" outlineLevel="0" max="87" min="87" style="0" width="11.52"/>
    <col collapsed="false" customWidth="false" hidden="false" outlineLevel="0" max="88" min="88" style="0" width="11.52"/>
    <col collapsed="false" customWidth="false" hidden="false" outlineLevel="0" max="89" min="89" style="0" width="11.52"/>
    <col collapsed="false" customWidth="false" hidden="false" outlineLevel="0" max="90" min="90" style="0" width="11.52"/>
    <col collapsed="false" customWidth="false" hidden="false" outlineLevel="0" max="91" min="91" style="0" width="11.52"/>
    <col collapsed="false" customWidth="false" hidden="false" outlineLevel="0" max="92" min="92" style="0" width="11.52"/>
    <col collapsed="false" customWidth="false" hidden="false" outlineLevel="0" max="93" min="93" style="0" width="11.52"/>
    <col collapsed="false" customWidth="false" hidden="false" outlineLevel="0" max="94" min="94" style="0" width="11.52"/>
    <col collapsed="false" customWidth="false" hidden="false" outlineLevel="0" max="95" min="95" style="0" width="11.52"/>
    <col collapsed="false" customWidth="false" hidden="false" outlineLevel="0" max="96" min="96" style="0" width="11.52"/>
    <col collapsed="false" customWidth="false" hidden="false" outlineLevel="0" max="97" min="97" style="0" width="11.52"/>
    <col collapsed="false" customWidth="false" hidden="false" outlineLevel="0" max="98" min="98" style="0" width="11.52"/>
    <col collapsed="false" customWidth="false" hidden="false" outlineLevel="0" max="99" min="99" style="0" width="11.52"/>
    <col collapsed="false" customWidth="false" hidden="false" outlineLevel="0" max="100" min="100" style="0" width="11.52"/>
    <col collapsed="false" customWidth="false" hidden="false" outlineLevel="0" max="101" min="101" style="0" width="11.52"/>
    <col collapsed="false" customWidth="false" hidden="false" outlineLevel="0" max="102" min="102" style="0" width="11.52"/>
    <col collapsed="false" customWidth="false" hidden="false" outlineLevel="0" max="103" min="103" style="0" width="11.52"/>
    <col collapsed="false" customWidth="false" hidden="false" outlineLevel="0" max="104" min="104" style="0" width="11.52"/>
    <col collapsed="false" customWidth="false" hidden="false" outlineLevel="0" max="105" min="105" style="0" width="11.52"/>
    <col collapsed="false" customWidth="false" hidden="false" outlineLevel="0" max="106" min="106" style="0" width="11.52"/>
    <col collapsed="false" customWidth="false" hidden="false" outlineLevel="0" max="107" min="107" style="0" width="11.52"/>
    <col collapsed="false" customWidth="false" hidden="false" outlineLevel="0" max="108" min="108" style="0" width="11.52"/>
    <col collapsed="false" customWidth="false" hidden="false" outlineLevel="0" max="109" min="109" style="0" width="11.52"/>
    <col collapsed="false" customWidth="false" hidden="false" outlineLevel="0" max="110" min="110" style="0" width="11.52"/>
    <col collapsed="false" customWidth="false" hidden="false" outlineLevel="0" max="111" min="111" style="0" width="11.52"/>
    <col collapsed="false" customWidth="false" hidden="false" outlineLevel="0" max="112" min="112" style="0" width="11.52"/>
    <col collapsed="false" customWidth="false" hidden="false" outlineLevel="0" max="113" min="113" style="0" width="11.52"/>
    <col collapsed="false" customWidth="false" hidden="false" outlineLevel="0" max="114" min="114" style="0" width="11.52"/>
    <col collapsed="false" customWidth="false" hidden="false" outlineLevel="0" max="115" min="115" style="0" width="11.52"/>
    <col collapsed="false" customWidth="false" hidden="false" outlineLevel="0" max="116" min="116" style="0" width="11.52"/>
    <col collapsed="false" customWidth="false" hidden="false" outlineLevel="0" max="117" min="117" style="0" width="11.52"/>
    <col collapsed="false" customWidth="false" hidden="false" outlineLevel="0" max="118" min="118" style="0" width="11.52"/>
    <col collapsed="false" customWidth="false" hidden="false" outlineLevel="0" max="119" min="119" style="0" width="11.52"/>
    <col collapsed="false" customWidth="false" hidden="false" outlineLevel="0" max="120" min="120" style="0" width="11.52"/>
    <col collapsed="false" customWidth="false" hidden="false" outlineLevel="0" max="121" min="121" style="0" width="11.52"/>
    <col collapsed="false" customWidth="false" hidden="false" outlineLevel="0" max="122" min="122" style="0" width="11.52"/>
    <col collapsed="false" customWidth="false" hidden="false" outlineLevel="0" max="123" min="123" style="0" width="11.52"/>
    <col collapsed="false" customWidth="false" hidden="false" outlineLevel="0" max="124" min="124" style="0" width="11.52"/>
    <col collapsed="false" customWidth="false" hidden="false" outlineLevel="0" max="125" min="125" style="0" width="11.52"/>
    <col collapsed="false" customWidth="false" hidden="false" outlineLevel="0" max="126" min="126" style="0" width="11.52"/>
    <col collapsed="false" customWidth="false" hidden="false" outlineLevel="0" max="127" min="127" style="0" width="11.52"/>
    <col collapsed="false" customWidth="false" hidden="false" outlineLevel="0" max="128" min="128" style="0" width="11.52"/>
    <col collapsed="false" customWidth="false" hidden="false" outlineLevel="0" max="129" min="129" style="0" width="11.52"/>
    <col collapsed="false" customWidth="false" hidden="false" outlineLevel="0" max="130" min="130" style="0" width="11.52"/>
    <col collapsed="false" customWidth="false" hidden="false" outlineLevel="0" max="131" min="131" style="0" width="11.52"/>
    <col collapsed="false" customWidth="false" hidden="false" outlineLevel="0" max="132" min="132" style="0" width="11.52"/>
    <col collapsed="false" customWidth="false" hidden="false" outlineLevel="0" max="133" min="133" style="0" width="11.52"/>
    <col collapsed="false" customWidth="false" hidden="false" outlineLevel="0" max="134" min="134" style="0" width="11.52"/>
    <col collapsed="false" customWidth="false" hidden="false" outlineLevel="0" max="135" min="135" style="0" width="11.52"/>
    <col collapsed="false" customWidth="false" hidden="false" outlineLevel="0" max="136" min="136" style="0" width="11.52"/>
    <col collapsed="false" customWidth="false" hidden="false" outlineLevel="0" max="137" min="137" style="0" width="11.52"/>
    <col collapsed="false" customWidth="false" hidden="false" outlineLevel="0" max="138" min="138" style="0" width="11.52"/>
    <col collapsed="false" customWidth="false" hidden="false" outlineLevel="0" max="139" min="139" style="0" width="11.52"/>
    <col collapsed="false" customWidth="false" hidden="false" outlineLevel="0" max="140" min="140" style="0" width="11.52"/>
    <col collapsed="false" customWidth="false" hidden="false" outlineLevel="0" max="141" min="141" style="0" width="11.52"/>
    <col collapsed="false" customWidth="false" hidden="false" outlineLevel="0" max="142" min="142" style="0" width="11.52"/>
    <col collapsed="false" customWidth="false" hidden="false" outlineLevel="0" max="143" min="143" style="0" width="11.52"/>
    <col collapsed="false" customWidth="false" hidden="false" outlineLevel="0" max="144" min="144" style="0" width="11.52"/>
    <col collapsed="false" customWidth="false" hidden="false" outlineLevel="0" max="145" min="145" style="0" width="11.52"/>
    <col collapsed="false" customWidth="false" hidden="false" outlineLevel="0" max="146" min="146" style="0" width="11.52"/>
    <col collapsed="false" customWidth="false" hidden="false" outlineLevel="0" max="147" min="147" style="0" width="11.52"/>
    <col collapsed="false" customWidth="false" hidden="false" outlineLevel="0" max="148" min="148" style="0" width="11.52"/>
    <col collapsed="false" customWidth="false" hidden="false" outlineLevel="0" max="149" min="149" style="0" width="11.52"/>
    <col collapsed="false" customWidth="false" hidden="false" outlineLevel="0" max="150" min="150" style="0" width="11.52"/>
    <col collapsed="false" customWidth="false" hidden="false" outlineLevel="0" max="151" min="151" style="0" width="11.52"/>
    <col collapsed="false" customWidth="false" hidden="false" outlineLevel="0" max="152" min="152" style="0" width="11.52"/>
    <col collapsed="false" customWidth="false" hidden="false" outlineLevel="0" max="153" min="153" style="0" width="11.52"/>
    <col collapsed="false" customWidth="false" hidden="false" outlineLevel="0" max="154" min="154" style="0" width="11.52"/>
    <col collapsed="false" customWidth="false" hidden="false" outlineLevel="0" max="155" min="155" style="0" width="11.52"/>
    <col collapsed="false" customWidth="false" hidden="false" outlineLevel="0" max="156" min="156" style="0" width="11.52"/>
    <col collapsed="false" customWidth="false" hidden="false" outlineLevel="0" max="157" min="157" style="0" width="11.52"/>
    <col collapsed="false" customWidth="false" hidden="false" outlineLevel="0" max="158" min="158" style="0" width="11.52"/>
    <col collapsed="false" customWidth="false" hidden="false" outlineLevel="0" max="159" min="159" style="0" width="11.52"/>
    <col collapsed="false" customWidth="false" hidden="false" outlineLevel="0" max="160" min="160" style="0" width="11.52"/>
    <col collapsed="false" customWidth="false" hidden="false" outlineLevel="0" max="161" min="161" style="0" width="11.52"/>
    <col collapsed="false" customWidth="false" hidden="false" outlineLevel="0" max="162" min="162" style="0" width="11.52"/>
    <col collapsed="false" customWidth="false" hidden="false" outlineLevel="0" max="163" min="163" style="0" width="11.52"/>
    <col collapsed="false" customWidth="false" hidden="false" outlineLevel="0" max="164" min="164" style="0" width="11.52"/>
    <col collapsed="false" customWidth="false" hidden="false" outlineLevel="0" max="165" min="165" style="0" width="11.52"/>
    <col collapsed="false" customWidth="false" hidden="false" outlineLevel="0" max="166" min="166" style="0" width="11.52"/>
    <col collapsed="false" customWidth="false" hidden="false" outlineLevel="0" max="167" min="167" style="0" width="11.52"/>
    <col collapsed="false" customWidth="false" hidden="false" outlineLevel="0" max="168" min="168" style="0" width="11.52"/>
    <col collapsed="false" customWidth="false" hidden="false" outlineLevel="0" max="169" min="169" style="0" width="11.52"/>
    <col collapsed="false" customWidth="false" hidden="false" outlineLevel="0" max="170" min="170" style="0" width="11.52"/>
    <col collapsed="false" customWidth="false" hidden="false" outlineLevel="0" max="171" min="171" style="0" width="11.52"/>
    <col collapsed="false" customWidth="false" hidden="false" outlineLevel="0" max="172" min="172" style="0" width="11.52"/>
    <col collapsed="false" customWidth="false" hidden="false" outlineLevel="0" max="173" min="173" style="0" width="11.52"/>
    <col collapsed="false" customWidth="false" hidden="false" outlineLevel="0" max="174" min="174" style="0" width="11.52"/>
    <col collapsed="false" customWidth="false" hidden="false" outlineLevel="0" max="175" min="175" style="0" width="11.52"/>
    <col collapsed="false" customWidth="false" hidden="false" outlineLevel="0" max="176" min="176" style="0" width="11.52"/>
    <col collapsed="false" customWidth="false" hidden="false" outlineLevel="0" max="177" min="177" style="0" width="11.52"/>
    <col collapsed="false" customWidth="false" hidden="false" outlineLevel="0" max="178" min="178" style="0" width="11.52"/>
    <col collapsed="false" customWidth="false" hidden="false" outlineLevel="0" max="179" min="179" style="0" width="11.52"/>
    <col collapsed="false" customWidth="false" hidden="false" outlineLevel="0" max="180" min="180" style="0" width="11.52"/>
    <col collapsed="false" customWidth="false" hidden="false" outlineLevel="0" max="181" min="181" style="0" width="11.52"/>
    <col collapsed="false" customWidth="false" hidden="false" outlineLevel="0" max="182" min="182" style="0" width="11.52"/>
    <col collapsed="false" customWidth="false" hidden="false" outlineLevel="0" max="183" min="183" style="0" width="11.52"/>
    <col collapsed="false" customWidth="false" hidden="false" outlineLevel="0" max="184" min="184" style="0" width="11.52"/>
    <col collapsed="false" customWidth="false" hidden="false" outlineLevel="0" max="185" min="185" style="0" width="11.52"/>
    <col collapsed="false" customWidth="false" hidden="false" outlineLevel="0" max="186" min="186" style="0" width="11.52"/>
    <col collapsed="false" customWidth="false" hidden="false" outlineLevel="0" max="187" min="187" style="0" width="11.52"/>
    <col collapsed="false" customWidth="false" hidden="false" outlineLevel="0" max="188" min="188" style="0" width="11.52"/>
    <col collapsed="false" customWidth="false" hidden="false" outlineLevel="0" max="189" min="189" style="0" width="11.52"/>
    <col collapsed="false" customWidth="false" hidden="false" outlineLevel="0" max="190" min="190" style="0" width="11.52"/>
    <col collapsed="false" customWidth="false" hidden="false" outlineLevel="0" max="191" min="191" style="0" width="11.52"/>
    <col collapsed="false" customWidth="false" hidden="false" outlineLevel="0" max="192" min="192" style="0" width="11.52"/>
    <col collapsed="false" customWidth="false" hidden="false" outlineLevel="0" max="193" min="193" style="0" width="11.52"/>
    <col collapsed="false" customWidth="false" hidden="false" outlineLevel="0" max="194" min="194" style="0" width="11.52"/>
    <col collapsed="false" customWidth="false" hidden="false" outlineLevel="0" max="195" min="195" style="0" width="11.52"/>
    <col collapsed="false" customWidth="false" hidden="false" outlineLevel="0" max="196" min="196" style="0" width="11.52"/>
    <col collapsed="false" customWidth="false" hidden="false" outlineLevel="0" max="197" min="197" style="0" width="11.52"/>
    <col collapsed="false" customWidth="false" hidden="false" outlineLevel="0" max="198" min="198" style="0" width="11.52"/>
    <col collapsed="false" customWidth="false" hidden="false" outlineLevel="0" max="199" min="199" style="0" width="11.52"/>
    <col collapsed="false" customWidth="false" hidden="false" outlineLevel="0" max="200" min="200" style="0" width="11.52"/>
    <col collapsed="false" customWidth="false" hidden="false" outlineLevel="0" max="201" min="201" style="0" width="11.52"/>
    <col collapsed="false" customWidth="false" hidden="false" outlineLevel="0" max="202" min="202" style="0" width="11.52"/>
    <col collapsed="false" customWidth="false" hidden="false" outlineLevel="0" max="203" min="203" style="0" width="11.52"/>
    <col collapsed="false" customWidth="false" hidden="false" outlineLevel="0" max="204" min="204" style="0" width="11.52"/>
    <col collapsed="false" customWidth="false" hidden="false" outlineLevel="0" max="205" min="205" style="0" width="11.52"/>
    <col collapsed="false" customWidth="false" hidden="false" outlineLevel="0" max="206" min="206" style="0" width="11.52"/>
    <col collapsed="false" customWidth="false" hidden="false" outlineLevel="0" max="207" min="207" style="0" width="11.52"/>
    <col collapsed="false" customWidth="false" hidden="false" outlineLevel="0" max="208" min="208" style="0" width="11.52"/>
    <col collapsed="false" customWidth="false" hidden="false" outlineLevel="0" max="209" min="209" style="0" width="11.52"/>
    <col collapsed="false" customWidth="false" hidden="false" outlineLevel="0" max="210" min="210" style="0" width="11.52"/>
    <col collapsed="false" customWidth="false" hidden="false" outlineLevel="0" max="211" min="211" style="0" width="11.52"/>
    <col collapsed="false" customWidth="false" hidden="false" outlineLevel="0" max="212" min="212" style="0" width="11.52"/>
    <col collapsed="false" customWidth="false" hidden="false" outlineLevel="0" max="213" min="213" style="0" width="11.52"/>
    <col collapsed="false" customWidth="false" hidden="false" outlineLevel="0" max="214" min="214" style="0" width="11.52"/>
    <col collapsed="false" customWidth="false" hidden="false" outlineLevel="0" max="215" min="215" style="0" width="11.52"/>
    <col collapsed="false" customWidth="false" hidden="false" outlineLevel="0" max="216" min="216" style="0" width="11.52"/>
    <col collapsed="false" customWidth="false" hidden="false" outlineLevel="0" max="217" min="217" style="0" width="11.52"/>
    <col collapsed="false" customWidth="false" hidden="false" outlineLevel="0" max="218" min="218" style="0" width="11.52"/>
    <col collapsed="false" customWidth="false" hidden="false" outlineLevel="0" max="219" min="219" style="0" width="11.52"/>
    <col collapsed="false" customWidth="false" hidden="false" outlineLevel="0" max="220" min="220" style="0" width="11.52"/>
    <col collapsed="false" customWidth="false" hidden="false" outlineLevel="0" max="221" min="221" style="0" width="11.52"/>
    <col collapsed="false" customWidth="false" hidden="false" outlineLevel="0" max="222" min="222" style="0" width="11.52"/>
    <col collapsed="false" customWidth="false" hidden="false" outlineLevel="0" max="223" min="223" style="0" width="11.52"/>
    <col collapsed="false" customWidth="false" hidden="false" outlineLevel="0" max="224" min="224" style="0" width="11.52"/>
    <col collapsed="false" customWidth="false" hidden="false" outlineLevel="0" max="225" min="225" style="0" width="11.52"/>
    <col collapsed="false" customWidth="false" hidden="false" outlineLevel="0" max="226" min="226" style="0" width="11.52"/>
    <col collapsed="false" customWidth="false" hidden="false" outlineLevel="0" max="227" min="227" style="0" width="11.52"/>
    <col collapsed="false" customWidth="false" hidden="false" outlineLevel="0" max="228" min="228" style="0" width="11.52"/>
    <col collapsed="false" customWidth="false" hidden="false" outlineLevel="0" max="229" min="229" style="0" width="11.52"/>
    <col collapsed="false" customWidth="false" hidden="false" outlineLevel="0" max="230" min="230" style="0" width="11.52"/>
    <col collapsed="false" customWidth="false" hidden="false" outlineLevel="0" max="231" min="231" style="0" width="11.52"/>
    <col collapsed="false" customWidth="false" hidden="false" outlineLevel="0" max="232" min="232" style="0" width="11.52"/>
    <col collapsed="false" customWidth="false" hidden="false" outlineLevel="0" max="233" min="233" style="0" width="11.52"/>
    <col collapsed="false" customWidth="false" hidden="false" outlineLevel="0" max="234" min="234" style="0" width="11.52"/>
    <col collapsed="false" customWidth="false" hidden="false" outlineLevel="0" max="235" min="235" style="0" width="11.52"/>
    <col collapsed="false" customWidth="false" hidden="false" outlineLevel="0" max="236" min="236" style="0" width="11.52"/>
    <col collapsed="false" customWidth="false" hidden="false" outlineLevel="0" max="237" min="237" style="0" width="11.52"/>
    <col collapsed="false" customWidth="false" hidden="false" outlineLevel="0" max="238" min="238" style="0" width="11.52"/>
    <col collapsed="false" customWidth="false" hidden="false" outlineLevel="0" max="239" min="239" style="0" width="11.52"/>
    <col collapsed="false" customWidth="false" hidden="false" outlineLevel="0" max="240" min="240" style="0" width="11.52"/>
    <col collapsed="false" customWidth="false" hidden="false" outlineLevel="0" max="241" min="241" style="0" width="11.52"/>
    <col collapsed="false" customWidth="false" hidden="false" outlineLevel="0" max="242" min="242" style="0" width="11.52"/>
    <col collapsed="false" customWidth="false" hidden="false" outlineLevel="0" max="243" min="243" style="0" width="11.52"/>
    <col collapsed="false" customWidth="false" hidden="false" outlineLevel="0" max="244" min="244" style="0" width="11.52"/>
    <col collapsed="false" customWidth="false" hidden="false" outlineLevel="0" max="245" min="245" style="0" width="11.52"/>
    <col collapsed="false" customWidth="false" hidden="false" outlineLevel="0" max="246" min="246" style="0" width="11.52"/>
    <col collapsed="false" customWidth="false" hidden="false" outlineLevel="0" max="247" min="247" style="0" width="11.52"/>
    <col collapsed="false" customWidth="false" hidden="false" outlineLevel="0" max="248" min="248" style="0" width="11.52"/>
    <col collapsed="false" customWidth="false" hidden="false" outlineLevel="0" max="249" min="249" style="0" width="11.52"/>
    <col collapsed="false" customWidth="false" hidden="false" outlineLevel="0" max="250" min="250" style="0" width="11.52"/>
    <col collapsed="false" customWidth="false" hidden="false" outlineLevel="0" max="251" min="251" style="0" width="11.52"/>
    <col collapsed="false" customWidth="false" hidden="false" outlineLevel="0" max="252" min="252" style="0" width="11.52"/>
    <col collapsed="false" customWidth="false" hidden="false" outlineLevel="0" max="253" min="253" style="0" width="11.52"/>
    <col collapsed="false" customWidth="false" hidden="false" outlineLevel="0" max="254" min="254" style="0" width="11.52"/>
    <col collapsed="false" customWidth="false" hidden="false" outlineLevel="0" max="255" min="255" style="0" width="11.52"/>
    <col collapsed="false" customWidth="false" hidden="false" outlineLevel="0" max="256" min="256" style="0" width="11.52"/>
    <col collapsed="false" customWidth="false" hidden="false" outlineLevel="0" max="257" min="257" style="0" width="11.52"/>
    <col collapsed="false" customWidth="false" hidden="false" outlineLevel="0" max="258" min="258" style="0" width="11.52"/>
    <col collapsed="false" customWidth="false" hidden="false" outlineLevel="0" max="259" min="259" style="0" width="11.52"/>
    <col collapsed="false" customWidth="false" hidden="false" outlineLevel="0" max="260" min="260" style="0" width="11.52"/>
    <col collapsed="false" customWidth="false" hidden="false" outlineLevel="0" max="261" min="261" style="0" width="11.52"/>
    <col collapsed="false" customWidth="false" hidden="false" outlineLevel="0" max="262" min="262" style="0" width="11.52"/>
    <col collapsed="false" customWidth="false" hidden="false" outlineLevel="0" max="263" min="263" style="0" width="11.52"/>
    <col collapsed="false" customWidth="false" hidden="false" outlineLevel="0" max="264" min="264" style="0" width="11.52"/>
    <col collapsed="false" customWidth="false" hidden="false" outlineLevel="0" max="265" min="265" style="0" width="11.52"/>
    <col collapsed="false" customWidth="false" hidden="false" outlineLevel="0" max="266" min="266" style="0" width="11.52"/>
    <col collapsed="false" customWidth="false" hidden="false" outlineLevel="0" max="267" min="267" style="0" width="11.52"/>
    <col collapsed="false" customWidth="false" hidden="false" outlineLevel="0" max="268" min="268" style="0" width="11.52"/>
    <col collapsed="false" customWidth="false" hidden="false" outlineLevel="0" max="269" min="269" style="0" width="11.52"/>
    <col collapsed="false" customWidth="false" hidden="false" outlineLevel="0" max="270" min="270" style="0" width="11.52"/>
    <col collapsed="false" customWidth="false" hidden="false" outlineLevel="0" max="271" min="271" style="0" width="11.52"/>
    <col collapsed="false" customWidth="false" hidden="false" outlineLevel="0" max="272" min="272" style="0" width="11.52"/>
    <col collapsed="false" customWidth="false" hidden="false" outlineLevel="0" max="273" min="273" style="0" width="11.52"/>
    <col collapsed="false" customWidth="false" hidden="false" outlineLevel="0" max="274" min="274" style="0" width="11.52"/>
    <col collapsed="false" customWidth="false" hidden="false" outlineLevel="0" max="275" min="275" style="0" width="11.52"/>
    <col collapsed="false" customWidth="false" hidden="false" outlineLevel="0" max="276" min="276" style="0" width="11.52"/>
    <col collapsed="false" customWidth="false" hidden="false" outlineLevel="0" max="277" min="277" style="0" width="11.52"/>
    <col collapsed="false" customWidth="false" hidden="false" outlineLevel="0" max="278" min="278" style="0" width="11.52"/>
    <col collapsed="false" customWidth="false" hidden="false" outlineLevel="0" max="279" min="279" style="0" width="11.52"/>
    <col collapsed="false" customWidth="false" hidden="false" outlineLevel="0" max="280" min="280" style="0" width="11.52"/>
    <col collapsed="false" customWidth="false" hidden="false" outlineLevel="0" max="281" min="281" style="0" width="11.52"/>
    <col collapsed="false" customWidth="false" hidden="false" outlineLevel="0" max="282" min="282" style="0" width="11.52"/>
    <col collapsed="false" customWidth="false" hidden="false" outlineLevel="0" max="283" min="283" style="0" width="11.52"/>
    <col collapsed="false" customWidth="false" hidden="false" outlineLevel="0" max="284" min="284" style="0" width="11.52"/>
    <col collapsed="false" customWidth="false" hidden="false" outlineLevel="0" max="285" min="285" style="0" width="11.52"/>
    <col collapsed="false" customWidth="false" hidden="false" outlineLevel="0" max="286" min="286" style="0" width="11.52"/>
    <col collapsed="false" customWidth="false" hidden="false" outlineLevel="0" max="287" min="287" style="0" width="11.52"/>
    <col collapsed="false" customWidth="false" hidden="false" outlineLevel="0" max="288" min="288" style="0" width="11.52"/>
    <col collapsed="false" customWidth="false" hidden="false" outlineLevel="0" max="289" min="289" style="0" width="11.52"/>
    <col collapsed="false" customWidth="false" hidden="false" outlineLevel="0" max="290" min="290" style="0" width="11.52"/>
    <col collapsed="false" customWidth="false" hidden="false" outlineLevel="0" max="291" min="291" style="0" width="11.52"/>
    <col collapsed="false" customWidth="false" hidden="false" outlineLevel="0" max="292" min="292" style="0" width="11.52"/>
    <col collapsed="false" customWidth="false" hidden="false" outlineLevel="0" max="293" min="293" style="0" width="11.52"/>
    <col collapsed="false" customWidth="false" hidden="false" outlineLevel="0" max="294" min="294" style="0" width="11.52"/>
    <col collapsed="false" customWidth="false" hidden="false" outlineLevel="0" max="295" min="295" style="0" width="11.52"/>
    <col collapsed="false" customWidth="false" hidden="false" outlineLevel="0" max="296" min="296" style="0" width="11.52"/>
    <col collapsed="false" customWidth="false" hidden="false" outlineLevel="0" max="297" min="297" style="0" width="11.52"/>
    <col collapsed="false" customWidth="false" hidden="false" outlineLevel="0" max="298" min="298" style="0" width="11.52"/>
    <col collapsed="false" customWidth="false" hidden="false" outlineLevel="0" max="299" min="299" style="0" width="11.52"/>
    <col collapsed="false" customWidth="false" hidden="false" outlineLevel="0" max="300" min="300" style="0" width="11.52"/>
    <col collapsed="false" customWidth="false" hidden="false" outlineLevel="0" max="301" min="301" style="0" width="11.52"/>
    <col collapsed="false" customWidth="false" hidden="false" outlineLevel="0" max="302" min="302" style="0" width="11.52"/>
    <col collapsed="false" customWidth="false" hidden="false" outlineLevel="0" max="303" min="303" style="0" width="11.52"/>
    <col collapsed="false" customWidth="false" hidden="false" outlineLevel="0" max="304" min="304" style="0" width="11.52"/>
    <col collapsed="false" customWidth="false" hidden="false" outlineLevel="0" max="305" min="305" style="0" width="11.52"/>
    <col collapsed="false" customWidth="false" hidden="false" outlineLevel="0" max="306" min="306" style="0" width="11.52"/>
    <col collapsed="false" customWidth="false" hidden="false" outlineLevel="0" max="307" min="307" style="0" width="11.52"/>
    <col collapsed="false" customWidth="false" hidden="false" outlineLevel="0" max="308" min="308" style="0" width="11.52"/>
    <col collapsed="false" customWidth="false" hidden="false" outlineLevel="0" max="309" min="309" style="0" width="11.52"/>
    <col collapsed="false" customWidth="false" hidden="false" outlineLevel="0" max="310" min="310" style="0" width="11.52"/>
    <col collapsed="false" customWidth="false" hidden="false" outlineLevel="0" max="311" min="311" style="0" width="11.52"/>
    <col collapsed="false" customWidth="false" hidden="false" outlineLevel="0" max="312" min="312" style="0" width="11.52"/>
    <col collapsed="false" customWidth="false" hidden="false" outlineLevel="0" max="313" min="313" style="0" width="11.52"/>
    <col collapsed="false" customWidth="false" hidden="false" outlineLevel="0" max="314" min="314" style="0" width="11.52"/>
    <col collapsed="false" customWidth="false" hidden="false" outlineLevel="0" max="315" min="315" style="0" width="11.52"/>
    <col collapsed="false" customWidth="false" hidden="false" outlineLevel="0" max="316" min="316" style="0" width="11.52"/>
    <col collapsed="false" customWidth="false" hidden="false" outlineLevel="0" max="317" min="317" style="0" width="11.52"/>
    <col collapsed="false" customWidth="false" hidden="false" outlineLevel="0" max="318" min="318" style="0" width="11.52"/>
    <col collapsed="false" customWidth="false" hidden="false" outlineLevel="0" max="319" min="319" style="0" width="11.52"/>
    <col collapsed="false" customWidth="false" hidden="false" outlineLevel="0" max="320" min="320" style="0" width="11.52"/>
    <col collapsed="false" customWidth="false" hidden="false" outlineLevel="0" max="321" min="321" style="0" width="11.52"/>
    <col collapsed="false" customWidth="false" hidden="false" outlineLevel="0" max="322" min="322" style="0" width="11.52"/>
    <col collapsed="false" customWidth="false" hidden="false" outlineLevel="0" max="323" min="323" style="0" width="11.52"/>
    <col collapsed="false" customWidth="false" hidden="false" outlineLevel="0" max="324" min="324" style="0" width="11.52"/>
    <col collapsed="false" customWidth="false" hidden="false" outlineLevel="0" max="325" min="325" style="0" width="11.52"/>
    <col collapsed="false" customWidth="false" hidden="false" outlineLevel="0" max="326" min="326" style="0" width="11.52"/>
    <col collapsed="false" customWidth="false" hidden="false" outlineLevel="0" max="327" min="327" style="0" width="11.52"/>
    <col collapsed="false" customWidth="false" hidden="false" outlineLevel="0" max="328" min="328" style="0" width="11.52"/>
    <col collapsed="false" customWidth="false" hidden="false" outlineLevel="0" max="329" min="329" style="0" width="11.52"/>
    <col collapsed="false" customWidth="false" hidden="false" outlineLevel="0" max="330" min="330" style="0" width="11.52"/>
    <col collapsed="false" customWidth="false" hidden="false" outlineLevel="0" max="331" min="331" style="0" width="11.52"/>
    <col collapsed="false" customWidth="false" hidden="false" outlineLevel="0" max="332" min="332" style="0" width="11.52"/>
    <col collapsed="false" customWidth="false" hidden="false" outlineLevel="0" max="333" min="333" style="0" width="11.52"/>
    <col collapsed="false" customWidth="false" hidden="false" outlineLevel="0" max="334" min="334" style="0" width="11.52"/>
    <col collapsed="false" customWidth="false" hidden="false" outlineLevel="0" max="335" min="335" style="0" width="11.52"/>
    <col collapsed="false" customWidth="false" hidden="false" outlineLevel="0" max="336" min="336" style="0" width="11.52"/>
    <col collapsed="false" customWidth="false" hidden="false" outlineLevel="0" max="337" min="337" style="0" width="11.52"/>
    <col collapsed="false" customWidth="false" hidden="false" outlineLevel="0" max="338" min="338" style="0" width="11.52"/>
    <col collapsed="false" customWidth="false" hidden="false" outlineLevel="0" max="339" min="339" style="0" width="11.52"/>
    <col collapsed="false" customWidth="false" hidden="false" outlineLevel="0" max="340" min="340" style="0" width="11.52"/>
    <col collapsed="false" customWidth="false" hidden="false" outlineLevel="0" max="341" min="341" style="0" width="11.52"/>
    <col collapsed="false" customWidth="false" hidden="false" outlineLevel="0" max="342" min="342" style="0" width="11.52"/>
    <col collapsed="false" customWidth="false" hidden="false" outlineLevel="0" max="343" min="343" style="0" width="11.52"/>
    <col collapsed="false" customWidth="false" hidden="false" outlineLevel="0" max="344" min="344" style="0" width="11.52"/>
    <col collapsed="false" customWidth="false" hidden="false" outlineLevel="0" max="345" min="345" style="0" width="11.52"/>
    <col collapsed="false" customWidth="false" hidden="false" outlineLevel="0" max="346" min="346" style="0" width="11.52"/>
    <col collapsed="false" customWidth="false" hidden="false" outlineLevel="0" max="347" min="347" style="0" width="11.52"/>
    <col collapsed="false" customWidth="false" hidden="false" outlineLevel="0" max="348" min="348" style="0" width="11.52"/>
    <col collapsed="false" customWidth="false" hidden="false" outlineLevel="0" max="349" min="349" style="0" width="11.52"/>
    <col collapsed="false" customWidth="false" hidden="false" outlineLevel="0" max="350" min="350" style="0" width="11.52"/>
    <col collapsed="false" customWidth="false" hidden="false" outlineLevel="0" max="351" min="351" style="0" width="11.52"/>
    <col collapsed="false" customWidth="false" hidden="false" outlineLevel="0" max="352" min="352" style="0" width="11.52"/>
    <col collapsed="false" customWidth="false" hidden="false" outlineLevel="0" max="353" min="353" style="0" width="11.52"/>
    <col collapsed="false" customWidth="false" hidden="false" outlineLevel="0" max="354" min="354" style="0" width="11.52"/>
    <col collapsed="false" customWidth="false" hidden="false" outlineLevel="0" max="355" min="355" style="0" width="11.52"/>
    <col collapsed="false" customWidth="false" hidden="false" outlineLevel="0" max="356" min="356" style="0" width="11.52"/>
    <col collapsed="false" customWidth="false" hidden="false" outlineLevel="0" max="357" min="357" style="0" width="11.52"/>
    <col collapsed="false" customWidth="false" hidden="false" outlineLevel="0" max="358" min="358" style="0" width="11.52"/>
    <col collapsed="false" customWidth="false" hidden="false" outlineLevel="0" max="359" min="359" style="0" width="11.52"/>
    <col collapsed="false" customWidth="false" hidden="false" outlineLevel="0" max="360" min="360" style="0" width="11.52"/>
    <col collapsed="false" customWidth="false" hidden="false" outlineLevel="0" max="361" min="361" style="0" width="11.52"/>
    <col collapsed="false" customWidth="false" hidden="false" outlineLevel="0" max="362" min="362" style="0" width="11.52"/>
    <col collapsed="false" customWidth="false" hidden="false" outlineLevel="0" max="363" min="363" style="0" width="11.52"/>
    <col collapsed="false" customWidth="false" hidden="false" outlineLevel="0" max="364" min="364" style="0" width="11.52"/>
    <col collapsed="false" customWidth="false" hidden="false" outlineLevel="0" max="365" min="365" style="0" width="11.52"/>
    <col collapsed="false" customWidth="false" hidden="false" outlineLevel="0" max="366" min="366" style="0" width="11.52"/>
    <col collapsed="false" customWidth="false" hidden="false" outlineLevel="0" max="367" min="367" style="0" width="11.52"/>
    <col collapsed="false" customWidth="false" hidden="false" outlineLevel="0" max="368" min="368" style="0" width="11.52"/>
    <col collapsed="false" customWidth="false" hidden="false" outlineLevel="0" max="369" min="369" style="0" width="11.52"/>
    <col collapsed="false" customWidth="false" hidden="false" outlineLevel="0" max="370" min="370" style="0" width="11.52"/>
    <col collapsed="false" customWidth="false" hidden="false" outlineLevel="0" max="371" min="371" style="0" width="11.52"/>
    <col collapsed="false" customWidth="false" hidden="false" outlineLevel="0" max="372" min="372" style="0" width="11.52"/>
    <col collapsed="false" customWidth="false" hidden="false" outlineLevel="0" max="373" min="373" style="0" width="11.52"/>
    <col collapsed="false" customWidth="false" hidden="false" outlineLevel="0" max="374" min="374" style="0" width="11.52"/>
    <col collapsed="false" customWidth="false" hidden="false" outlineLevel="0" max="375" min="375" style="0" width="11.52"/>
    <col collapsed="false" customWidth="false" hidden="false" outlineLevel="0" max="376" min="376" style="0" width="11.52"/>
    <col collapsed="false" customWidth="false" hidden="false" outlineLevel="0" max="377" min="377" style="0" width="11.52"/>
    <col collapsed="false" customWidth="false" hidden="false" outlineLevel="0" max="378" min="378" style="0" width="11.52"/>
    <col collapsed="false" customWidth="false" hidden="false" outlineLevel="0" max="379" min="379" style="0" width="11.52"/>
    <col collapsed="false" customWidth="false" hidden="false" outlineLevel="0" max="380" min="380" style="0" width="11.52"/>
    <col collapsed="false" customWidth="false" hidden="false" outlineLevel="0" max="381" min="381" style="0" width="11.52"/>
    <col collapsed="false" customWidth="false" hidden="false" outlineLevel="0" max="382" min="382" style="0" width="11.52"/>
    <col collapsed="false" customWidth="false" hidden="false" outlineLevel="0" max="383" min="383" style="0" width="11.52"/>
    <col collapsed="false" customWidth="false" hidden="false" outlineLevel="0" max="384" min="384" style="0" width="11.52"/>
    <col collapsed="false" customWidth="false" hidden="false" outlineLevel="0" max="385" min="385" style="0" width="11.52"/>
    <col collapsed="false" customWidth="false" hidden="false" outlineLevel="0" max="386" min="386" style="0" width="11.52"/>
    <col collapsed="false" customWidth="false" hidden="false" outlineLevel="0" max="387" min="387" style="0" width="11.52"/>
    <col collapsed="false" customWidth="false" hidden="false" outlineLevel="0" max="388" min="388" style="0" width="11.52"/>
    <col collapsed="false" customWidth="false" hidden="false" outlineLevel="0" max="389" min="389" style="0" width="11.52"/>
    <col collapsed="false" customWidth="false" hidden="false" outlineLevel="0" max="390" min="390" style="0" width="11.52"/>
    <col collapsed="false" customWidth="false" hidden="false" outlineLevel="0" max="391" min="391" style="0" width="11.52"/>
    <col collapsed="false" customWidth="false" hidden="false" outlineLevel="0" max="392" min="392" style="0" width="11.52"/>
    <col collapsed="false" customWidth="false" hidden="false" outlineLevel="0" max="393" min="393" style="0" width="11.52"/>
    <col collapsed="false" customWidth="false" hidden="false" outlineLevel="0" max="394" min="394" style="0" width="11.52"/>
    <col collapsed="false" customWidth="false" hidden="false" outlineLevel="0" max="395" min="395" style="0" width="11.52"/>
    <col collapsed="false" customWidth="false" hidden="false" outlineLevel="0" max="396" min="396" style="0" width="11.52"/>
    <col collapsed="false" customWidth="false" hidden="false" outlineLevel="0" max="397" min="397" style="0" width="11.52"/>
    <col collapsed="false" customWidth="false" hidden="false" outlineLevel="0" max="398" min="398" style="0" width="11.52"/>
    <col collapsed="false" customWidth="false" hidden="false" outlineLevel="0" max="399" min="399" style="0" width="11.52"/>
    <col collapsed="false" customWidth="false" hidden="false" outlineLevel="0" max="400" min="400" style="0" width="11.52"/>
    <col collapsed="false" customWidth="false" hidden="false" outlineLevel="0" max="401" min="401" style="0" width="11.52"/>
    <col collapsed="false" customWidth="false" hidden="false" outlineLevel="0" max="402" min="402" style="0" width="11.52"/>
    <col collapsed="false" customWidth="false" hidden="false" outlineLevel="0" max="403" min="403" style="0" width="11.52"/>
    <col collapsed="false" customWidth="false" hidden="false" outlineLevel="0" max="404" min="404" style="0" width="11.52"/>
    <col collapsed="false" customWidth="false" hidden="false" outlineLevel="0" max="405" min="405" style="0" width="11.52"/>
    <col collapsed="false" customWidth="false" hidden="false" outlineLevel="0" max="406" min="406" style="0" width="11.52"/>
    <col collapsed="false" customWidth="false" hidden="false" outlineLevel="0" max="407" min="407" style="0" width="11.52"/>
    <col collapsed="false" customWidth="false" hidden="false" outlineLevel="0" max="408" min="408" style="0" width="11.52"/>
    <col collapsed="false" customWidth="false" hidden="false" outlineLevel="0" max="409" min="409" style="0" width="11.52"/>
    <col collapsed="false" customWidth="false" hidden="false" outlineLevel="0" max="410" min="410" style="0" width="11.52"/>
    <col collapsed="false" customWidth="false" hidden="false" outlineLevel="0" max="411" min="411" style="0" width="11.52"/>
    <col collapsed="false" customWidth="false" hidden="false" outlineLevel="0" max="412" min="412" style="0" width="11.52"/>
    <col collapsed="false" customWidth="false" hidden="false" outlineLevel="0" max="413" min="413" style="0" width="11.52"/>
    <col collapsed="false" customWidth="false" hidden="false" outlineLevel="0" max="414" min="414" style="0" width="11.52"/>
    <col collapsed="false" customWidth="false" hidden="false" outlineLevel="0" max="415" min="415" style="0" width="11.52"/>
    <col collapsed="false" customWidth="false" hidden="false" outlineLevel="0" max="416" min="416" style="0" width="11.52"/>
    <col collapsed="false" customWidth="false" hidden="false" outlineLevel="0" max="417" min="417" style="0" width="11.52"/>
    <col collapsed="false" customWidth="false" hidden="false" outlineLevel="0" max="418" min="418" style="0" width="11.52"/>
    <col collapsed="false" customWidth="false" hidden="false" outlineLevel="0" max="419" min="419" style="0" width="11.52"/>
    <col collapsed="false" customWidth="false" hidden="false" outlineLevel="0" max="420" min="420" style="0" width="11.52"/>
    <col collapsed="false" customWidth="false" hidden="false" outlineLevel="0" max="421" min="421" style="0" width="11.52"/>
    <col collapsed="false" customWidth="false" hidden="false" outlineLevel="0" max="422" min="422" style="0" width="11.52"/>
    <col collapsed="false" customWidth="false" hidden="false" outlineLevel="0" max="423" min="423" style="0" width="11.52"/>
    <col collapsed="false" customWidth="false" hidden="false" outlineLevel="0" max="424" min="424" style="0" width="11.52"/>
    <col collapsed="false" customWidth="false" hidden="false" outlineLevel="0" max="425" min="425" style="0" width="11.52"/>
    <col collapsed="false" customWidth="false" hidden="false" outlineLevel="0" max="426" min="426" style="0" width="11.52"/>
    <col collapsed="false" customWidth="false" hidden="false" outlineLevel="0" max="427" min="427" style="0" width="11.52"/>
    <col collapsed="false" customWidth="false" hidden="false" outlineLevel="0" max="428" min="428" style="0" width="11.52"/>
    <col collapsed="false" customWidth="false" hidden="false" outlineLevel="0" max="429" min="429" style="0" width="11.52"/>
    <col collapsed="false" customWidth="false" hidden="false" outlineLevel="0" max="430" min="430" style="0" width="11.52"/>
    <col collapsed="false" customWidth="false" hidden="false" outlineLevel="0" max="431" min="431" style="0" width="11.52"/>
    <col collapsed="false" customWidth="false" hidden="false" outlineLevel="0" max="432" min="432" style="0" width="11.52"/>
    <col collapsed="false" customWidth="false" hidden="false" outlineLevel="0" max="433" min="433" style="0" width="11.52"/>
    <col collapsed="false" customWidth="false" hidden="false" outlineLevel="0" max="434" min="434" style="0" width="11.52"/>
    <col collapsed="false" customWidth="false" hidden="false" outlineLevel="0" max="435" min="435" style="0" width="11.52"/>
    <col collapsed="false" customWidth="false" hidden="false" outlineLevel="0" max="436" min="436" style="0" width="11.52"/>
    <col collapsed="false" customWidth="false" hidden="false" outlineLevel="0" max="437" min="437" style="0" width="11.52"/>
    <col collapsed="false" customWidth="false" hidden="false" outlineLevel="0" max="438" min="438" style="0" width="11.52"/>
    <col collapsed="false" customWidth="false" hidden="false" outlineLevel="0" max="439" min="439" style="0" width="11.52"/>
    <col collapsed="false" customWidth="false" hidden="false" outlineLevel="0" max="440" min="440" style="0" width="11.52"/>
    <col collapsed="false" customWidth="false" hidden="false" outlineLevel="0" max="441" min="441" style="0" width="11.52"/>
    <col collapsed="false" customWidth="false" hidden="false" outlineLevel="0" max="442" min="442" style="0" width="11.52"/>
    <col collapsed="false" customWidth="false" hidden="false" outlineLevel="0" max="443" min="443" style="0" width="11.52"/>
    <col collapsed="false" customWidth="false" hidden="false" outlineLevel="0" max="444" min="444" style="0" width="11.52"/>
    <col collapsed="false" customWidth="false" hidden="false" outlineLevel="0" max="445" min="445" style="0" width="11.52"/>
    <col collapsed="false" customWidth="false" hidden="false" outlineLevel="0" max="446" min="446" style="0" width="11.52"/>
    <col collapsed="false" customWidth="false" hidden="false" outlineLevel="0" max="447" min="447" style="0" width="11.52"/>
    <col collapsed="false" customWidth="false" hidden="false" outlineLevel="0" max="448" min="448" style="0" width="11.52"/>
    <col collapsed="false" customWidth="false" hidden="false" outlineLevel="0" max="449" min="449" style="0" width="11.52"/>
    <col collapsed="false" customWidth="false" hidden="false" outlineLevel="0" max="450" min="450" style="0" width="11.52"/>
    <col collapsed="false" customWidth="false" hidden="false" outlineLevel="0" max="451" min="451" style="0" width="11.52"/>
    <col collapsed="false" customWidth="false" hidden="false" outlineLevel="0" max="452" min="452" style="0" width="11.52"/>
    <col collapsed="false" customWidth="false" hidden="false" outlineLevel="0" max="453" min="453" style="0" width="11.52"/>
    <col collapsed="false" customWidth="false" hidden="false" outlineLevel="0" max="454" min="454" style="0" width="11.52"/>
    <col collapsed="false" customWidth="false" hidden="false" outlineLevel="0" max="455" min="455" style="0" width="11.52"/>
    <col collapsed="false" customWidth="false" hidden="false" outlineLevel="0" max="456" min="456" style="0" width="11.52"/>
    <col collapsed="false" customWidth="false" hidden="false" outlineLevel="0" max="457" min="457" style="0" width="11.52"/>
    <col collapsed="false" customWidth="false" hidden="false" outlineLevel="0" max="458" min="458" style="0" width="11.52"/>
    <col collapsed="false" customWidth="false" hidden="false" outlineLevel="0" max="459" min="459" style="0" width="11.52"/>
    <col collapsed="false" customWidth="false" hidden="false" outlineLevel="0" max="460" min="460" style="0" width="11.52"/>
    <col collapsed="false" customWidth="false" hidden="false" outlineLevel="0" max="461" min="461" style="0" width="11.52"/>
    <col collapsed="false" customWidth="false" hidden="false" outlineLevel="0" max="462" min="462" style="0" width="11.52"/>
    <col collapsed="false" customWidth="false" hidden="false" outlineLevel="0" max="463" min="463" style="0" width="11.52"/>
    <col collapsed="false" customWidth="false" hidden="false" outlineLevel="0" max="464" min="464" style="0" width="11.52"/>
    <col collapsed="false" customWidth="false" hidden="false" outlineLevel="0" max="465" min="465" style="0" width="11.52"/>
    <col collapsed="false" customWidth="false" hidden="false" outlineLevel="0" max="466" min="466" style="0" width="11.52"/>
    <col collapsed="false" customWidth="false" hidden="false" outlineLevel="0" max="467" min="467" style="0" width="11.52"/>
    <col collapsed="false" customWidth="false" hidden="false" outlineLevel="0" max="468" min="468" style="0" width="11.52"/>
    <col collapsed="false" customWidth="false" hidden="false" outlineLevel="0" max="469" min="469" style="0" width="11.52"/>
    <col collapsed="false" customWidth="false" hidden="false" outlineLevel="0" max="470" min="470" style="0" width="11.52"/>
    <col collapsed="false" customWidth="false" hidden="false" outlineLevel="0" max="471" min="471" style="0" width="11.52"/>
    <col collapsed="false" customWidth="false" hidden="false" outlineLevel="0" max="472" min="472" style="0" width="11.52"/>
    <col collapsed="false" customWidth="false" hidden="false" outlineLevel="0" max="473" min="473" style="0" width="11.52"/>
    <col collapsed="false" customWidth="false" hidden="false" outlineLevel="0" max="474" min="474" style="0" width="11.52"/>
    <col collapsed="false" customWidth="false" hidden="false" outlineLevel="0" max="475" min="475" style="0" width="11.52"/>
    <col collapsed="false" customWidth="false" hidden="false" outlineLevel="0" max="476" min="476" style="0" width="11.52"/>
    <col collapsed="false" customWidth="false" hidden="false" outlineLevel="0" max="477" min="477" style="0" width="11.52"/>
    <col collapsed="false" customWidth="false" hidden="false" outlineLevel="0" max="478" min="478" style="0" width="11.52"/>
    <col collapsed="false" customWidth="false" hidden="false" outlineLevel="0" max="479" min="479" style="0" width="11.52"/>
    <col collapsed="false" customWidth="false" hidden="false" outlineLevel="0" max="480" min="480" style="0" width="11.52"/>
    <col collapsed="false" customWidth="false" hidden="false" outlineLevel="0" max="481" min="481" style="0" width="11.52"/>
    <col collapsed="false" customWidth="false" hidden="false" outlineLevel="0" max="482" min="482" style="0" width="11.52"/>
    <col collapsed="false" customWidth="false" hidden="false" outlineLevel="0" max="483" min="483" style="0" width="11.52"/>
    <col collapsed="false" customWidth="false" hidden="false" outlineLevel="0" max="484" min="484" style="0" width="11.52"/>
    <col collapsed="false" customWidth="false" hidden="false" outlineLevel="0" max="485" min="485" style="0" width="11.52"/>
    <col collapsed="false" customWidth="false" hidden="false" outlineLevel="0" max="486" min="486" style="0" width="11.52"/>
    <col collapsed="false" customWidth="false" hidden="false" outlineLevel="0" max="487" min="487" style="0" width="11.52"/>
    <col collapsed="false" customWidth="false" hidden="false" outlineLevel="0" max="488" min="488" style="0" width="11.52"/>
    <col collapsed="false" customWidth="false" hidden="false" outlineLevel="0" max="489" min="489" style="0" width="11.52"/>
    <col collapsed="false" customWidth="false" hidden="false" outlineLevel="0" max="490" min="490" style="0" width="11.52"/>
    <col collapsed="false" customWidth="false" hidden="false" outlineLevel="0" max="491" min="491" style="0" width="11.52"/>
    <col collapsed="false" customWidth="false" hidden="false" outlineLevel="0" max="492" min="492" style="0" width="11.52"/>
    <col collapsed="false" customWidth="false" hidden="false" outlineLevel="0" max="493" min="493" style="0" width="11.52"/>
    <col collapsed="false" customWidth="false" hidden="false" outlineLevel="0" max="494" min="494" style="0" width="11.52"/>
    <col collapsed="false" customWidth="false" hidden="false" outlineLevel="0" max="495" min="495" style="0" width="11.52"/>
    <col collapsed="false" customWidth="false" hidden="false" outlineLevel="0" max="496" min="496" style="0" width="11.52"/>
    <col collapsed="false" customWidth="false" hidden="false" outlineLevel="0" max="497" min="497" style="0" width="11.52"/>
    <col collapsed="false" customWidth="false" hidden="false" outlineLevel="0" max="498" min="498" style="0" width="11.52"/>
    <col collapsed="false" customWidth="false" hidden="false" outlineLevel="0" max="499" min="499" style="0" width="11.52"/>
    <col collapsed="false" customWidth="false" hidden="false" outlineLevel="0" max="500" min="500" style="0" width="11.52"/>
    <col collapsed="false" customWidth="false" hidden="false" outlineLevel="0" max="501" min="501" style="0" width="11.52"/>
    <col collapsed="false" customWidth="false" hidden="false" outlineLevel="0" max="502" min="502" style="0" width="11.52"/>
    <col collapsed="false" customWidth="false" hidden="false" outlineLevel="0" max="503" min="503" style="0" width="11.52"/>
    <col collapsed="false" customWidth="false" hidden="false" outlineLevel="0" max="504" min="504" style="0" width="11.52"/>
    <col collapsed="false" customWidth="false" hidden="false" outlineLevel="0" max="505" min="505" style="0" width="11.52"/>
    <col collapsed="false" customWidth="false" hidden="false" outlineLevel="0" max="506" min="506" style="0" width="11.52"/>
    <col collapsed="false" customWidth="false" hidden="false" outlineLevel="0" max="507" min="507" style="0" width="11.52"/>
    <col collapsed="false" customWidth="false" hidden="false" outlineLevel="0" max="508" min="508" style="0" width="11.52"/>
    <col collapsed="false" customWidth="false" hidden="false" outlineLevel="0" max="509" min="509" style="0" width="11.52"/>
    <col collapsed="false" customWidth="false" hidden="false" outlineLevel="0" max="510" min="510" style="0" width="11.52"/>
    <col collapsed="false" customWidth="false" hidden="false" outlineLevel="0" max="511" min="511" style="0" width="11.52"/>
    <col collapsed="false" customWidth="false" hidden="false" outlineLevel="0" max="512" min="512" style="0" width="11.52"/>
    <col collapsed="false" customWidth="false" hidden="false" outlineLevel="0" max="513" min="513" style="0" width="11.52"/>
    <col collapsed="false" customWidth="false" hidden="false" outlineLevel="0" max="514" min="514" style="0" width="11.52"/>
    <col collapsed="false" customWidth="false" hidden="false" outlineLevel="0" max="515" min="515" style="0" width="11.52"/>
    <col collapsed="false" customWidth="false" hidden="false" outlineLevel="0" max="516" min="516" style="0" width="11.52"/>
    <col collapsed="false" customWidth="false" hidden="false" outlineLevel="0" max="517" min="517" style="0" width="11.52"/>
    <col collapsed="false" customWidth="false" hidden="false" outlineLevel="0" max="518" min="518" style="0" width="11.52"/>
    <col collapsed="false" customWidth="false" hidden="false" outlineLevel="0" max="519" min="519" style="0" width="11.52"/>
    <col collapsed="false" customWidth="false" hidden="false" outlineLevel="0" max="520" min="520" style="0" width="11.52"/>
    <col collapsed="false" customWidth="false" hidden="false" outlineLevel="0" max="521" min="521" style="0" width="11.52"/>
    <col collapsed="false" customWidth="false" hidden="false" outlineLevel="0" max="522" min="522" style="0" width="11.52"/>
    <col collapsed="false" customWidth="false" hidden="false" outlineLevel="0" max="523" min="523" style="0" width="11.52"/>
    <col collapsed="false" customWidth="false" hidden="false" outlineLevel="0" max="524" min="524" style="0" width="11.52"/>
    <col collapsed="false" customWidth="false" hidden="false" outlineLevel="0" max="525" min="525" style="0" width="11.52"/>
    <col collapsed="false" customWidth="false" hidden="false" outlineLevel="0" max="526" min="526" style="0" width="11.52"/>
    <col collapsed="false" customWidth="false" hidden="false" outlineLevel="0" max="527" min="527" style="0" width="11.52"/>
    <col collapsed="false" customWidth="false" hidden="false" outlineLevel="0" max="528" min="528" style="0" width="11.52"/>
    <col collapsed="false" customWidth="false" hidden="false" outlineLevel="0" max="529" min="529" style="0" width="11.52"/>
    <col collapsed="false" customWidth="false" hidden="false" outlineLevel="0" max="530" min="530" style="0" width="11.52"/>
    <col collapsed="false" customWidth="false" hidden="false" outlineLevel="0" max="531" min="531" style="0" width="11.52"/>
    <col collapsed="false" customWidth="false" hidden="false" outlineLevel="0" max="532" min="532" style="0" width="11.52"/>
    <col collapsed="false" customWidth="false" hidden="false" outlineLevel="0" max="533" min="533" style="0" width="11.52"/>
    <col collapsed="false" customWidth="false" hidden="false" outlineLevel="0" max="534" min="534" style="0" width="11.52"/>
    <col collapsed="false" customWidth="false" hidden="false" outlineLevel="0" max="535" min="535" style="0" width="11.52"/>
    <col collapsed="false" customWidth="false" hidden="false" outlineLevel="0" max="536" min="536" style="0" width="11.52"/>
    <col collapsed="false" customWidth="false" hidden="false" outlineLevel="0" max="537" min="537" style="0" width="11.52"/>
    <col collapsed="false" customWidth="false" hidden="false" outlineLevel="0" max="538" min="538" style="0" width="11.52"/>
    <col collapsed="false" customWidth="false" hidden="false" outlineLevel="0" max="539" min="539" style="0" width="11.52"/>
    <col collapsed="false" customWidth="false" hidden="false" outlineLevel="0" max="540" min="540" style="0" width="11.52"/>
    <col collapsed="false" customWidth="false" hidden="false" outlineLevel="0" max="541" min="541" style="0" width="11.52"/>
    <col collapsed="false" customWidth="false" hidden="false" outlineLevel="0" max="542" min="542" style="0" width="11.52"/>
    <col collapsed="false" customWidth="false" hidden="false" outlineLevel="0" max="543" min="543" style="0" width="11.52"/>
    <col collapsed="false" customWidth="false" hidden="false" outlineLevel="0" max="544" min="544" style="0" width="11.52"/>
    <col collapsed="false" customWidth="false" hidden="false" outlineLevel="0" max="545" min="545" style="0" width="11.52"/>
    <col collapsed="false" customWidth="false" hidden="false" outlineLevel="0" max="546" min="546" style="0" width="11.52"/>
    <col collapsed="false" customWidth="false" hidden="false" outlineLevel="0" max="547" min="547" style="0" width="11.52"/>
    <col collapsed="false" customWidth="false" hidden="false" outlineLevel="0" max="548" min="548" style="0" width="11.52"/>
    <col collapsed="false" customWidth="false" hidden="false" outlineLevel="0" max="549" min="549" style="0" width="11.52"/>
    <col collapsed="false" customWidth="false" hidden="false" outlineLevel="0" max="550" min="550" style="0" width="11.52"/>
    <col collapsed="false" customWidth="false" hidden="false" outlineLevel="0" max="551" min="551" style="0" width="11.52"/>
    <col collapsed="false" customWidth="false" hidden="false" outlineLevel="0" max="552" min="552" style="0" width="11.52"/>
    <col collapsed="false" customWidth="false" hidden="false" outlineLevel="0" max="553" min="553" style="0" width="11.52"/>
    <col collapsed="false" customWidth="false" hidden="false" outlineLevel="0" max="554" min="554" style="0" width="11.52"/>
    <col collapsed="false" customWidth="false" hidden="false" outlineLevel="0" max="555" min="555" style="0" width="11.52"/>
    <col collapsed="false" customWidth="false" hidden="false" outlineLevel="0" max="556" min="556" style="0" width="11.52"/>
    <col collapsed="false" customWidth="false" hidden="false" outlineLevel="0" max="557" min="557" style="0" width="11.52"/>
    <col collapsed="false" customWidth="false" hidden="false" outlineLevel="0" max="558" min="558" style="0" width="11.52"/>
    <col collapsed="false" customWidth="false" hidden="false" outlineLevel="0" max="559" min="559" style="0" width="11.52"/>
    <col collapsed="false" customWidth="false" hidden="false" outlineLevel="0" max="560" min="560" style="0" width="11.52"/>
    <col collapsed="false" customWidth="false" hidden="false" outlineLevel="0" max="561" min="561" style="0" width="11.52"/>
    <col collapsed="false" customWidth="false" hidden="false" outlineLevel="0" max="562" min="562" style="0" width="11.52"/>
    <col collapsed="false" customWidth="false" hidden="false" outlineLevel="0" max="563" min="563" style="0" width="11.52"/>
    <col collapsed="false" customWidth="false" hidden="false" outlineLevel="0" max="564" min="564" style="0" width="11.52"/>
    <col collapsed="false" customWidth="false" hidden="false" outlineLevel="0" max="565" min="565" style="0" width="11.52"/>
    <col collapsed="false" customWidth="false" hidden="false" outlineLevel="0" max="566" min="566" style="0" width="11.52"/>
    <col collapsed="false" customWidth="false" hidden="false" outlineLevel="0" max="567" min="567" style="0" width="11.52"/>
    <col collapsed="false" customWidth="false" hidden="false" outlineLevel="0" max="568" min="568" style="0" width="11.52"/>
    <col collapsed="false" customWidth="false" hidden="false" outlineLevel="0" max="569" min="569" style="0" width="11.52"/>
    <col collapsed="false" customWidth="false" hidden="false" outlineLevel="0" max="570" min="570" style="0" width="11.52"/>
    <col collapsed="false" customWidth="false" hidden="false" outlineLevel="0" max="571" min="571" style="0" width="11.52"/>
    <col collapsed="false" customWidth="false" hidden="false" outlineLevel="0" max="572" min="572" style="0" width="11.52"/>
    <col collapsed="false" customWidth="false" hidden="false" outlineLevel="0" max="573" min="573" style="0" width="11.52"/>
    <col collapsed="false" customWidth="false" hidden="false" outlineLevel="0" max="574" min="574" style="0" width="11.52"/>
    <col collapsed="false" customWidth="false" hidden="false" outlineLevel="0" max="575" min="575" style="0" width="11.52"/>
    <col collapsed="false" customWidth="false" hidden="false" outlineLevel="0" max="576" min="576" style="0" width="11.52"/>
    <col collapsed="false" customWidth="false" hidden="false" outlineLevel="0" max="577" min="577" style="0" width="11.52"/>
    <col collapsed="false" customWidth="false" hidden="false" outlineLevel="0" max="578" min="578" style="0" width="11.52"/>
    <col collapsed="false" customWidth="false" hidden="false" outlineLevel="0" max="579" min="579" style="0" width="11.52"/>
    <col collapsed="false" customWidth="false" hidden="false" outlineLevel="0" max="580" min="580" style="0" width="11.52"/>
    <col collapsed="false" customWidth="false" hidden="false" outlineLevel="0" max="581" min="581" style="0" width="11.52"/>
    <col collapsed="false" customWidth="false" hidden="false" outlineLevel="0" max="582" min="582" style="0" width="11.52"/>
    <col collapsed="false" customWidth="false" hidden="false" outlineLevel="0" max="583" min="583" style="0" width="11.52"/>
    <col collapsed="false" customWidth="false" hidden="false" outlineLevel="0" max="584" min="584" style="0" width="11.52"/>
    <col collapsed="false" customWidth="false" hidden="false" outlineLevel="0" max="585" min="585" style="0" width="11.52"/>
    <col collapsed="false" customWidth="false" hidden="false" outlineLevel="0" max="586" min="586" style="0" width="11.52"/>
    <col collapsed="false" customWidth="false" hidden="false" outlineLevel="0" max="587" min="587" style="0" width="11.52"/>
    <col collapsed="false" customWidth="false" hidden="false" outlineLevel="0" max="588" min="588" style="0" width="11.52"/>
    <col collapsed="false" customWidth="false" hidden="false" outlineLevel="0" max="589" min="589" style="0" width="11.52"/>
    <col collapsed="false" customWidth="false" hidden="false" outlineLevel="0" max="590" min="590" style="0" width="11.52"/>
    <col collapsed="false" customWidth="false" hidden="false" outlineLevel="0" max="591" min="591" style="0" width="11.52"/>
    <col collapsed="false" customWidth="false" hidden="false" outlineLevel="0" max="592" min="592" style="0" width="11.52"/>
    <col collapsed="false" customWidth="false" hidden="false" outlineLevel="0" max="593" min="593" style="0" width="11.52"/>
    <col collapsed="false" customWidth="false" hidden="false" outlineLevel="0" max="594" min="594" style="0" width="11.52"/>
    <col collapsed="false" customWidth="false" hidden="false" outlineLevel="0" max="595" min="595" style="0" width="11.52"/>
    <col collapsed="false" customWidth="false" hidden="false" outlineLevel="0" max="596" min="596" style="0" width="11.52"/>
    <col collapsed="false" customWidth="false" hidden="false" outlineLevel="0" max="597" min="597" style="0" width="11.52"/>
    <col collapsed="false" customWidth="false" hidden="false" outlineLevel="0" max="598" min="598" style="0" width="11.52"/>
    <col collapsed="false" customWidth="false" hidden="false" outlineLevel="0" max="599" min="599" style="0" width="11.52"/>
    <col collapsed="false" customWidth="false" hidden="false" outlineLevel="0" max="600" min="600" style="0" width="11.52"/>
    <col collapsed="false" customWidth="false" hidden="false" outlineLevel="0" max="601" min="601" style="0" width="11.52"/>
    <col collapsed="false" customWidth="false" hidden="false" outlineLevel="0" max="602" min="602" style="0" width="11.52"/>
    <col collapsed="false" customWidth="false" hidden="false" outlineLevel="0" max="603" min="603" style="0" width="11.52"/>
    <col collapsed="false" customWidth="false" hidden="false" outlineLevel="0" max="604" min="604" style="0" width="11.52"/>
    <col collapsed="false" customWidth="false" hidden="false" outlineLevel="0" max="605" min="605" style="0" width="11.52"/>
    <col collapsed="false" customWidth="false" hidden="false" outlineLevel="0" max="606" min="606" style="0" width="11.52"/>
    <col collapsed="false" customWidth="false" hidden="false" outlineLevel="0" max="607" min="607" style="0" width="11.52"/>
    <col collapsed="false" customWidth="false" hidden="false" outlineLevel="0" max="608" min="608" style="0" width="11.52"/>
    <col collapsed="false" customWidth="false" hidden="false" outlineLevel="0" max="609" min="609" style="0" width="11.52"/>
    <col collapsed="false" customWidth="false" hidden="false" outlineLevel="0" max="610" min="610" style="0" width="11.52"/>
    <col collapsed="false" customWidth="false" hidden="false" outlineLevel="0" max="611" min="611" style="0" width="11.52"/>
    <col collapsed="false" customWidth="false" hidden="false" outlineLevel="0" max="612" min="612" style="0" width="11.52"/>
    <col collapsed="false" customWidth="false" hidden="false" outlineLevel="0" max="613" min="613" style="0" width="11.52"/>
    <col collapsed="false" customWidth="false" hidden="false" outlineLevel="0" max="614" min="614" style="0" width="11.52"/>
    <col collapsed="false" customWidth="false" hidden="false" outlineLevel="0" max="615" min="615" style="0" width="11.52"/>
    <col collapsed="false" customWidth="false" hidden="false" outlineLevel="0" max="616" min="616" style="0" width="11.52"/>
    <col collapsed="false" customWidth="false" hidden="false" outlineLevel="0" max="617" min="617" style="0" width="11.52"/>
    <col collapsed="false" customWidth="false" hidden="false" outlineLevel="0" max="618" min="618" style="0" width="11.52"/>
    <col collapsed="false" customWidth="false" hidden="false" outlineLevel="0" max="619" min="619" style="0" width="11.52"/>
    <col collapsed="false" customWidth="false" hidden="false" outlineLevel="0" max="620" min="620" style="0" width="11.52"/>
    <col collapsed="false" customWidth="false" hidden="false" outlineLevel="0" max="621" min="621" style="0" width="11.52"/>
    <col collapsed="false" customWidth="false" hidden="false" outlineLevel="0" max="622" min="622" style="0" width="11.52"/>
    <col collapsed="false" customWidth="false" hidden="false" outlineLevel="0" max="623" min="623" style="0" width="11.52"/>
    <col collapsed="false" customWidth="false" hidden="false" outlineLevel="0" max="624" min="624" style="0" width="11.52"/>
    <col collapsed="false" customWidth="false" hidden="false" outlineLevel="0" max="625" min="625" style="0" width="11.52"/>
    <col collapsed="false" customWidth="false" hidden="false" outlineLevel="0" max="626" min="626" style="0" width="11.52"/>
    <col collapsed="false" customWidth="false" hidden="false" outlineLevel="0" max="627" min="627" style="0" width="11.52"/>
    <col collapsed="false" customWidth="false" hidden="false" outlineLevel="0" max="628" min="628" style="0" width="11.52"/>
    <col collapsed="false" customWidth="false" hidden="false" outlineLevel="0" max="629" min="629" style="0" width="11.52"/>
    <col collapsed="false" customWidth="false" hidden="false" outlineLevel="0" max="630" min="630" style="0" width="11.52"/>
    <col collapsed="false" customWidth="false" hidden="false" outlineLevel="0" max="631" min="631" style="0" width="11.52"/>
    <col collapsed="false" customWidth="false" hidden="false" outlineLevel="0" max="632" min="632" style="0" width="11.52"/>
    <col collapsed="false" customWidth="false" hidden="false" outlineLevel="0" max="633" min="633" style="0" width="11.52"/>
    <col collapsed="false" customWidth="false" hidden="false" outlineLevel="0" max="634" min="634" style="0" width="11.52"/>
    <col collapsed="false" customWidth="false" hidden="false" outlineLevel="0" max="635" min="635" style="0" width="11.52"/>
    <col collapsed="false" customWidth="false" hidden="false" outlineLevel="0" max="636" min="636" style="0" width="11.52"/>
    <col collapsed="false" customWidth="false" hidden="false" outlineLevel="0" max="637" min="637" style="0" width="11.52"/>
    <col collapsed="false" customWidth="false" hidden="false" outlineLevel="0" max="638" min="638" style="0" width="11.52"/>
    <col collapsed="false" customWidth="false" hidden="false" outlineLevel="0" max="639" min="639" style="0" width="11.52"/>
    <col collapsed="false" customWidth="false" hidden="false" outlineLevel="0" max="640" min="640" style="0" width="11.52"/>
    <col collapsed="false" customWidth="false" hidden="false" outlineLevel="0" max="641" min="641" style="0" width="11.52"/>
    <col collapsed="false" customWidth="false" hidden="false" outlineLevel="0" max="642" min="642" style="0" width="11.52"/>
    <col collapsed="false" customWidth="false" hidden="false" outlineLevel="0" max="643" min="643" style="0" width="11.52"/>
    <col collapsed="false" customWidth="false" hidden="false" outlineLevel="0" max="644" min="644" style="0" width="11.52"/>
    <col collapsed="false" customWidth="false" hidden="false" outlineLevel="0" max="645" min="645" style="0" width="11.52"/>
    <col collapsed="false" customWidth="false" hidden="false" outlineLevel="0" max="646" min="646" style="0" width="11.52"/>
    <col collapsed="false" customWidth="false" hidden="false" outlineLevel="0" max="647" min="647" style="0" width="11.52"/>
    <col collapsed="false" customWidth="false" hidden="false" outlineLevel="0" max="648" min="648" style="0" width="11.52"/>
    <col collapsed="false" customWidth="false" hidden="false" outlineLevel="0" max="649" min="649" style="0" width="11.52"/>
    <col collapsed="false" customWidth="false" hidden="false" outlineLevel="0" max="650" min="650" style="0" width="11.52"/>
    <col collapsed="false" customWidth="false" hidden="false" outlineLevel="0" max="651" min="651" style="0" width="11.52"/>
    <col collapsed="false" customWidth="false" hidden="false" outlineLevel="0" max="652" min="652" style="0" width="11.52"/>
    <col collapsed="false" customWidth="false" hidden="false" outlineLevel="0" max="653" min="653" style="0" width="11.52"/>
    <col collapsed="false" customWidth="false" hidden="false" outlineLevel="0" max="654" min="654" style="0" width="11.52"/>
    <col collapsed="false" customWidth="false" hidden="false" outlineLevel="0" max="655" min="655" style="0" width="11.52"/>
    <col collapsed="false" customWidth="false" hidden="false" outlineLevel="0" max="656" min="656" style="0" width="11.52"/>
    <col collapsed="false" customWidth="false" hidden="false" outlineLevel="0" max="657" min="657" style="0" width="11.52"/>
    <col collapsed="false" customWidth="false" hidden="false" outlineLevel="0" max="658" min="658" style="0" width="11.52"/>
    <col collapsed="false" customWidth="false" hidden="false" outlineLevel="0" max="659" min="659" style="0" width="11.52"/>
    <col collapsed="false" customWidth="false" hidden="false" outlineLevel="0" max="660" min="660" style="0" width="11.52"/>
    <col collapsed="false" customWidth="false" hidden="false" outlineLevel="0" max="661" min="661" style="0" width="11.52"/>
    <col collapsed="false" customWidth="false" hidden="false" outlineLevel="0" max="662" min="662" style="0" width="11.52"/>
    <col collapsed="false" customWidth="false" hidden="false" outlineLevel="0" max="663" min="663" style="0" width="11.52"/>
    <col collapsed="false" customWidth="false" hidden="false" outlineLevel="0" max="664" min="664" style="0" width="11.52"/>
    <col collapsed="false" customWidth="false" hidden="false" outlineLevel="0" max="665" min="665" style="0" width="11.52"/>
    <col collapsed="false" customWidth="false" hidden="false" outlineLevel="0" max="666" min="666" style="0" width="11.52"/>
    <col collapsed="false" customWidth="false" hidden="false" outlineLevel="0" max="667" min="667" style="0" width="11.52"/>
    <col collapsed="false" customWidth="false" hidden="false" outlineLevel="0" max="668" min="668" style="0" width="11.52"/>
    <col collapsed="false" customWidth="false" hidden="false" outlineLevel="0" max="669" min="669" style="0" width="11.52"/>
    <col collapsed="false" customWidth="false" hidden="false" outlineLevel="0" max="670" min="670" style="0" width="11.52"/>
    <col collapsed="false" customWidth="false" hidden="false" outlineLevel="0" max="671" min="671" style="0" width="11.52"/>
    <col collapsed="false" customWidth="false" hidden="false" outlineLevel="0" max="672" min="672" style="0" width="11.52"/>
    <col collapsed="false" customWidth="false" hidden="false" outlineLevel="0" max="673" min="673" style="0" width="11.52"/>
    <col collapsed="false" customWidth="false" hidden="false" outlineLevel="0" max="674" min="674" style="0" width="11.52"/>
    <col collapsed="false" customWidth="false" hidden="false" outlineLevel="0" max="675" min="675" style="0" width="11.52"/>
    <col collapsed="false" customWidth="false" hidden="false" outlineLevel="0" max="676" min="676" style="0" width="11.52"/>
    <col collapsed="false" customWidth="false" hidden="false" outlineLevel="0" max="677" min="677" style="0" width="11.52"/>
    <col collapsed="false" customWidth="false" hidden="false" outlineLevel="0" max="678" min="678" style="0" width="11.52"/>
    <col collapsed="false" customWidth="false" hidden="false" outlineLevel="0" max="679" min="679" style="0" width="11.52"/>
    <col collapsed="false" customWidth="false" hidden="false" outlineLevel="0" max="680" min="680" style="0" width="11.52"/>
    <col collapsed="false" customWidth="false" hidden="false" outlineLevel="0" max="681" min="681" style="0" width="11.52"/>
    <col collapsed="false" customWidth="false" hidden="false" outlineLevel="0" max="682" min="682" style="0" width="11.52"/>
    <col collapsed="false" customWidth="false" hidden="false" outlineLevel="0" max="683" min="683" style="0" width="11.52"/>
    <col collapsed="false" customWidth="false" hidden="false" outlineLevel="0" max="684" min="684" style="0" width="11.52"/>
    <col collapsed="false" customWidth="false" hidden="false" outlineLevel="0" max="685" min="685" style="0" width="11.52"/>
    <col collapsed="false" customWidth="false" hidden="false" outlineLevel="0" max="686" min="686" style="0" width="11.52"/>
    <col collapsed="false" customWidth="false" hidden="false" outlineLevel="0" max="687" min="687" style="0" width="11.52"/>
    <col collapsed="false" customWidth="false" hidden="false" outlineLevel="0" max="688" min="688" style="0" width="11.52"/>
    <col collapsed="false" customWidth="false" hidden="false" outlineLevel="0" max="689" min="689" style="0" width="11.52"/>
    <col collapsed="false" customWidth="false" hidden="false" outlineLevel="0" max="690" min="690" style="0" width="11.52"/>
    <col collapsed="false" customWidth="false" hidden="false" outlineLevel="0" max="691" min="691" style="0" width="11.52"/>
    <col collapsed="false" customWidth="false" hidden="false" outlineLevel="0" max="692" min="692" style="0" width="11.52"/>
    <col collapsed="false" customWidth="false" hidden="false" outlineLevel="0" max="693" min="693" style="0" width="11.52"/>
    <col collapsed="false" customWidth="false" hidden="false" outlineLevel="0" max="694" min="694" style="0" width="11.52"/>
    <col collapsed="false" customWidth="false" hidden="false" outlineLevel="0" max="695" min="695" style="0" width="11.52"/>
    <col collapsed="false" customWidth="false" hidden="false" outlineLevel="0" max="696" min="696" style="0" width="11.52"/>
    <col collapsed="false" customWidth="false" hidden="false" outlineLevel="0" max="697" min="697" style="0" width="11.52"/>
    <col collapsed="false" customWidth="false" hidden="false" outlineLevel="0" max="698" min="698" style="0" width="11.52"/>
    <col collapsed="false" customWidth="false" hidden="false" outlineLevel="0" max="699" min="699" style="0" width="11.52"/>
    <col collapsed="false" customWidth="false" hidden="false" outlineLevel="0" max="700" min="700" style="0" width="11.52"/>
    <col collapsed="false" customWidth="false" hidden="false" outlineLevel="0" max="701" min="701" style="0" width="11.52"/>
    <col collapsed="false" customWidth="false" hidden="false" outlineLevel="0" max="702" min="702" style="0" width="11.52"/>
    <col collapsed="false" customWidth="false" hidden="false" outlineLevel="0" max="703" min="703" style="0" width="11.52"/>
    <col collapsed="false" customWidth="false" hidden="false" outlineLevel="0" max="704" min="704" style="0" width="11.52"/>
    <col collapsed="false" customWidth="false" hidden="false" outlineLevel="0" max="705" min="705" style="0" width="11.52"/>
    <col collapsed="false" customWidth="false" hidden="false" outlineLevel="0" max="706" min="706" style="0" width="11.52"/>
    <col collapsed="false" customWidth="false" hidden="false" outlineLevel="0" max="707" min="707" style="0" width="11.52"/>
    <col collapsed="false" customWidth="false" hidden="false" outlineLevel="0" max="708" min="708" style="0" width="11.52"/>
    <col collapsed="false" customWidth="false" hidden="false" outlineLevel="0" max="709" min="709" style="0" width="11.52"/>
    <col collapsed="false" customWidth="false" hidden="false" outlineLevel="0" max="710" min="710" style="0" width="11.52"/>
    <col collapsed="false" customWidth="false" hidden="false" outlineLevel="0" max="711" min="711" style="0" width="11.52"/>
    <col collapsed="false" customWidth="false" hidden="false" outlineLevel="0" max="712" min="712" style="0" width="11.52"/>
    <col collapsed="false" customWidth="false" hidden="false" outlineLevel="0" max="713" min="713" style="0" width="11.52"/>
    <col collapsed="false" customWidth="false" hidden="false" outlineLevel="0" max="714" min="714" style="0" width="11.52"/>
    <col collapsed="false" customWidth="false" hidden="false" outlineLevel="0" max="715" min="715" style="0" width="11.52"/>
    <col collapsed="false" customWidth="false" hidden="false" outlineLevel="0" max="716" min="716" style="0" width="11.52"/>
    <col collapsed="false" customWidth="false" hidden="false" outlineLevel="0" max="717" min="717" style="0" width="11.52"/>
    <col collapsed="false" customWidth="false" hidden="false" outlineLevel="0" max="718" min="718" style="0" width="11.52"/>
    <col collapsed="false" customWidth="false" hidden="false" outlineLevel="0" max="719" min="719" style="0" width="11.52"/>
    <col collapsed="false" customWidth="false" hidden="false" outlineLevel="0" max="720" min="720" style="0" width="11.52"/>
    <col collapsed="false" customWidth="false" hidden="false" outlineLevel="0" max="721" min="721" style="0" width="11.52"/>
    <col collapsed="false" customWidth="false" hidden="false" outlineLevel="0" max="722" min="722" style="0" width="11.52"/>
    <col collapsed="false" customWidth="false" hidden="false" outlineLevel="0" max="723" min="723" style="0" width="11.52"/>
    <col collapsed="false" customWidth="false" hidden="false" outlineLevel="0" max="724" min="724" style="0" width="11.52"/>
    <col collapsed="false" customWidth="false" hidden="false" outlineLevel="0" max="725" min="725" style="0" width="11.52"/>
    <col collapsed="false" customWidth="false" hidden="false" outlineLevel="0" max="726" min="726" style="0" width="11.52"/>
    <col collapsed="false" customWidth="false" hidden="false" outlineLevel="0" max="727" min="727" style="0" width="11.52"/>
    <col collapsed="false" customWidth="false" hidden="false" outlineLevel="0" max="728" min="728" style="0" width="11.52"/>
    <col collapsed="false" customWidth="false" hidden="false" outlineLevel="0" max="729" min="729" style="0" width="11.52"/>
    <col collapsed="false" customWidth="false" hidden="false" outlineLevel="0" max="730" min="730" style="0" width="11.52"/>
    <col collapsed="false" customWidth="false" hidden="false" outlineLevel="0" max="731" min="731" style="0" width="11.52"/>
    <col collapsed="false" customWidth="false" hidden="false" outlineLevel="0" max="732" min="732" style="0" width="11.52"/>
    <col collapsed="false" customWidth="false" hidden="false" outlineLevel="0" max="733" min="733" style="0" width="11.52"/>
    <col collapsed="false" customWidth="false" hidden="false" outlineLevel="0" max="734" min="734" style="0" width="11.52"/>
    <col collapsed="false" customWidth="false" hidden="false" outlineLevel="0" max="735" min="735" style="0" width="11.52"/>
    <col collapsed="false" customWidth="false" hidden="false" outlineLevel="0" max="736" min="736" style="0" width="11.52"/>
    <col collapsed="false" customWidth="false" hidden="false" outlineLevel="0" max="737" min="737" style="0" width="11.52"/>
    <col collapsed="false" customWidth="false" hidden="false" outlineLevel="0" max="738" min="738" style="0" width="11.52"/>
    <col collapsed="false" customWidth="false" hidden="false" outlineLevel="0" max="739" min="739" style="0" width="11.52"/>
    <col collapsed="false" customWidth="false" hidden="false" outlineLevel="0" max="740" min="740" style="0" width="11.52"/>
    <col collapsed="false" customWidth="false" hidden="false" outlineLevel="0" max="741" min="741" style="0" width="11.52"/>
    <col collapsed="false" customWidth="false" hidden="false" outlineLevel="0" max="742" min="742" style="0" width="11.52"/>
    <col collapsed="false" customWidth="false" hidden="false" outlineLevel="0" max="743" min="743" style="0" width="11.52"/>
    <col collapsed="false" customWidth="false" hidden="false" outlineLevel="0" max="744" min="744" style="0" width="11.52"/>
    <col collapsed="false" customWidth="false" hidden="false" outlineLevel="0" max="745" min="745" style="0" width="11.52"/>
    <col collapsed="false" customWidth="false" hidden="false" outlineLevel="0" max="746" min="746" style="0" width="11.52"/>
    <col collapsed="false" customWidth="false" hidden="false" outlineLevel="0" max="747" min="747" style="0" width="11.52"/>
    <col collapsed="false" customWidth="false" hidden="false" outlineLevel="0" max="748" min="748" style="0" width="11.52"/>
    <col collapsed="false" customWidth="false" hidden="false" outlineLevel="0" max="749" min="749" style="0" width="11.52"/>
    <col collapsed="false" customWidth="false" hidden="false" outlineLevel="0" max="750" min="750" style="0" width="11.52"/>
    <col collapsed="false" customWidth="false" hidden="false" outlineLevel="0" max="751" min="751" style="0" width="11.52"/>
    <col collapsed="false" customWidth="false" hidden="false" outlineLevel="0" max="752" min="752" style="0" width="11.52"/>
    <col collapsed="false" customWidth="false" hidden="false" outlineLevel="0" max="753" min="753" style="0" width="11.52"/>
    <col collapsed="false" customWidth="false" hidden="false" outlineLevel="0" max="754" min="754" style="0" width="11.52"/>
    <col collapsed="false" customWidth="false" hidden="false" outlineLevel="0" max="755" min="755" style="0" width="11.52"/>
    <col collapsed="false" customWidth="false" hidden="false" outlineLevel="0" max="756" min="756" style="0" width="11.52"/>
    <col collapsed="false" customWidth="false" hidden="false" outlineLevel="0" max="757" min="757" style="0" width="11.52"/>
    <col collapsed="false" customWidth="false" hidden="false" outlineLevel="0" max="758" min="758" style="0" width="11.52"/>
    <col collapsed="false" customWidth="false" hidden="false" outlineLevel="0" max="759" min="759" style="0" width="11.52"/>
    <col collapsed="false" customWidth="false" hidden="false" outlineLevel="0" max="760" min="760" style="0" width="11.52"/>
    <col collapsed="false" customWidth="false" hidden="false" outlineLevel="0" max="761" min="761" style="0" width="11.52"/>
    <col collapsed="false" customWidth="false" hidden="false" outlineLevel="0" max="762" min="762" style="0" width="11.52"/>
    <col collapsed="false" customWidth="false" hidden="false" outlineLevel="0" max="763" min="763" style="0" width="11.52"/>
    <col collapsed="false" customWidth="false" hidden="false" outlineLevel="0" max="764" min="764" style="0" width="11.52"/>
    <col collapsed="false" customWidth="false" hidden="false" outlineLevel="0" max="765" min="765" style="0" width="11.52"/>
    <col collapsed="false" customWidth="false" hidden="false" outlineLevel="0" max="766" min="766" style="0" width="11.52"/>
    <col collapsed="false" customWidth="false" hidden="false" outlineLevel="0" max="767" min="767" style="0" width="11.52"/>
    <col collapsed="false" customWidth="false" hidden="false" outlineLevel="0" max="768" min="768" style="0" width="11.52"/>
    <col collapsed="false" customWidth="false" hidden="false" outlineLevel="0" max="769" min="769" style="0" width="11.52"/>
    <col collapsed="false" customWidth="false" hidden="false" outlineLevel="0" max="770" min="770" style="0" width="11.52"/>
    <col collapsed="false" customWidth="false" hidden="false" outlineLevel="0" max="771" min="771" style="0" width="11.52"/>
    <col collapsed="false" customWidth="false" hidden="false" outlineLevel="0" max="772" min="772" style="0" width="11.52"/>
    <col collapsed="false" customWidth="false" hidden="false" outlineLevel="0" max="773" min="773" style="0" width="11.52"/>
    <col collapsed="false" customWidth="false" hidden="false" outlineLevel="0" max="774" min="774" style="0" width="11.52"/>
    <col collapsed="false" customWidth="false" hidden="false" outlineLevel="0" max="775" min="775" style="0" width="11.52"/>
    <col collapsed="false" customWidth="false" hidden="false" outlineLevel="0" max="776" min="776" style="0" width="11.52"/>
    <col collapsed="false" customWidth="false" hidden="false" outlineLevel="0" max="777" min="777" style="0" width="11.52"/>
    <col collapsed="false" customWidth="false" hidden="false" outlineLevel="0" max="778" min="778" style="0" width="11.52"/>
    <col collapsed="false" customWidth="false" hidden="false" outlineLevel="0" max="779" min="779" style="0" width="11.52"/>
    <col collapsed="false" customWidth="false" hidden="false" outlineLevel="0" max="780" min="780" style="0" width="11.52"/>
    <col collapsed="false" customWidth="false" hidden="false" outlineLevel="0" max="781" min="781" style="0" width="11.52"/>
    <col collapsed="false" customWidth="false" hidden="false" outlineLevel="0" max="782" min="782" style="0" width="11.52"/>
    <col collapsed="false" customWidth="false" hidden="false" outlineLevel="0" max="783" min="783" style="0" width="11.52"/>
    <col collapsed="false" customWidth="false" hidden="false" outlineLevel="0" max="784" min="784" style="0" width="11.52"/>
    <col collapsed="false" customWidth="false" hidden="false" outlineLevel="0" max="785" min="785" style="0" width="11.52"/>
    <col collapsed="false" customWidth="false" hidden="false" outlineLevel="0" max="786" min="786" style="0" width="11.52"/>
    <col collapsed="false" customWidth="false" hidden="false" outlineLevel="0" max="787" min="787" style="0" width="11.52"/>
    <col collapsed="false" customWidth="false" hidden="false" outlineLevel="0" max="788" min="788" style="0" width="11.52"/>
    <col collapsed="false" customWidth="false" hidden="false" outlineLevel="0" max="789" min="789" style="0" width="11.52"/>
    <col collapsed="false" customWidth="false" hidden="false" outlineLevel="0" max="790" min="790" style="0" width="11.52"/>
    <col collapsed="false" customWidth="false" hidden="false" outlineLevel="0" max="791" min="791" style="0" width="11.52"/>
    <col collapsed="false" customWidth="false" hidden="false" outlineLevel="0" max="792" min="792" style="0" width="11.52"/>
    <col collapsed="false" customWidth="false" hidden="false" outlineLevel="0" max="793" min="793" style="0" width="11.52"/>
    <col collapsed="false" customWidth="false" hidden="false" outlineLevel="0" max="794" min="794" style="0" width="11.52"/>
    <col collapsed="false" customWidth="false" hidden="false" outlineLevel="0" max="795" min="795" style="0" width="11.52"/>
    <col collapsed="false" customWidth="false" hidden="false" outlineLevel="0" max="796" min="796" style="0" width="11.52"/>
    <col collapsed="false" customWidth="false" hidden="false" outlineLevel="0" max="797" min="797" style="0" width="11.52"/>
    <col collapsed="false" customWidth="false" hidden="false" outlineLevel="0" max="798" min="798" style="0" width="11.52"/>
    <col collapsed="false" customWidth="false" hidden="false" outlineLevel="0" max="799" min="799" style="0" width="11.52"/>
    <col collapsed="false" customWidth="false" hidden="false" outlineLevel="0" max="800" min="800" style="0" width="11.52"/>
    <col collapsed="false" customWidth="false" hidden="false" outlineLevel="0" max="801" min="801" style="0" width="11.52"/>
    <col collapsed="false" customWidth="false" hidden="false" outlineLevel="0" max="802" min="802" style="0" width="11.52"/>
    <col collapsed="false" customWidth="false" hidden="false" outlineLevel="0" max="803" min="803" style="0" width="11.52"/>
    <col collapsed="false" customWidth="false" hidden="false" outlineLevel="0" max="804" min="804" style="0" width="11.52"/>
    <col collapsed="false" customWidth="false" hidden="false" outlineLevel="0" max="805" min="805" style="0" width="11.52"/>
    <col collapsed="false" customWidth="false" hidden="false" outlineLevel="0" max="806" min="806" style="0" width="11.52"/>
    <col collapsed="false" customWidth="false" hidden="false" outlineLevel="0" max="807" min="807" style="0" width="11.52"/>
    <col collapsed="false" customWidth="false" hidden="false" outlineLevel="0" max="808" min="808" style="0" width="11.52"/>
    <col collapsed="false" customWidth="false" hidden="false" outlineLevel="0" max="809" min="809" style="0" width="11.52"/>
    <col collapsed="false" customWidth="false" hidden="false" outlineLevel="0" max="810" min="810" style="0" width="11.52"/>
    <col collapsed="false" customWidth="false" hidden="false" outlineLevel="0" max="811" min="811" style="0" width="11.52"/>
    <col collapsed="false" customWidth="false" hidden="false" outlineLevel="0" max="812" min="812" style="0" width="11.52"/>
    <col collapsed="false" customWidth="false" hidden="false" outlineLevel="0" max="813" min="813" style="0" width="11.52"/>
    <col collapsed="false" customWidth="false" hidden="false" outlineLevel="0" max="814" min="814" style="0" width="11.52"/>
    <col collapsed="false" customWidth="false" hidden="false" outlineLevel="0" max="815" min="815" style="0" width="11.52"/>
    <col collapsed="false" customWidth="false" hidden="false" outlineLevel="0" max="816" min="816" style="0" width="11.52"/>
    <col collapsed="false" customWidth="false" hidden="false" outlineLevel="0" max="817" min="817" style="0" width="11.52"/>
    <col collapsed="false" customWidth="false" hidden="false" outlineLevel="0" max="818" min="818" style="0" width="11.52"/>
    <col collapsed="false" customWidth="false" hidden="false" outlineLevel="0" max="819" min="819" style="0" width="11.52"/>
    <col collapsed="false" customWidth="false" hidden="false" outlineLevel="0" max="820" min="820" style="0" width="11.52"/>
    <col collapsed="false" customWidth="false" hidden="false" outlineLevel="0" max="821" min="821" style="0" width="11.52"/>
    <col collapsed="false" customWidth="false" hidden="false" outlineLevel="0" max="822" min="822" style="0" width="11.52"/>
    <col collapsed="false" customWidth="false" hidden="false" outlineLevel="0" max="823" min="823" style="0" width="11.52"/>
    <col collapsed="false" customWidth="false" hidden="false" outlineLevel="0" max="824" min="824" style="0" width="11.52"/>
    <col collapsed="false" customWidth="false" hidden="false" outlineLevel="0" max="825" min="825" style="0" width="11.52"/>
    <col collapsed="false" customWidth="false" hidden="false" outlineLevel="0" max="826" min="826" style="0" width="11.52"/>
    <col collapsed="false" customWidth="false" hidden="false" outlineLevel="0" max="827" min="827" style="0" width="11.52"/>
    <col collapsed="false" customWidth="false" hidden="false" outlineLevel="0" max="828" min="828" style="0" width="11.52"/>
    <col collapsed="false" customWidth="false" hidden="false" outlineLevel="0" max="829" min="829" style="0" width="11.52"/>
    <col collapsed="false" customWidth="false" hidden="false" outlineLevel="0" max="830" min="830" style="0" width="11.52"/>
    <col collapsed="false" customWidth="false" hidden="false" outlineLevel="0" max="831" min="831" style="0" width="11.52"/>
    <col collapsed="false" customWidth="false" hidden="false" outlineLevel="0" max="832" min="832" style="0" width="11.52"/>
    <col collapsed="false" customWidth="false" hidden="false" outlineLevel="0" max="833" min="833" style="0" width="11.52"/>
    <col collapsed="false" customWidth="false" hidden="false" outlineLevel="0" max="834" min="834" style="0" width="11.52"/>
    <col collapsed="false" customWidth="false" hidden="false" outlineLevel="0" max="835" min="835" style="0" width="11.52"/>
    <col collapsed="false" customWidth="false" hidden="false" outlineLevel="0" max="836" min="836" style="0" width="11.52"/>
    <col collapsed="false" customWidth="false" hidden="false" outlineLevel="0" max="837" min="837" style="0" width="11.52"/>
    <col collapsed="false" customWidth="false" hidden="false" outlineLevel="0" max="838" min="838" style="0" width="11.52"/>
    <col collapsed="false" customWidth="false" hidden="false" outlineLevel="0" max="839" min="839" style="0" width="11.52"/>
    <col collapsed="false" customWidth="false" hidden="false" outlineLevel="0" max="840" min="840" style="0" width="11.52"/>
    <col collapsed="false" customWidth="false" hidden="false" outlineLevel="0" max="841" min="841" style="0" width="11.52"/>
    <col collapsed="false" customWidth="false" hidden="false" outlineLevel="0" max="842" min="842" style="0" width="11.52"/>
    <col collapsed="false" customWidth="false" hidden="false" outlineLevel="0" max="843" min="843" style="0" width="11.52"/>
    <col collapsed="false" customWidth="false" hidden="false" outlineLevel="0" max="844" min="844" style="0" width="11.52"/>
    <col collapsed="false" customWidth="false" hidden="false" outlineLevel="0" max="845" min="845" style="0" width="11.52"/>
    <col collapsed="false" customWidth="false" hidden="false" outlineLevel="0" max="846" min="846" style="0" width="11.52"/>
    <col collapsed="false" customWidth="false" hidden="false" outlineLevel="0" max="847" min="847" style="0" width="11.52"/>
    <col collapsed="false" customWidth="false" hidden="false" outlineLevel="0" max="848" min="848" style="0" width="11.52"/>
    <col collapsed="false" customWidth="false" hidden="false" outlineLevel="0" max="849" min="849" style="0" width="11.52"/>
    <col collapsed="false" customWidth="false" hidden="false" outlineLevel="0" max="850" min="850" style="0" width="11.52"/>
    <col collapsed="false" customWidth="false" hidden="false" outlineLevel="0" max="851" min="851" style="0" width="11.52"/>
    <col collapsed="false" customWidth="false" hidden="false" outlineLevel="0" max="852" min="852" style="0" width="11.52"/>
    <col collapsed="false" customWidth="false" hidden="false" outlineLevel="0" max="853" min="853" style="0" width="11.52"/>
    <col collapsed="false" customWidth="false" hidden="false" outlineLevel="0" max="854" min="854" style="0" width="11.52"/>
    <col collapsed="false" customWidth="false" hidden="false" outlineLevel="0" max="855" min="855" style="0" width="11.52"/>
    <col collapsed="false" customWidth="false" hidden="false" outlineLevel="0" max="856" min="856" style="0" width="11.52"/>
    <col collapsed="false" customWidth="false" hidden="false" outlineLevel="0" max="857" min="857" style="0" width="11.52"/>
    <col collapsed="false" customWidth="false" hidden="false" outlineLevel="0" max="858" min="858" style="0" width="11.52"/>
    <col collapsed="false" customWidth="false" hidden="false" outlineLevel="0" max="859" min="859" style="0" width="11.52"/>
    <col collapsed="false" customWidth="false" hidden="false" outlineLevel="0" max="860" min="860" style="0" width="11.52"/>
    <col collapsed="false" customWidth="false" hidden="false" outlineLevel="0" max="861" min="861" style="0" width="11.52"/>
    <col collapsed="false" customWidth="false" hidden="false" outlineLevel="0" max="862" min="862" style="0" width="11.52"/>
    <col collapsed="false" customWidth="false" hidden="false" outlineLevel="0" max="863" min="863" style="0" width="11.52"/>
    <col collapsed="false" customWidth="false" hidden="false" outlineLevel="0" max="864" min="864" style="0" width="11.52"/>
    <col collapsed="false" customWidth="false" hidden="false" outlineLevel="0" max="865" min="865" style="0" width="11.52"/>
    <col collapsed="false" customWidth="false" hidden="false" outlineLevel="0" max="866" min="866" style="0" width="11.52"/>
    <col collapsed="false" customWidth="false" hidden="false" outlineLevel="0" max="867" min="867" style="0" width="11.52"/>
    <col collapsed="false" customWidth="false" hidden="false" outlineLevel="0" max="868" min="868" style="0" width="11.52"/>
    <col collapsed="false" customWidth="false" hidden="false" outlineLevel="0" max="869" min="869" style="0" width="11.52"/>
    <col collapsed="false" customWidth="false" hidden="false" outlineLevel="0" max="870" min="870" style="0" width="11.52"/>
    <col collapsed="false" customWidth="false" hidden="false" outlineLevel="0" max="871" min="871" style="0" width="11.52"/>
    <col collapsed="false" customWidth="false" hidden="false" outlineLevel="0" max="872" min="872" style="0" width="11.52"/>
    <col collapsed="false" customWidth="false" hidden="false" outlineLevel="0" max="873" min="873" style="0" width="11.52"/>
    <col collapsed="false" customWidth="false" hidden="false" outlineLevel="0" max="874" min="874" style="0" width="11.52"/>
    <col collapsed="false" customWidth="false" hidden="false" outlineLevel="0" max="875" min="875" style="0" width="11.52"/>
    <col collapsed="false" customWidth="false" hidden="false" outlineLevel="0" max="876" min="876" style="0" width="11.52"/>
    <col collapsed="false" customWidth="false" hidden="false" outlineLevel="0" max="877" min="877" style="0" width="11.52"/>
    <col collapsed="false" customWidth="false" hidden="false" outlineLevel="0" max="878" min="878" style="0" width="11.52"/>
    <col collapsed="false" customWidth="false" hidden="false" outlineLevel="0" max="879" min="879" style="0" width="11.52"/>
    <col collapsed="false" customWidth="false" hidden="false" outlineLevel="0" max="880" min="880" style="0" width="11.52"/>
    <col collapsed="false" customWidth="false" hidden="false" outlineLevel="0" max="881" min="881" style="0" width="11.52"/>
    <col collapsed="false" customWidth="false" hidden="false" outlineLevel="0" max="882" min="882" style="0" width="11.52"/>
    <col collapsed="false" customWidth="false" hidden="false" outlineLevel="0" max="883" min="883" style="0" width="11.52"/>
    <col collapsed="false" customWidth="false" hidden="false" outlineLevel="0" max="884" min="884" style="0" width="11.52"/>
    <col collapsed="false" customWidth="false" hidden="false" outlineLevel="0" max="885" min="885" style="0" width="11.52"/>
    <col collapsed="false" customWidth="false" hidden="false" outlineLevel="0" max="886" min="886" style="0" width="11.52"/>
    <col collapsed="false" customWidth="false" hidden="false" outlineLevel="0" max="887" min="887" style="0" width="11.52"/>
    <col collapsed="false" customWidth="false" hidden="false" outlineLevel="0" max="888" min="888" style="0" width="11.52"/>
    <col collapsed="false" customWidth="false" hidden="false" outlineLevel="0" max="889" min="889" style="0" width="11.52"/>
    <col collapsed="false" customWidth="false" hidden="false" outlineLevel="0" max="890" min="890" style="0" width="11.52"/>
    <col collapsed="false" customWidth="false" hidden="false" outlineLevel="0" max="891" min="891" style="0" width="11.52"/>
    <col collapsed="false" customWidth="false" hidden="false" outlineLevel="0" max="892" min="892" style="0" width="11.52"/>
    <col collapsed="false" customWidth="false" hidden="false" outlineLevel="0" max="893" min="893" style="0" width="11.52"/>
    <col collapsed="false" customWidth="false" hidden="false" outlineLevel="0" max="894" min="894" style="0" width="11.52"/>
    <col collapsed="false" customWidth="false" hidden="false" outlineLevel="0" max="895" min="895" style="0" width="11.52"/>
    <col collapsed="false" customWidth="false" hidden="false" outlineLevel="0" max="896" min="896" style="0" width="11.52"/>
    <col collapsed="false" customWidth="false" hidden="false" outlineLevel="0" max="897" min="897" style="0" width="11.52"/>
    <col collapsed="false" customWidth="false" hidden="false" outlineLevel="0" max="898" min="898" style="0" width="11.52"/>
    <col collapsed="false" customWidth="false" hidden="false" outlineLevel="0" max="899" min="899" style="0" width="11.52"/>
    <col collapsed="false" customWidth="false" hidden="false" outlineLevel="0" max="900" min="900" style="0" width="11.52"/>
    <col collapsed="false" customWidth="false" hidden="false" outlineLevel="0" max="901" min="901" style="0" width="11.52"/>
    <col collapsed="false" customWidth="false" hidden="false" outlineLevel="0" max="902" min="902" style="0" width="11.52"/>
    <col collapsed="false" customWidth="false" hidden="false" outlineLevel="0" max="903" min="903" style="0" width="11.52"/>
    <col collapsed="false" customWidth="false" hidden="false" outlineLevel="0" max="904" min="904" style="0" width="11.52"/>
    <col collapsed="false" customWidth="false" hidden="false" outlineLevel="0" max="905" min="905" style="0" width="11.52"/>
    <col collapsed="false" customWidth="false" hidden="false" outlineLevel="0" max="906" min="906" style="0" width="11.52"/>
    <col collapsed="false" customWidth="false" hidden="false" outlineLevel="0" max="907" min="907" style="0" width="11.52"/>
    <col collapsed="false" customWidth="false" hidden="false" outlineLevel="0" max="908" min="908" style="0" width="11.52"/>
    <col collapsed="false" customWidth="false" hidden="false" outlineLevel="0" max="909" min="909" style="0" width="11.52"/>
    <col collapsed="false" customWidth="false" hidden="false" outlineLevel="0" max="910" min="910" style="0" width="11.52"/>
    <col collapsed="false" customWidth="false" hidden="false" outlineLevel="0" max="911" min="911" style="0" width="11.52"/>
    <col collapsed="false" customWidth="false" hidden="false" outlineLevel="0" max="912" min="912" style="0" width="11.52"/>
    <col collapsed="false" customWidth="false" hidden="false" outlineLevel="0" max="913" min="913" style="0" width="11.52"/>
    <col collapsed="false" customWidth="false" hidden="false" outlineLevel="0" max="914" min="914" style="0" width="11.52"/>
    <col collapsed="false" customWidth="false" hidden="false" outlineLevel="0" max="915" min="915" style="0" width="11.52"/>
    <col collapsed="false" customWidth="false" hidden="false" outlineLevel="0" max="916" min="916" style="0" width="11.52"/>
    <col collapsed="false" customWidth="false" hidden="false" outlineLevel="0" max="917" min="917" style="0" width="11.52"/>
    <col collapsed="false" customWidth="false" hidden="false" outlineLevel="0" max="918" min="918" style="0" width="11.52"/>
    <col collapsed="false" customWidth="false" hidden="false" outlineLevel="0" max="919" min="919" style="0" width="11.52"/>
    <col collapsed="false" customWidth="false" hidden="false" outlineLevel="0" max="920" min="920" style="0" width="11.52"/>
    <col collapsed="false" customWidth="false" hidden="false" outlineLevel="0" max="921" min="921" style="0" width="11.52"/>
    <col collapsed="false" customWidth="false" hidden="false" outlineLevel="0" max="922" min="922" style="0" width="11.52"/>
    <col collapsed="false" customWidth="false" hidden="false" outlineLevel="0" max="923" min="923" style="0" width="11.52"/>
    <col collapsed="false" customWidth="false" hidden="false" outlineLevel="0" max="924" min="924" style="0" width="11.52"/>
    <col collapsed="false" customWidth="false" hidden="false" outlineLevel="0" max="925" min="925" style="0" width="11.52"/>
    <col collapsed="false" customWidth="false" hidden="false" outlineLevel="0" max="926" min="926" style="0" width="11.52"/>
    <col collapsed="false" customWidth="false" hidden="false" outlineLevel="0" max="927" min="927" style="0" width="11.52"/>
    <col collapsed="false" customWidth="false" hidden="false" outlineLevel="0" max="928" min="928" style="0" width="11.52"/>
    <col collapsed="false" customWidth="false" hidden="false" outlineLevel="0" max="929" min="929" style="0" width="11.52"/>
    <col collapsed="false" customWidth="false" hidden="false" outlineLevel="0" max="930" min="930" style="0" width="11.52"/>
    <col collapsed="false" customWidth="false" hidden="false" outlineLevel="0" max="931" min="931" style="0" width="11.52"/>
    <col collapsed="false" customWidth="false" hidden="false" outlineLevel="0" max="932" min="932" style="0" width="11.52"/>
    <col collapsed="false" customWidth="false" hidden="false" outlineLevel="0" max="933" min="933" style="0" width="11.52"/>
    <col collapsed="false" customWidth="false" hidden="false" outlineLevel="0" max="934" min="934" style="0" width="11.52"/>
    <col collapsed="false" customWidth="false" hidden="false" outlineLevel="0" max="935" min="935" style="0" width="11.52"/>
    <col collapsed="false" customWidth="false" hidden="false" outlineLevel="0" max="936" min="936" style="0" width="11.52"/>
    <col collapsed="false" customWidth="false" hidden="false" outlineLevel="0" max="937" min="937" style="0" width="11.52"/>
    <col collapsed="false" customWidth="false" hidden="false" outlineLevel="0" max="938" min="938" style="0" width="11.52"/>
    <col collapsed="false" customWidth="false" hidden="false" outlineLevel="0" max="939" min="939" style="0" width="11.52"/>
    <col collapsed="false" customWidth="false" hidden="false" outlineLevel="0" max="940" min="940" style="0" width="11.52"/>
    <col collapsed="false" customWidth="false" hidden="false" outlineLevel="0" max="941" min="941" style="0" width="11.52"/>
    <col collapsed="false" customWidth="false" hidden="false" outlineLevel="0" max="942" min="942" style="0" width="11.52"/>
    <col collapsed="false" customWidth="false" hidden="false" outlineLevel="0" max="943" min="943" style="0" width="11.52"/>
    <col collapsed="false" customWidth="false" hidden="false" outlineLevel="0" max="944" min="944" style="0" width="11.52"/>
    <col collapsed="false" customWidth="false" hidden="false" outlineLevel="0" max="945" min="945" style="0" width="11.52"/>
    <col collapsed="false" customWidth="false" hidden="false" outlineLevel="0" max="946" min="946" style="0" width="11.52"/>
    <col collapsed="false" customWidth="false" hidden="false" outlineLevel="0" max="947" min="947" style="0" width="11.52"/>
    <col collapsed="false" customWidth="false" hidden="false" outlineLevel="0" max="948" min="948" style="0" width="11.52"/>
    <col collapsed="false" customWidth="false" hidden="false" outlineLevel="0" max="949" min="949" style="0" width="11.52"/>
    <col collapsed="false" customWidth="false" hidden="false" outlineLevel="0" max="950" min="950" style="0" width="11.52"/>
    <col collapsed="false" customWidth="false" hidden="false" outlineLevel="0" max="951" min="951" style="0" width="11.52"/>
    <col collapsed="false" customWidth="false" hidden="false" outlineLevel="0" max="952" min="952" style="0" width="11.52"/>
    <col collapsed="false" customWidth="false" hidden="false" outlineLevel="0" max="953" min="953" style="0" width="11.52"/>
    <col collapsed="false" customWidth="false" hidden="false" outlineLevel="0" max="954" min="954" style="0" width="11.52"/>
    <col collapsed="false" customWidth="false" hidden="false" outlineLevel="0" max="955" min="955" style="0" width="11.52"/>
    <col collapsed="false" customWidth="false" hidden="false" outlineLevel="0" max="956" min="956" style="0" width="11.52"/>
    <col collapsed="false" customWidth="false" hidden="false" outlineLevel="0" max="957" min="957" style="0" width="11.52"/>
    <col collapsed="false" customWidth="false" hidden="false" outlineLevel="0" max="958" min="958" style="0" width="11.52"/>
    <col collapsed="false" customWidth="false" hidden="false" outlineLevel="0" max="959" min="959" style="0" width="11.52"/>
    <col collapsed="false" customWidth="false" hidden="false" outlineLevel="0" max="960" min="960" style="0" width="11.52"/>
    <col collapsed="false" customWidth="false" hidden="false" outlineLevel="0" max="961" min="961" style="0" width="11.52"/>
    <col collapsed="false" customWidth="false" hidden="false" outlineLevel="0" max="962" min="962" style="0" width="11.52"/>
    <col collapsed="false" customWidth="false" hidden="false" outlineLevel="0" max="963" min="963" style="0" width="11.52"/>
    <col collapsed="false" customWidth="false" hidden="false" outlineLevel="0" max="964" min="964" style="0" width="11.52"/>
    <col collapsed="false" customWidth="false" hidden="false" outlineLevel="0" max="965" min="965" style="0" width="11.52"/>
    <col collapsed="false" customWidth="false" hidden="false" outlineLevel="0" max="966" min="966" style="0" width="11.52"/>
    <col collapsed="false" customWidth="false" hidden="false" outlineLevel="0" max="967" min="967" style="0" width="11.52"/>
    <col collapsed="false" customWidth="false" hidden="false" outlineLevel="0" max="968" min="968" style="0" width="11.52"/>
    <col collapsed="false" customWidth="false" hidden="false" outlineLevel="0" max="969" min="969" style="0" width="11.52"/>
    <col collapsed="false" customWidth="false" hidden="false" outlineLevel="0" max="970" min="970" style="0" width="11.52"/>
    <col collapsed="false" customWidth="false" hidden="false" outlineLevel="0" max="971" min="971" style="0" width="11.52"/>
    <col collapsed="false" customWidth="false" hidden="false" outlineLevel="0" max="972" min="972" style="0" width="11.52"/>
    <col collapsed="false" customWidth="false" hidden="false" outlineLevel="0" max="973" min="973" style="0" width="11.52"/>
    <col collapsed="false" customWidth="false" hidden="false" outlineLevel="0" max="974" min="974" style="0" width="11.52"/>
    <col collapsed="false" customWidth="false" hidden="false" outlineLevel="0" max="975" min="975" style="0" width="11.52"/>
    <col collapsed="false" customWidth="false" hidden="false" outlineLevel="0" max="976" min="976" style="0" width="11.52"/>
    <col collapsed="false" customWidth="false" hidden="false" outlineLevel="0" max="977" min="977" style="0" width="11.52"/>
    <col collapsed="false" customWidth="false" hidden="false" outlineLevel="0" max="978" min="978" style="0" width="11.52"/>
    <col collapsed="false" customWidth="false" hidden="false" outlineLevel="0" max="979" min="979" style="0" width="11.52"/>
    <col collapsed="false" customWidth="false" hidden="false" outlineLevel="0" max="980" min="980" style="0" width="11.52"/>
    <col collapsed="false" customWidth="false" hidden="false" outlineLevel="0" max="981" min="981" style="0" width="11.52"/>
    <col collapsed="false" customWidth="false" hidden="false" outlineLevel="0" max="982" min="982" style="0" width="11.52"/>
    <col collapsed="false" customWidth="false" hidden="false" outlineLevel="0" max="983" min="983" style="0" width="11.52"/>
    <col collapsed="false" customWidth="false" hidden="false" outlineLevel="0" max="984" min="984" style="0" width="11.52"/>
    <col collapsed="false" customWidth="false" hidden="false" outlineLevel="0" max="985" min="985" style="0" width="11.52"/>
    <col collapsed="false" customWidth="false" hidden="false" outlineLevel="0" max="986" min="986" style="0" width="11.52"/>
    <col collapsed="false" customWidth="false" hidden="false" outlineLevel="0" max="987" min="987" style="0" width="11.52"/>
    <col collapsed="false" customWidth="false" hidden="false" outlineLevel="0" max="988" min="988" style="0" width="11.52"/>
    <col collapsed="false" customWidth="false" hidden="false" outlineLevel="0" max="989" min="989" style="0" width="11.52"/>
    <col collapsed="false" customWidth="false" hidden="false" outlineLevel="0" max="990" min="990" style="0" width="11.52"/>
    <col collapsed="false" customWidth="false" hidden="false" outlineLevel="0" max="991" min="991" style="0" width="11.52"/>
    <col collapsed="false" customWidth="false" hidden="false" outlineLevel="0" max="992" min="992" style="0" width="11.52"/>
    <col collapsed="false" customWidth="false" hidden="false" outlineLevel="0" max="993" min="993" style="0" width="11.52"/>
    <col collapsed="false" customWidth="false" hidden="false" outlineLevel="0" max="994" min="994" style="0" width="11.52"/>
    <col collapsed="false" customWidth="false" hidden="false" outlineLevel="0" max="995" min="995" style="0" width="11.52"/>
    <col collapsed="false" customWidth="false" hidden="false" outlineLevel="0" max="996" min="996" style="0" width="11.52"/>
    <col collapsed="false" customWidth="false" hidden="false" outlineLevel="0" max="997" min="997" style="0" width="11.52"/>
    <col collapsed="false" customWidth="false" hidden="false" outlineLevel="0" max="998" min="998" style="0" width="11.52"/>
    <col collapsed="false" customWidth="false" hidden="false" outlineLevel="0" max="999" min="999" style="0" width="11.52"/>
    <col collapsed="false" customWidth="false" hidden="false" outlineLevel="0" max="1000" min="1000" style="0" width="11.52"/>
    <col collapsed="false" customWidth="false" hidden="false" outlineLevel="0" max="1001" min="1001" style="0" width="11.52"/>
    <col collapsed="false" customWidth="false" hidden="false" outlineLevel="0" max="1002" min="1002" style="0" width="11.52"/>
    <col collapsed="false" customWidth="false" hidden="false" outlineLevel="0" max="1003" min="1003" style="0" width="11.52"/>
    <col collapsed="false" customWidth="false" hidden="false" outlineLevel="0" max="1004" min="1004" style="0" width="11.52"/>
    <col collapsed="false" customWidth="false" hidden="false" outlineLevel="0" max="1005" min="1005" style="0" width="11.52"/>
    <col collapsed="false" customWidth="false" hidden="false" outlineLevel="0" max="1006" min="1006" style="0" width="11.52"/>
    <col collapsed="false" customWidth="false" hidden="false" outlineLevel="0" max="1007" min="1007" style="0" width="11.52"/>
    <col collapsed="false" customWidth="false" hidden="false" outlineLevel="0" max="1008" min="1008" style="0" width="11.52"/>
    <col collapsed="false" customWidth="false" hidden="false" outlineLevel="0" max="1009" min="1009" style="0" width="11.52"/>
    <col collapsed="false" customWidth="false" hidden="false" outlineLevel="0" max="1010" min="1010" style="0" width="11.52"/>
    <col collapsed="false" customWidth="false" hidden="false" outlineLevel="0" max="1011" min="1011" style="0" width="11.52"/>
    <col collapsed="false" customWidth="false" hidden="false" outlineLevel="0" max="1012" min="1012" style="0" width="11.52"/>
    <col collapsed="false" customWidth="false" hidden="false" outlineLevel="0" max="1013" min="1013" style="0" width="11.52"/>
    <col collapsed="false" customWidth="false" hidden="false" outlineLevel="0" max="1014" min="1014" style="0" width="11.52"/>
    <col collapsed="false" customWidth="false" hidden="false" outlineLevel="0" max="1015" min="1015" style="0" width="11.52"/>
    <col collapsed="false" customWidth="false" hidden="false" outlineLevel="0" max="1016" min="1016" style="0" width="11.52"/>
    <col collapsed="false" customWidth="false" hidden="false" outlineLevel="0" max="1017" min="1017" style="0" width="11.52"/>
    <col collapsed="false" customWidth="false" hidden="false" outlineLevel="0" max="1018" min="1018" style="0" width="11.52"/>
    <col collapsed="false" customWidth="false" hidden="false" outlineLevel="0" max="1019" min="1019" style="0" width="11.52"/>
    <col collapsed="false" customWidth="false" hidden="false" outlineLevel="0" max="1020" min="1020" style="0" width="11.52"/>
    <col collapsed="false" customWidth="false" hidden="false" outlineLevel="0" max="1021" min="1021" style="0" width="11.52"/>
    <col collapsed="false" customWidth="false" hidden="false" outlineLevel="0" max="1022" min="1022" style="0" width="11.52"/>
    <col collapsed="false" customWidth="false" hidden="false" outlineLevel="0" max="1023" min="1023" style="0" width="11.52"/>
    <col collapsed="false" customWidth="false" hidden="false" outlineLevel="0" max="1024" min="1024" style="0" width="11.52"/>
    <col collapsed="false" customWidth="false" hidden="false" outlineLevel="0" max="1025" min="1025" style="0" width="11.52"/>
  </cols>
  <sheetData>
    <row r="2" ht="18">
      <c r="B2" s="1" t="s">
        <v>0</v>
      </c>
      <c r="C2" s="2" t="s">
        <v>1</v>
      </c>
      <c r="D2" s="2"/>
      <c r="E2" s="2"/>
      <c r="F2" s="3">
        <v>43606</v>
      </c>
      <c r="I2" s="0" t="s">
        <v>2</v>
      </c>
      <c r="J2" s="4">
        <f>J3+(3*'Hired swords'!B5)+H38+I38+J38</f>
        <v>6</v>
      </c>
    </row>
    <row r="3" ht="18">
      <c r="B3" s="1" t="s">
        <v>3</v>
      </c>
      <c r="E3" s="5"/>
      <c r="F3" s="6"/>
      <c r="I3" s="0" t="s">
        <v>4</v>
      </c>
      <c r="J3" s="7">
        <f>E18+'Hired swords'!B19</f>
        <v>4</v>
      </c>
    </row>
    <row r="4" ht="12">
      <c r="I4" s="0" t="s">
        <v>5</v>
      </c>
      <c r="J4" s="8">
        <f>'Characteristic analysis'!J29+'Hired swords'!O19</f>
        <v>258</v>
      </c>
    </row>
    <row r="5" ht="12">
      <c r="B5" s="9" t="s">
        <v>6</v>
      </c>
      <c r="C5" s="10">
        <v>500</v>
      </c>
      <c r="I5" s="0" t="s">
        <v>7</v>
      </c>
      <c r="J5" s="4">
        <f>E13*10</f>
        <v>10</v>
      </c>
    </row>
    <row r="6" ht="12">
      <c r="B6" s="9" t="s">
        <v>8</v>
      </c>
      <c r="C6" s="9">
        <f>G18+N42+'Hired swords'!G19</f>
        <v>307</v>
      </c>
      <c r="I6" s="1" t="s">
        <v>9</v>
      </c>
      <c r="J6" s="9">
        <f>5*(E18-E17)+E11*F11+E12*F12+E13*F13+E14*F14+E15*F15+E16*F16+E17*20+SUM(H38:J38)*10+'Hired swords'!I19</f>
        <v>68</v>
      </c>
    </row>
    <row r="7" ht="12">
      <c r="B7" s="9" t="s">
        <v>10</v>
      </c>
      <c r="C7" s="11">
        <f>C5-C6</f>
        <v>193</v>
      </c>
      <c r="I7" s="0" t="s">
        <v>11</v>
      </c>
      <c r="J7" s="9">
        <f>ROUNDUP(J3/4,0)</f>
        <v>1</v>
      </c>
    </row>
    <row r="8" ht="12">
      <c r="B8" s="4" t="s">
        <v>12</v>
      </c>
      <c r="C8" s="0">
        <f>'Hired swords'!H19</f>
        <v>15</v>
      </c>
      <c r="I8" s="12" t="s">
        <v>13</v>
      </c>
      <c r="J8" s="13">
        <f>Q42</f>
        <v>23</v>
      </c>
      <c r="K8" s="0">
        <f>Q43</f>
        <v>22</v>
      </c>
      <c r="L8" s="0">
        <f>Q44</f>
        <v>4</v>
      </c>
    </row>
    <row r="9" ht="12">
      <c r="J9" s="7">
        <f>(J4+J5+J6+J8)*J7</f>
        <v>359</v>
      </c>
    </row>
    <row r="10" ht="12"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</row>
    <row r="11" ht="12">
      <c r="B11" s="15" t="s">
        <v>19</v>
      </c>
      <c r="C11" s="0" t="s">
        <v>20</v>
      </c>
      <c r="D11" s="0">
        <v>50</v>
      </c>
      <c r="E11" s="16">
        <v>1</v>
      </c>
      <c r="F11" s="16">
        <v>17</v>
      </c>
      <c r="G11" s="0">
        <f>E11*D11</f>
        <v>50</v>
      </c>
    </row>
    <row r="12" ht="12">
      <c r="B12" s="15"/>
      <c r="C12" s="1" t="s">
        <v>21</v>
      </c>
      <c r="D12" s="0">
        <v>20</v>
      </c>
      <c r="E12" s="16">
        <v>0</v>
      </c>
      <c r="F12" s="16">
        <v>6</v>
      </c>
      <c r="G12" s="0">
        <f>E12*D12</f>
        <v>0</v>
      </c>
      <c r="I12" s="17" t="s">
        <v>22</v>
      </c>
      <c r="J12" s="17"/>
      <c r="K12" s="4" t="s">
        <v>23</v>
      </c>
      <c r="N12" s="0" t="s">
        <v>24</v>
      </c>
      <c r="O12" s="0" t="s">
        <v>25</v>
      </c>
    </row>
    <row r="13" ht="12">
      <c r="B13" s="15"/>
      <c r="C13" s="0" t="s">
        <v>26</v>
      </c>
      <c r="D13" s="0">
        <v>20</v>
      </c>
      <c r="E13" s="16">
        <v>1</v>
      </c>
      <c r="F13" s="16">
        <v>6</v>
      </c>
      <c r="G13" s="0">
        <f>E13*D13</f>
        <v>20</v>
      </c>
      <c r="I13" s="0">
        <f>J6+J6*50%</f>
        <v>102</v>
      </c>
      <c r="J13" s="1" t="s">
        <v>27</v>
      </c>
      <c r="K13" s="0">
        <v>172</v>
      </c>
      <c r="N13" s="0" t="s">
        <v>28</v>
      </c>
      <c r="O13" s="0" t="s">
        <v>29</v>
      </c>
    </row>
    <row r="14" ht="12">
      <c r="B14" s="15" t="s">
        <v>30</v>
      </c>
      <c r="C14" s="0" t="s">
        <v>31</v>
      </c>
      <c r="D14" s="0">
        <v>15</v>
      </c>
      <c r="E14" s="16">
        <v>0</v>
      </c>
      <c r="F14" s="16">
        <v>0</v>
      </c>
      <c r="G14" s="0">
        <f>E14*D14</f>
        <v>0</v>
      </c>
      <c r="I14" s="1">
        <f>J6+J6*75%</f>
        <v>119</v>
      </c>
      <c r="J14" s="1" t="s">
        <v>32</v>
      </c>
      <c r="N14" s="0" t="s">
        <v>33</v>
      </c>
      <c r="O14" s="0" t="s">
        <v>26</v>
      </c>
    </row>
    <row r="15" ht="12">
      <c r="B15" s="15"/>
      <c r="C15" s="0" t="s">
        <v>34</v>
      </c>
      <c r="D15" s="0">
        <v>20</v>
      </c>
      <c r="E15" s="16">
        <v>1</v>
      </c>
      <c r="F15" s="16">
        <v>0</v>
      </c>
      <c r="G15" s="0">
        <f>E15*D15</f>
        <v>20</v>
      </c>
      <c r="I15" s="1">
        <f>J6+J6*100%</f>
        <v>136</v>
      </c>
      <c r="J15" s="1" t="s">
        <v>35</v>
      </c>
      <c r="N15" s="0" t="s">
        <v>36</v>
      </c>
      <c r="O15" s="0" t="s">
        <v>37</v>
      </c>
    </row>
    <row r="16" ht="12">
      <c r="B16" s="15"/>
      <c r="C16" s="0" t="s">
        <v>38</v>
      </c>
      <c r="D16" s="0">
        <v>25</v>
      </c>
      <c r="E16" s="16">
        <v>0</v>
      </c>
      <c r="F16" s="16">
        <v>0</v>
      </c>
      <c r="G16" s="0">
        <f>E16*D16</f>
        <v>0</v>
      </c>
      <c r="I16" s="1">
        <f>J6+J6*150%</f>
        <v>170</v>
      </c>
      <c r="J16" s="1" t="s">
        <v>39</v>
      </c>
    </row>
    <row r="17" ht="12">
      <c r="B17" s="15"/>
      <c r="C17" s="12" t="s">
        <v>40</v>
      </c>
      <c r="D17" s="18">
        <v>200</v>
      </c>
      <c r="E17" s="19">
        <v>0</v>
      </c>
      <c r="F17" s="19">
        <v>0</v>
      </c>
      <c r="G17" s="18">
        <f>E17*D17</f>
        <v>0</v>
      </c>
      <c r="I17" s="0">
        <f>J6+J6*300%</f>
        <v>272</v>
      </c>
      <c r="J17" s="20" t="s">
        <v>41</v>
      </c>
    </row>
    <row r="18" ht="12">
      <c r="C18" s="21" t="s">
        <v>42</v>
      </c>
      <c r="E18" s="7">
        <f>SUM(E11:E17)+C44</f>
        <v>3</v>
      </c>
      <c r="G18" s="7">
        <f>SUM(G11:G17)</f>
        <v>90</v>
      </c>
    </row>
    <row r="19" ht="12">
      <c r="B19" s="22"/>
      <c r="F19" s="4"/>
      <c r="I19" s="23" t="s">
        <v>43</v>
      </c>
      <c r="J19" s="23"/>
      <c r="K19" s="23"/>
      <c r="L19" s="23"/>
      <c r="M19" s="23"/>
      <c r="N19" s="23"/>
    </row>
    <row r="20" ht="12">
      <c r="B20" s="7"/>
      <c r="C20" s="7"/>
      <c r="I20" s="23" t="s">
        <v>44</v>
      </c>
      <c r="J20" s="23"/>
      <c r="K20" s="23"/>
      <c r="L20" s="23" t="s">
        <v>30</v>
      </c>
      <c r="M20" s="23"/>
      <c r="N20" s="23"/>
    </row>
    <row r="21" ht="12">
      <c r="B21" s="14" t="s">
        <v>45</v>
      </c>
      <c r="C21" s="24" t="s">
        <v>46</v>
      </c>
      <c r="D21" s="24" t="s">
        <v>47</v>
      </c>
      <c r="E21" s="24" t="s">
        <v>48</v>
      </c>
      <c r="F21" s="24" t="s">
        <v>49</v>
      </c>
      <c r="G21" s="14" t="s">
        <v>50</v>
      </c>
      <c r="H21" s="14" t="str">
        <f>C11</f>
        <v>Chief</v>
      </c>
      <c r="I21" s="14" t="str">
        <f>C12</f>
        <v>Braves (¾)</v>
      </c>
      <c r="J21" s="14" t="str">
        <f>C13</f>
        <v>Shaman</v>
      </c>
      <c r="K21" s="14" t="str">
        <f>C14</f>
        <v>forest goblins</v>
      </c>
      <c r="L21" s="14" t="str">
        <f>C15</f>
        <v>Shootaz (5)</v>
      </c>
      <c r="M21" s="14" t="str">
        <f>C16</f>
        <v>red toof goblinz (5)</v>
      </c>
      <c r="N21" s="14" t="s">
        <v>51</v>
      </c>
      <c r="O21" s="14" t="s">
        <v>52</v>
      </c>
      <c r="P21" s="14" t="s">
        <v>53</v>
      </c>
      <c r="Q21" s="14" t="s">
        <v>54</v>
      </c>
    </row>
    <row r="22" ht="12">
      <c r="B22" s="0" t="s">
        <v>55</v>
      </c>
      <c r="C22" s="0" t="s">
        <v>56</v>
      </c>
      <c r="E22" s="25" t="s">
        <v>57</v>
      </c>
      <c r="F22" s="1" t="s">
        <v>58</v>
      </c>
      <c r="G22" s="0">
        <v>0</v>
      </c>
      <c r="H22" s="0">
        <f>E11</f>
        <v>1</v>
      </c>
      <c r="I22" s="0">
        <f>E12</f>
        <v>0</v>
      </c>
      <c r="J22" s="0">
        <f>E13</f>
        <v>1</v>
      </c>
      <c r="K22" s="0">
        <f>E14</f>
        <v>0</v>
      </c>
      <c r="L22" s="0">
        <f>E15</f>
        <v>1</v>
      </c>
      <c r="M22" s="0">
        <f>E16</f>
        <v>0</v>
      </c>
      <c r="N22" s="0">
        <f>SUM(H22:M22)*G22</f>
        <v>0</v>
      </c>
      <c r="O22" s="1" t="s">
        <v>59</v>
      </c>
      <c r="P22" s="0">
        <v>1</v>
      </c>
      <c r="Q22" s="1">
        <f>P22*SUM(H22:M22)</f>
        <v>3</v>
      </c>
    </row>
    <row r="23" ht="12">
      <c r="B23" s="0" t="s">
        <v>60</v>
      </c>
      <c r="C23" s="0" t="s">
        <v>56</v>
      </c>
      <c r="E23" s="25" t="s">
        <v>57</v>
      </c>
      <c r="F23" s="1" t="s">
        <v>58</v>
      </c>
      <c r="G23" s="0">
        <v>2</v>
      </c>
      <c r="H23" s="0">
        <v>0</v>
      </c>
      <c r="I23" s="0">
        <v>0</v>
      </c>
      <c r="J23" s="0">
        <v>0</v>
      </c>
      <c r="K23" s="0">
        <f>K22</f>
        <v>0</v>
      </c>
      <c r="L23" s="0">
        <f>E15</f>
        <v>1</v>
      </c>
      <c r="M23" s="0">
        <v>0</v>
      </c>
      <c r="N23" s="0">
        <f>SUM(H23:M23)*G23</f>
        <v>2</v>
      </c>
      <c r="O23" s="1" t="s">
        <v>59</v>
      </c>
      <c r="P23" s="0">
        <v>1</v>
      </c>
      <c r="Q23" s="1">
        <f>P23*SUM(H23:M23)</f>
        <v>1</v>
      </c>
    </row>
    <row r="24" ht="12">
      <c r="B24" s="0" t="s">
        <v>61</v>
      </c>
      <c r="C24" s="0" t="s">
        <v>56</v>
      </c>
      <c r="E24" s="25" t="s">
        <v>57</v>
      </c>
      <c r="F24" s="1" t="s">
        <v>62</v>
      </c>
      <c r="G24" s="0">
        <v>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f>SUM(H24:M24)*G24</f>
        <v>0</v>
      </c>
      <c r="O24" s="1" t="s">
        <v>59</v>
      </c>
      <c r="P24" s="0">
        <v>3</v>
      </c>
      <c r="Q24" s="1">
        <f>P24*SUM(H24:M24)</f>
        <v>0</v>
      </c>
    </row>
    <row r="25" ht="12">
      <c r="B25" s="0" t="s">
        <v>63</v>
      </c>
      <c r="C25" s="1" t="s">
        <v>56</v>
      </c>
      <c r="E25" s="25" t="s">
        <v>57</v>
      </c>
      <c r="F25" s="1" t="s">
        <v>64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f>SUM(H25:M25)*G25</f>
        <v>0</v>
      </c>
      <c r="O25" s="1" t="s">
        <v>65</v>
      </c>
      <c r="P25" s="0">
        <v>4</v>
      </c>
      <c r="Q25" s="1">
        <f>P25*SUM(H25:M25)</f>
        <v>0</v>
      </c>
    </row>
    <row r="26" ht="12">
      <c r="B26" s="0" t="s">
        <v>66</v>
      </c>
      <c r="C26" s="1" t="s">
        <v>56</v>
      </c>
      <c r="E26" s="25" t="s">
        <v>57</v>
      </c>
      <c r="F26" s="1" t="s">
        <v>67</v>
      </c>
      <c r="G26" s="0">
        <v>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f>SUM(H26:M26)*G26</f>
        <v>0</v>
      </c>
      <c r="O26" s="1" t="s">
        <v>59</v>
      </c>
      <c r="P26" s="0">
        <v>4</v>
      </c>
      <c r="Q26" s="1">
        <f>P26*SUM(H26:M26)</f>
        <v>0</v>
      </c>
    </row>
    <row r="27" ht="12">
      <c r="B27" s="0" t="s">
        <v>68</v>
      </c>
      <c r="C27" s="1" t="s">
        <v>56</v>
      </c>
      <c r="E27" s="25" t="s">
        <v>57</v>
      </c>
      <c r="F27" s="1" t="s">
        <v>69</v>
      </c>
      <c r="G27" s="0">
        <v>10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f>SUM(H27:M27)*G27</f>
        <v>0</v>
      </c>
      <c r="O27" s="1" t="s">
        <v>59</v>
      </c>
      <c r="P27" s="0">
        <v>4</v>
      </c>
      <c r="Q27" s="1">
        <f>P27*SUM(H27:M27)</f>
        <v>0</v>
      </c>
    </row>
    <row r="28" ht="12">
      <c r="B28" s="0" t="s">
        <v>70</v>
      </c>
      <c r="C28" s="1" t="s">
        <v>56</v>
      </c>
      <c r="E28" s="25" t="s">
        <v>71</v>
      </c>
      <c r="F28" s="1" t="s">
        <v>72</v>
      </c>
      <c r="G28" s="0">
        <v>10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f>0</f>
        <v>0</v>
      </c>
      <c r="N28" s="0">
        <f>SUM(H28:M28)*G28</f>
        <v>0</v>
      </c>
      <c r="O28" s="1" t="s">
        <v>65</v>
      </c>
      <c r="P28" s="0">
        <v>4</v>
      </c>
      <c r="Q28" s="1">
        <f>P28*SUM(H28:M28)</f>
        <v>0</v>
      </c>
    </row>
    <row r="29" ht="12">
      <c r="B29" s="0" t="s">
        <v>73</v>
      </c>
      <c r="C29" s="1" t="s">
        <v>56</v>
      </c>
      <c r="E29" s="25" t="s">
        <v>74</v>
      </c>
      <c r="F29" s="1" t="s">
        <v>75</v>
      </c>
      <c r="G29" s="0">
        <v>15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f>SUM(H29:M29)*G29</f>
        <v>0</v>
      </c>
      <c r="O29" s="1" t="s">
        <v>65</v>
      </c>
      <c r="P29" s="0">
        <v>4</v>
      </c>
      <c r="Q29" s="1">
        <f>P29*SUM(H29:M29)</f>
        <v>0</v>
      </c>
    </row>
    <row r="30" ht="12">
      <c r="B30" s="0" t="s">
        <v>76</v>
      </c>
      <c r="C30" s="1" t="s">
        <v>56</v>
      </c>
      <c r="E30" s="25"/>
      <c r="F30" s="1" t="s">
        <v>77</v>
      </c>
      <c r="G30" s="0">
        <v>20</v>
      </c>
      <c r="H30" s="0">
        <f>E11</f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f>SUM(H30:M30)*G30</f>
        <v>20</v>
      </c>
      <c r="O30" s="1" t="s">
        <v>65</v>
      </c>
      <c r="P30" s="0">
        <v>5</v>
      </c>
      <c r="Q30" s="1">
        <f>P30*SUM(H30:M30)</f>
        <v>5</v>
      </c>
    </row>
    <row r="31" ht="12">
      <c r="B31" s="0" t="s">
        <v>78</v>
      </c>
      <c r="C31" s="1" t="s">
        <v>56</v>
      </c>
      <c r="E31" s="25" t="s">
        <v>57</v>
      </c>
      <c r="F31" s="1"/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f>M22</f>
        <v>0</v>
      </c>
      <c r="N31" s="0">
        <f>SUM(H31:M31)*G31</f>
        <v>0</v>
      </c>
      <c r="O31" s="1" t="s">
        <v>65</v>
      </c>
      <c r="P31" s="0">
        <v>2</v>
      </c>
      <c r="Q31" s="1">
        <f>P31*SUM(H31:M31)</f>
        <v>0</v>
      </c>
    </row>
    <row r="32" ht="12">
      <c r="B32" s="0" t="s">
        <v>79</v>
      </c>
      <c r="C32" s="0" t="s">
        <v>80</v>
      </c>
      <c r="D32" s="0">
        <v>16</v>
      </c>
      <c r="E32" s="25" t="s">
        <v>81</v>
      </c>
      <c r="F32" s="1"/>
      <c r="G32" s="0">
        <v>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f>SUM(H32:M32)*G32</f>
        <v>0</v>
      </c>
      <c r="O32" s="1" t="s">
        <v>59</v>
      </c>
      <c r="P32" s="0">
        <v>3</v>
      </c>
      <c r="Q32" s="1">
        <f>P32*SUM(H32:M32)</f>
        <v>0</v>
      </c>
    </row>
    <row r="33" ht="12">
      <c r="B33" s="0" t="s">
        <v>82</v>
      </c>
      <c r="C33" s="0" t="s">
        <v>80</v>
      </c>
      <c r="E33" s="25"/>
      <c r="F33" s="1" t="s">
        <v>83</v>
      </c>
      <c r="G33" s="0">
        <v>25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f>SUM(H33:M33)*G33</f>
        <v>0</v>
      </c>
      <c r="O33" s="1" t="s">
        <v>65</v>
      </c>
      <c r="P33" s="0">
        <v>3</v>
      </c>
      <c r="Q33" s="1">
        <f>P33*SUM(H33:M33)</f>
        <v>0</v>
      </c>
    </row>
    <row r="34" ht="12">
      <c r="B34" s="0" t="s">
        <v>84</v>
      </c>
      <c r="C34" s="0" t="s">
        <v>85</v>
      </c>
      <c r="E34" s="25"/>
      <c r="F34" s="1" t="s">
        <v>86</v>
      </c>
      <c r="G34" s="0">
        <v>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f>SUM(H34:M34)*G34</f>
        <v>0</v>
      </c>
      <c r="O34" s="1" t="s">
        <v>59</v>
      </c>
      <c r="P34" s="0">
        <v>1</v>
      </c>
      <c r="Q34" s="1">
        <f>P34*SUM(H34:M34)</f>
        <v>0</v>
      </c>
    </row>
    <row r="35" ht="12">
      <c r="B35" s="0" t="s">
        <v>87</v>
      </c>
      <c r="C35" s="0" t="s">
        <v>85</v>
      </c>
      <c r="E35" s="25"/>
      <c r="F35" s="1" t="s">
        <v>88</v>
      </c>
      <c r="G35" s="0">
        <v>20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f>SUM(H35:M35)*G35</f>
        <v>20</v>
      </c>
      <c r="O35" s="1" t="s">
        <v>65</v>
      </c>
      <c r="P35" s="0">
        <v>2</v>
      </c>
      <c r="Q35" s="1">
        <f>P35*SUM(H35:M35)</f>
        <v>2</v>
      </c>
    </row>
    <row r="36" ht="12">
      <c r="B36" s="20" t="s">
        <v>89</v>
      </c>
      <c r="C36" s="20" t="s">
        <v>90</v>
      </c>
      <c r="D36" s="20"/>
      <c r="E36" s="26"/>
      <c r="F36" s="20" t="s">
        <v>91</v>
      </c>
      <c r="G36" s="0">
        <v>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f>SUM(H36:M36)*G36</f>
        <v>0</v>
      </c>
      <c r="O36" s="1" t="s">
        <v>59</v>
      </c>
      <c r="P36" s="0">
        <v>3</v>
      </c>
      <c r="Q36" s="1">
        <f>P36*SUM(H36:M36)</f>
        <v>0</v>
      </c>
    </row>
    <row r="37" ht="12">
      <c r="B37" s="0" t="s">
        <v>92</v>
      </c>
      <c r="C37" s="0" t="s">
        <v>93</v>
      </c>
      <c r="F37" s="25" t="s">
        <v>94</v>
      </c>
      <c r="G37" s="0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f>SUM(H37:M37)*G37</f>
        <v>0</v>
      </c>
      <c r="O37" s="1" t="s">
        <v>65</v>
      </c>
      <c r="P37" s="0">
        <v>2</v>
      </c>
      <c r="Q37" s="1">
        <f>P37*SUM(H37:M37)</f>
        <v>0</v>
      </c>
    </row>
    <row r="38" ht="12">
      <c r="B38" s="0" t="s">
        <v>95</v>
      </c>
      <c r="C38" s="20" t="s">
        <v>96</v>
      </c>
      <c r="D38" s="20"/>
      <c r="E38" s="26" t="s">
        <v>97</v>
      </c>
      <c r="F38" s="20" t="s">
        <v>98</v>
      </c>
      <c r="G38" s="0">
        <v>45</v>
      </c>
      <c r="H38" s="0">
        <v>1</v>
      </c>
      <c r="I38" s="0">
        <f>I22</f>
        <v>0</v>
      </c>
      <c r="J38" s="0">
        <f>E13</f>
        <v>1</v>
      </c>
      <c r="K38" s="0">
        <v>0</v>
      </c>
      <c r="L38" s="0">
        <v>0</v>
      </c>
      <c r="M38" s="0">
        <v>0</v>
      </c>
      <c r="N38" s="0">
        <f>SUM(H38:M38)*G38</f>
        <v>90</v>
      </c>
      <c r="O38" s="1" t="s">
        <v>65</v>
      </c>
      <c r="P38" s="0">
        <v>5</v>
      </c>
      <c r="Q38" s="1">
        <f>P38*SUM(H38:M38)</f>
        <v>10</v>
      </c>
    </row>
    <row r="39" ht="12">
      <c r="B39" s="20" t="s">
        <v>99</v>
      </c>
      <c r="C39" s="20" t="s">
        <v>93</v>
      </c>
      <c r="D39" s="20"/>
      <c r="E39" s="26"/>
      <c r="F39" s="20" t="s">
        <v>100</v>
      </c>
      <c r="G39" s="0">
        <v>50</v>
      </c>
      <c r="H39" s="0">
        <v>0</v>
      </c>
      <c r="I39" s="0">
        <v>0</v>
      </c>
      <c r="J39" s="0">
        <f>E13</f>
        <v>1</v>
      </c>
      <c r="K39" s="0">
        <v>0</v>
      </c>
      <c r="L39" s="0">
        <v>0</v>
      </c>
      <c r="M39" s="0">
        <v>0</v>
      </c>
      <c r="N39" s="0">
        <f>SUM(H39:M39)*G39</f>
        <v>50</v>
      </c>
      <c r="O39" s="1" t="s">
        <v>33</v>
      </c>
      <c r="P39" s="0">
        <v>2</v>
      </c>
      <c r="Q39" s="1">
        <f>P39*SUM(H39:M39)</f>
        <v>2</v>
      </c>
    </row>
    <row r="40" ht="12">
      <c r="B40" s="20" t="s">
        <v>101</v>
      </c>
      <c r="C40" s="20" t="s">
        <v>80</v>
      </c>
      <c r="D40" s="20">
        <v>8</v>
      </c>
      <c r="E40" s="25" t="s">
        <v>57</v>
      </c>
      <c r="F40" s="20" t="s">
        <v>102</v>
      </c>
      <c r="G40" s="0">
        <v>15</v>
      </c>
      <c r="H40" s="0">
        <v>0</v>
      </c>
      <c r="I40" s="0">
        <v>0</v>
      </c>
      <c r="J40" s="0">
        <v>0</v>
      </c>
      <c r="K40" s="0">
        <v>0</v>
      </c>
      <c r="L40" s="0">
        <f>E15</f>
        <v>1</v>
      </c>
      <c r="M40" s="0">
        <v>0</v>
      </c>
      <c r="N40" s="0">
        <f>SUM(H40:M40)*G40</f>
        <v>15</v>
      </c>
      <c r="O40" s="1" t="s">
        <v>36</v>
      </c>
      <c r="P40" s="0">
        <v>3</v>
      </c>
      <c r="Q40" s="1">
        <f>P40*SUM(H40:M40)</f>
        <v>3</v>
      </c>
    </row>
    <row r="41" ht="12">
      <c r="E41" s="25"/>
    </row>
    <row r="42" ht="12">
      <c r="E42" s="25"/>
      <c r="H42" s="27">
        <f>H22*$G22+H23*$G23+H24*$G24+H25*$G25+H26*$G26+H27*$G27+H28*$G28+H29*$G29+H30*$G30+H31*$G31+H32*$G32+H33*$G33+H34*$G34+H35*$G35+H36*$G36+H37*$G37+H38*$G38+H39*$G39+G40*H40</f>
        <v>85</v>
      </c>
      <c r="I42" s="27">
        <f>I22*$G22+I23*$G23+I24*$G24+I25*$G25+I26*$G26+I27*$G27+I28*$G28+I29*$G29+I30*$G30+I31*$G31+I32*$G32+I33*$G33+I34*$G34+I35*$G35+I36*$G36+I37*$G37+I38*$G38+I39*$G39+G40*I40</f>
        <v>0</v>
      </c>
      <c r="J42" s="27">
        <f>J22*$G22+J23*$G23+J24*$G24+J25*$G25+J26*$G26+J27*$G27+J28*$G28+J29*$G29+J30*$G30+J31*$G31+J32*$G32+J33*$G33+J34*$G34+J35*$G35+J36*$G36+J37*$G37+J38*$G38+J39*$G39+G40*J40</f>
        <v>95</v>
      </c>
      <c r="K42" s="27">
        <f>K22*$G22+K23*$G23+K24*$G24+K25*$G25+K26*$G26+K27*$G27+K28*$G28+K29*$G29+K30*$G30+K31*$G31+K32*$G32+K33*$G33+K34*$G34+K35*$G35+K36*$G36+K37*$G37+K38*$G38+K39*$G39+G40*K40</f>
        <v>0</v>
      </c>
      <c r="L42" s="27">
        <f>L22*$G22+L23*$G23+L24*$G24+L25*$G25+L26*$G26+L27*$G27+L28*$G28+L29*$G29+L30*$G30+L31*$G31+L32*$G32+L33*$G33+L34*$G34+L35*$G35+L36*$G36+L37*$G37+L38*$G38+L39*$G39+G40*L40</f>
        <v>17</v>
      </c>
      <c r="M42" s="27">
        <f>M22*$G22+M23*$G23+M24*$G24+M25*$G25+M26*$G26+M27*$G27+M28*$G28+M29*$G29+M30*$G30+M31*$G31+M32*$G32+M33*$G33+M34*$G34+M35*$G35+M36*$G36+M37*$G37+M38*$G38+M39*$G39+G40*M40</f>
        <v>0</v>
      </c>
      <c r="N42" s="7">
        <f>SUM(N22:N40)</f>
        <v>197</v>
      </c>
      <c r="O42" s="22"/>
      <c r="P42" s="0" t="s">
        <v>103</v>
      </c>
      <c r="Q42" s="7">
        <f>SUM(Tabelle2[Warband Equip Rating])</f>
        <v>23</v>
      </c>
    </row>
    <row r="43" ht="12">
      <c r="B43" s="20"/>
      <c r="C43" s="20"/>
      <c r="D43" s="20"/>
      <c r="E43" s="26"/>
      <c r="F43" s="20"/>
      <c r="G43" s="22"/>
      <c r="O43" s="1"/>
      <c r="P43" s="0" t="s">
        <v>104</v>
      </c>
      <c r="Q43" s="0">
        <f>SUM(Q22:Q40)-Q44</f>
        <v>22</v>
      </c>
    </row>
    <row r="44" ht="12">
      <c r="O44" s="1"/>
      <c r="P44" s="0" t="s">
        <v>105</v>
      </c>
      <c r="Q44" s="0">
        <f>SUM(Q34:Q35)+Q38/P38+Q27</f>
        <v>4</v>
      </c>
    </row>
    <row r="47" ht="21"/>
    <row r="48" ht="12"/>
    <row r="49" ht="12"/>
    <row r="50" ht="12"/>
    <row r="51" ht="12"/>
    <row r="52" ht="21"/>
    <row r="53" ht="21"/>
    <row r="54" ht="12"/>
    <row r="55" ht="12"/>
    <row r="56" ht="21"/>
    <row r="57" ht="12"/>
    <row r="58" ht="12"/>
    <row r="59" ht="12"/>
    <row r="60" ht="12"/>
    <row r="61" ht="21"/>
    <row r="62" ht="21"/>
  </sheetData>
  <mergeCells count="6">
    <mergeCell ref="B11:B13"/>
    <mergeCell ref="I12:J12"/>
    <mergeCell ref="B14:B17"/>
    <mergeCell ref="I19:N19"/>
    <mergeCell ref="I20:K20"/>
    <mergeCell ref="L20:N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1"/>
  <sheetViews>
    <sheetView showFormulas="false" showGridLines="true" showRowColHeaders="true" showZeros="true" rightToLeft="false" showOutlineSymbols="true" defaultGridColor="true" topLeftCell="A1" colorId="64" zoomScale="58" zoomScaleNormal="58" zoomScalePageLayoutView="100" workbookViewId="0">
      <selection pane="topLeft" activeCell="Q15" activeCellId="0" sqref="Q15"/>
    </sheetView>
  </sheetViews>
  <sheetFormatPr defaultRowHeight="12.75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6.01"/>
    <col collapsed="false" customWidth="true" hidden="false" outlineLevel="0" max="3" min="3" style="0" width="8.1"/>
    <col collapsed="false" customWidth="true" hidden="false" outlineLevel="0" max="4" min="4" style="0" width="8.1"/>
    <col collapsed="false" customWidth="true" hidden="false" outlineLevel="0" max="5" min="5" style="0" width="8.1"/>
    <col collapsed="false" customWidth="true" hidden="false" outlineLevel="0" max="6" min="6" style="0" width="8.1"/>
    <col collapsed="false" customWidth="true" hidden="false" outlineLevel="0" max="7" min="7" style="0" width="8.1"/>
    <col collapsed="false" customWidth="true" hidden="false" outlineLevel="0" max="8" min="8" style="0" width="8.1"/>
    <col collapsed="false" customWidth="true" hidden="false" outlineLevel="0" max="9" min="9" style="0" width="8.1"/>
    <col collapsed="false" customWidth="true" hidden="false" outlineLevel="0" max="10" min="10" style="0" width="8.1"/>
    <col collapsed="false" customWidth="true" hidden="false" outlineLevel="0" max="11" min="11" style="0" width="8.1"/>
    <col collapsed="false" customWidth="true" hidden="false" outlineLevel="0" max="12" min="12" style="0" width="9.07"/>
    <col collapsed="false" customWidth="true" hidden="false" outlineLevel="0" max="13" min="13" style="0" width="9.07"/>
    <col collapsed="false" customWidth="true" hidden="false" outlineLevel="0" max="14" min="14" style="0" width="9.07"/>
    <col collapsed="false" customWidth="true" hidden="false" outlineLevel="0" max="15" min="15" style="0" width="9.07"/>
    <col collapsed="false" customWidth="true" hidden="false" outlineLevel="0" max="16" min="16" style="0" width="9.07"/>
    <col collapsed="false" customWidth="true" hidden="false" outlineLevel="0" max="17" min="17" style="0" width="9.07"/>
    <col collapsed="false" customWidth="true" hidden="false" outlineLevel="0" max="18" min="18" style="0" width="9.07"/>
    <col collapsed="false" customWidth="true" hidden="false" outlineLevel="0" max="19" min="19" style="0" width="9.07"/>
    <col collapsed="false" customWidth="true" hidden="false" outlineLevel="0" max="20" min="20" style="0" width="9.07"/>
    <col collapsed="false" customWidth="true" hidden="false" outlineLevel="0" max="21" min="21" style="0" width="9.07"/>
    <col collapsed="false" customWidth="false" hidden="false" outlineLevel="0" max="22" min="22" style="0" width="11.52"/>
    <col collapsed="false" customWidth="false" hidden="false" outlineLevel="0" max="23" min="23" style="0" width="11.52"/>
    <col collapsed="false" customWidth="false" hidden="false" outlineLevel="0" max="24" min="24" style="0" width="11.52"/>
    <col collapsed="false" customWidth="false" hidden="false" outlineLevel="0" max="25" min="25" style="0" width="11.52"/>
    <col collapsed="false" customWidth="false" hidden="false" outlineLevel="0" max="26" min="26" style="0" width="11.52"/>
    <col collapsed="false" customWidth="false" hidden="false" outlineLevel="0" max="27" min="27" style="0" width="11.52"/>
    <col collapsed="false" customWidth="false" hidden="false" outlineLevel="0" max="28" min="28" style="0" width="11.52"/>
    <col collapsed="false" customWidth="false" hidden="false" outlineLevel="0" max="29" min="29" style="0" width="11.52"/>
    <col collapsed="false" customWidth="false" hidden="false" outlineLevel="0" max="30" min="30" style="0" width="11.52"/>
    <col collapsed="false" customWidth="false" hidden="false" outlineLevel="0" max="31" min="31" style="0" width="11.52"/>
    <col collapsed="false" customWidth="false" hidden="false" outlineLevel="0" max="32" min="32" style="0" width="11.52"/>
    <col collapsed="false" customWidth="false" hidden="false" outlineLevel="0" max="33" min="33" style="0" width="11.52"/>
    <col collapsed="false" customWidth="false" hidden="false" outlineLevel="0" max="34" min="34" style="0" width="11.52"/>
    <col collapsed="false" customWidth="false" hidden="false" outlineLevel="0" max="35" min="35" style="0" width="11.52"/>
    <col collapsed="false" customWidth="false" hidden="false" outlineLevel="0" max="36" min="36" style="0" width="11.52"/>
    <col collapsed="false" customWidth="false" hidden="false" outlineLevel="0" max="37" min="37" style="0" width="11.52"/>
    <col collapsed="false" customWidth="false" hidden="false" outlineLevel="0" max="38" min="38" style="0" width="11.52"/>
    <col collapsed="false" customWidth="false" hidden="false" outlineLevel="0" max="39" min="39" style="0" width="11.52"/>
    <col collapsed="false" customWidth="false" hidden="false" outlineLevel="0" max="40" min="40" style="0" width="11.52"/>
    <col collapsed="false" customWidth="false" hidden="false" outlineLevel="0" max="41" min="41" style="0" width="11.52"/>
    <col collapsed="false" customWidth="false" hidden="false" outlineLevel="0" max="42" min="42" style="0" width="11.52"/>
    <col collapsed="false" customWidth="false" hidden="false" outlineLevel="0" max="43" min="43" style="0" width="11.52"/>
    <col collapsed="false" customWidth="false" hidden="false" outlineLevel="0" max="44" min="44" style="0" width="11.52"/>
    <col collapsed="false" customWidth="false" hidden="false" outlineLevel="0" max="45" min="45" style="0" width="11.52"/>
    <col collapsed="false" customWidth="false" hidden="false" outlineLevel="0" max="46" min="46" style="0" width="11.52"/>
    <col collapsed="false" customWidth="false" hidden="false" outlineLevel="0" max="47" min="47" style="0" width="11.52"/>
    <col collapsed="false" customWidth="false" hidden="false" outlineLevel="0" max="48" min="48" style="0" width="11.52"/>
    <col collapsed="false" customWidth="false" hidden="false" outlineLevel="0" max="49" min="49" style="0" width="11.52"/>
    <col collapsed="false" customWidth="false" hidden="false" outlineLevel="0" max="50" min="50" style="0" width="11.52"/>
    <col collapsed="false" customWidth="false" hidden="false" outlineLevel="0" max="51" min="51" style="0" width="11.52"/>
    <col collapsed="false" customWidth="false" hidden="false" outlineLevel="0" max="52" min="52" style="0" width="11.52"/>
    <col collapsed="false" customWidth="false" hidden="false" outlineLevel="0" max="53" min="53" style="0" width="11.52"/>
    <col collapsed="false" customWidth="false" hidden="false" outlineLevel="0" max="54" min="54" style="0" width="11.52"/>
    <col collapsed="false" customWidth="false" hidden="false" outlineLevel="0" max="55" min="55" style="0" width="11.52"/>
    <col collapsed="false" customWidth="false" hidden="false" outlineLevel="0" max="56" min="56" style="0" width="11.52"/>
    <col collapsed="false" customWidth="false" hidden="false" outlineLevel="0" max="57" min="57" style="0" width="11.52"/>
    <col collapsed="false" customWidth="false" hidden="false" outlineLevel="0" max="58" min="58" style="0" width="11.52"/>
    <col collapsed="false" customWidth="false" hidden="false" outlineLevel="0" max="59" min="59" style="0" width="11.52"/>
    <col collapsed="false" customWidth="false" hidden="false" outlineLevel="0" max="60" min="60" style="0" width="11.52"/>
    <col collapsed="false" customWidth="false" hidden="false" outlineLevel="0" max="61" min="61" style="0" width="11.52"/>
    <col collapsed="false" customWidth="false" hidden="false" outlineLevel="0" max="62" min="62" style="0" width="11.52"/>
    <col collapsed="false" customWidth="false" hidden="false" outlineLevel="0" max="63" min="63" style="0" width="11.52"/>
    <col collapsed="false" customWidth="false" hidden="false" outlineLevel="0" max="64" min="64" style="0" width="11.52"/>
    <col collapsed="false" customWidth="false" hidden="false" outlineLevel="0" max="65" min="65" style="0" width="11.52"/>
    <col collapsed="false" customWidth="false" hidden="false" outlineLevel="0" max="66" min="66" style="0" width="11.52"/>
    <col collapsed="false" customWidth="false" hidden="false" outlineLevel="0" max="67" min="67" style="0" width="11.52"/>
    <col collapsed="false" customWidth="false" hidden="false" outlineLevel="0" max="68" min="68" style="0" width="11.52"/>
    <col collapsed="false" customWidth="false" hidden="false" outlineLevel="0" max="69" min="69" style="0" width="11.52"/>
    <col collapsed="false" customWidth="false" hidden="false" outlineLevel="0" max="70" min="70" style="0" width="11.52"/>
    <col collapsed="false" customWidth="false" hidden="false" outlineLevel="0" max="71" min="71" style="0" width="11.52"/>
    <col collapsed="false" customWidth="false" hidden="false" outlineLevel="0" max="72" min="72" style="0" width="11.52"/>
    <col collapsed="false" customWidth="false" hidden="false" outlineLevel="0" max="73" min="73" style="0" width="11.52"/>
    <col collapsed="false" customWidth="false" hidden="false" outlineLevel="0" max="74" min="74" style="0" width="11.52"/>
    <col collapsed="false" customWidth="false" hidden="false" outlineLevel="0" max="75" min="75" style="0" width="11.52"/>
    <col collapsed="false" customWidth="false" hidden="false" outlineLevel="0" max="76" min="76" style="0" width="11.52"/>
    <col collapsed="false" customWidth="false" hidden="false" outlineLevel="0" max="77" min="77" style="0" width="11.52"/>
    <col collapsed="false" customWidth="false" hidden="false" outlineLevel="0" max="78" min="78" style="0" width="11.52"/>
    <col collapsed="false" customWidth="false" hidden="false" outlineLevel="0" max="79" min="79" style="0" width="11.52"/>
    <col collapsed="false" customWidth="false" hidden="false" outlineLevel="0" max="80" min="80" style="0" width="11.52"/>
    <col collapsed="false" customWidth="false" hidden="false" outlineLevel="0" max="81" min="81" style="0" width="11.52"/>
    <col collapsed="false" customWidth="false" hidden="false" outlineLevel="0" max="82" min="82" style="0" width="11.52"/>
    <col collapsed="false" customWidth="false" hidden="false" outlineLevel="0" max="83" min="83" style="0" width="11.52"/>
    <col collapsed="false" customWidth="false" hidden="false" outlineLevel="0" max="84" min="84" style="0" width="11.52"/>
    <col collapsed="false" customWidth="false" hidden="false" outlineLevel="0" max="85" min="85" style="0" width="11.52"/>
    <col collapsed="false" customWidth="false" hidden="false" outlineLevel="0" max="86" min="86" style="0" width="11.52"/>
    <col collapsed="false" customWidth="false" hidden="false" outlineLevel="0" max="87" min="87" style="0" width="11.52"/>
    <col collapsed="false" customWidth="false" hidden="false" outlineLevel="0" max="88" min="88" style="0" width="11.52"/>
    <col collapsed="false" customWidth="false" hidden="false" outlineLevel="0" max="89" min="89" style="0" width="11.52"/>
    <col collapsed="false" customWidth="false" hidden="false" outlineLevel="0" max="90" min="90" style="0" width="11.52"/>
    <col collapsed="false" customWidth="false" hidden="false" outlineLevel="0" max="91" min="91" style="0" width="11.52"/>
    <col collapsed="false" customWidth="false" hidden="false" outlineLevel="0" max="92" min="92" style="0" width="11.52"/>
    <col collapsed="false" customWidth="false" hidden="false" outlineLevel="0" max="93" min="93" style="0" width="11.52"/>
    <col collapsed="false" customWidth="false" hidden="false" outlineLevel="0" max="94" min="94" style="0" width="11.52"/>
    <col collapsed="false" customWidth="false" hidden="false" outlineLevel="0" max="95" min="95" style="0" width="11.52"/>
    <col collapsed="false" customWidth="false" hidden="false" outlineLevel="0" max="96" min="96" style="0" width="11.52"/>
    <col collapsed="false" customWidth="false" hidden="false" outlineLevel="0" max="97" min="97" style="0" width="11.52"/>
    <col collapsed="false" customWidth="false" hidden="false" outlineLevel="0" max="98" min="98" style="0" width="11.52"/>
    <col collapsed="false" customWidth="false" hidden="false" outlineLevel="0" max="99" min="99" style="0" width="11.52"/>
    <col collapsed="false" customWidth="false" hidden="false" outlineLevel="0" max="100" min="100" style="0" width="11.52"/>
    <col collapsed="false" customWidth="false" hidden="false" outlineLevel="0" max="101" min="101" style="0" width="11.52"/>
    <col collapsed="false" customWidth="false" hidden="false" outlineLevel="0" max="102" min="102" style="0" width="11.52"/>
    <col collapsed="false" customWidth="false" hidden="false" outlineLevel="0" max="103" min="103" style="0" width="11.52"/>
    <col collapsed="false" customWidth="false" hidden="false" outlineLevel="0" max="104" min="104" style="0" width="11.52"/>
    <col collapsed="false" customWidth="false" hidden="false" outlineLevel="0" max="105" min="105" style="0" width="11.52"/>
    <col collapsed="false" customWidth="false" hidden="false" outlineLevel="0" max="106" min="106" style="0" width="11.52"/>
    <col collapsed="false" customWidth="false" hidden="false" outlineLevel="0" max="107" min="107" style="0" width="11.52"/>
    <col collapsed="false" customWidth="false" hidden="false" outlineLevel="0" max="108" min="108" style="0" width="11.52"/>
    <col collapsed="false" customWidth="false" hidden="false" outlineLevel="0" max="109" min="109" style="0" width="11.52"/>
    <col collapsed="false" customWidth="false" hidden="false" outlineLevel="0" max="110" min="110" style="0" width="11.52"/>
    <col collapsed="false" customWidth="false" hidden="false" outlineLevel="0" max="111" min="111" style="0" width="11.52"/>
    <col collapsed="false" customWidth="false" hidden="false" outlineLevel="0" max="112" min="112" style="0" width="11.52"/>
    <col collapsed="false" customWidth="false" hidden="false" outlineLevel="0" max="113" min="113" style="0" width="11.52"/>
    <col collapsed="false" customWidth="false" hidden="false" outlineLevel="0" max="114" min="114" style="0" width="11.52"/>
    <col collapsed="false" customWidth="false" hidden="false" outlineLevel="0" max="115" min="115" style="0" width="11.52"/>
    <col collapsed="false" customWidth="false" hidden="false" outlineLevel="0" max="116" min="116" style="0" width="11.52"/>
    <col collapsed="false" customWidth="false" hidden="false" outlineLevel="0" max="117" min="117" style="0" width="11.52"/>
    <col collapsed="false" customWidth="false" hidden="false" outlineLevel="0" max="118" min="118" style="0" width="11.52"/>
    <col collapsed="false" customWidth="false" hidden="false" outlineLevel="0" max="119" min="119" style="0" width="11.52"/>
    <col collapsed="false" customWidth="false" hidden="false" outlineLevel="0" max="120" min="120" style="0" width="11.52"/>
    <col collapsed="false" customWidth="false" hidden="false" outlineLevel="0" max="121" min="121" style="0" width="11.52"/>
    <col collapsed="false" customWidth="false" hidden="false" outlineLevel="0" max="122" min="122" style="0" width="11.52"/>
    <col collapsed="false" customWidth="false" hidden="false" outlineLevel="0" max="123" min="123" style="0" width="11.52"/>
    <col collapsed="false" customWidth="false" hidden="false" outlineLevel="0" max="124" min="124" style="0" width="11.52"/>
    <col collapsed="false" customWidth="false" hidden="false" outlineLevel="0" max="125" min="125" style="0" width="11.52"/>
    <col collapsed="false" customWidth="false" hidden="false" outlineLevel="0" max="126" min="126" style="0" width="11.52"/>
    <col collapsed="false" customWidth="false" hidden="false" outlineLevel="0" max="127" min="127" style="0" width="11.52"/>
    <col collapsed="false" customWidth="false" hidden="false" outlineLevel="0" max="128" min="128" style="0" width="11.52"/>
    <col collapsed="false" customWidth="false" hidden="false" outlineLevel="0" max="129" min="129" style="0" width="11.52"/>
    <col collapsed="false" customWidth="false" hidden="false" outlineLevel="0" max="130" min="130" style="0" width="11.52"/>
    <col collapsed="false" customWidth="false" hidden="false" outlineLevel="0" max="131" min="131" style="0" width="11.52"/>
    <col collapsed="false" customWidth="false" hidden="false" outlineLevel="0" max="132" min="132" style="0" width="11.52"/>
    <col collapsed="false" customWidth="false" hidden="false" outlineLevel="0" max="133" min="133" style="0" width="11.52"/>
    <col collapsed="false" customWidth="false" hidden="false" outlineLevel="0" max="134" min="134" style="0" width="11.52"/>
    <col collapsed="false" customWidth="false" hidden="false" outlineLevel="0" max="135" min="135" style="0" width="11.52"/>
    <col collapsed="false" customWidth="false" hidden="false" outlineLevel="0" max="136" min="136" style="0" width="11.52"/>
    <col collapsed="false" customWidth="false" hidden="false" outlineLevel="0" max="137" min="137" style="0" width="11.52"/>
    <col collapsed="false" customWidth="false" hidden="false" outlineLevel="0" max="138" min="138" style="0" width="11.52"/>
    <col collapsed="false" customWidth="false" hidden="false" outlineLevel="0" max="139" min="139" style="0" width="11.52"/>
    <col collapsed="false" customWidth="false" hidden="false" outlineLevel="0" max="140" min="140" style="0" width="11.52"/>
    <col collapsed="false" customWidth="false" hidden="false" outlineLevel="0" max="141" min="141" style="0" width="11.52"/>
    <col collapsed="false" customWidth="false" hidden="false" outlineLevel="0" max="142" min="142" style="0" width="11.52"/>
    <col collapsed="false" customWidth="false" hidden="false" outlineLevel="0" max="143" min="143" style="0" width="11.52"/>
    <col collapsed="false" customWidth="false" hidden="false" outlineLevel="0" max="144" min="144" style="0" width="11.52"/>
    <col collapsed="false" customWidth="false" hidden="false" outlineLevel="0" max="145" min="145" style="0" width="11.52"/>
    <col collapsed="false" customWidth="false" hidden="false" outlineLevel="0" max="146" min="146" style="0" width="11.52"/>
    <col collapsed="false" customWidth="false" hidden="false" outlineLevel="0" max="147" min="147" style="0" width="11.52"/>
    <col collapsed="false" customWidth="false" hidden="false" outlineLevel="0" max="148" min="148" style="0" width="11.52"/>
    <col collapsed="false" customWidth="false" hidden="false" outlineLevel="0" max="149" min="149" style="0" width="11.52"/>
    <col collapsed="false" customWidth="false" hidden="false" outlineLevel="0" max="150" min="150" style="0" width="11.52"/>
    <col collapsed="false" customWidth="false" hidden="false" outlineLevel="0" max="151" min="151" style="0" width="11.52"/>
    <col collapsed="false" customWidth="false" hidden="false" outlineLevel="0" max="152" min="152" style="0" width="11.52"/>
    <col collapsed="false" customWidth="false" hidden="false" outlineLevel="0" max="153" min="153" style="0" width="11.52"/>
    <col collapsed="false" customWidth="false" hidden="false" outlineLevel="0" max="154" min="154" style="0" width="11.52"/>
    <col collapsed="false" customWidth="false" hidden="false" outlineLevel="0" max="155" min="155" style="0" width="11.52"/>
    <col collapsed="false" customWidth="false" hidden="false" outlineLevel="0" max="156" min="156" style="0" width="11.52"/>
    <col collapsed="false" customWidth="false" hidden="false" outlineLevel="0" max="157" min="157" style="0" width="11.52"/>
    <col collapsed="false" customWidth="false" hidden="false" outlineLevel="0" max="158" min="158" style="0" width="11.52"/>
    <col collapsed="false" customWidth="false" hidden="false" outlineLevel="0" max="159" min="159" style="0" width="11.52"/>
    <col collapsed="false" customWidth="false" hidden="false" outlineLevel="0" max="160" min="160" style="0" width="11.52"/>
    <col collapsed="false" customWidth="false" hidden="false" outlineLevel="0" max="161" min="161" style="0" width="11.52"/>
    <col collapsed="false" customWidth="false" hidden="false" outlineLevel="0" max="162" min="162" style="0" width="11.52"/>
    <col collapsed="false" customWidth="false" hidden="false" outlineLevel="0" max="163" min="163" style="0" width="11.52"/>
    <col collapsed="false" customWidth="false" hidden="false" outlineLevel="0" max="164" min="164" style="0" width="11.52"/>
    <col collapsed="false" customWidth="false" hidden="false" outlineLevel="0" max="165" min="165" style="0" width="11.52"/>
    <col collapsed="false" customWidth="false" hidden="false" outlineLevel="0" max="166" min="166" style="0" width="11.52"/>
    <col collapsed="false" customWidth="false" hidden="false" outlineLevel="0" max="167" min="167" style="0" width="11.52"/>
    <col collapsed="false" customWidth="false" hidden="false" outlineLevel="0" max="168" min="168" style="0" width="11.52"/>
    <col collapsed="false" customWidth="false" hidden="false" outlineLevel="0" max="169" min="169" style="0" width="11.52"/>
    <col collapsed="false" customWidth="false" hidden="false" outlineLevel="0" max="170" min="170" style="0" width="11.52"/>
    <col collapsed="false" customWidth="false" hidden="false" outlineLevel="0" max="171" min="171" style="0" width="11.52"/>
    <col collapsed="false" customWidth="false" hidden="false" outlineLevel="0" max="172" min="172" style="0" width="11.52"/>
    <col collapsed="false" customWidth="false" hidden="false" outlineLevel="0" max="173" min="173" style="0" width="11.52"/>
    <col collapsed="false" customWidth="false" hidden="false" outlineLevel="0" max="174" min="174" style="0" width="11.52"/>
    <col collapsed="false" customWidth="false" hidden="false" outlineLevel="0" max="175" min="175" style="0" width="11.52"/>
    <col collapsed="false" customWidth="false" hidden="false" outlineLevel="0" max="176" min="176" style="0" width="11.52"/>
    <col collapsed="false" customWidth="false" hidden="false" outlineLevel="0" max="177" min="177" style="0" width="11.52"/>
    <col collapsed="false" customWidth="false" hidden="false" outlineLevel="0" max="178" min="178" style="0" width="11.52"/>
    <col collapsed="false" customWidth="false" hidden="false" outlineLevel="0" max="179" min="179" style="0" width="11.52"/>
    <col collapsed="false" customWidth="false" hidden="false" outlineLevel="0" max="180" min="180" style="0" width="11.52"/>
    <col collapsed="false" customWidth="false" hidden="false" outlineLevel="0" max="181" min="181" style="0" width="11.52"/>
    <col collapsed="false" customWidth="false" hidden="false" outlineLevel="0" max="182" min="182" style="0" width="11.52"/>
    <col collapsed="false" customWidth="false" hidden="false" outlineLevel="0" max="183" min="183" style="0" width="11.52"/>
    <col collapsed="false" customWidth="false" hidden="false" outlineLevel="0" max="184" min="184" style="0" width="11.52"/>
    <col collapsed="false" customWidth="false" hidden="false" outlineLevel="0" max="185" min="185" style="0" width="11.52"/>
    <col collapsed="false" customWidth="false" hidden="false" outlineLevel="0" max="186" min="186" style="0" width="11.52"/>
    <col collapsed="false" customWidth="false" hidden="false" outlineLevel="0" max="187" min="187" style="0" width="11.52"/>
    <col collapsed="false" customWidth="false" hidden="false" outlineLevel="0" max="188" min="188" style="0" width="11.52"/>
    <col collapsed="false" customWidth="false" hidden="false" outlineLevel="0" max="189" min="189" style="0" width="11.52"/>
    <col collapsed="false" customWidth="false" hidden="false" outlineLevel="0" max="190" min="190" style="0" width="11.52"/>
    <col collapsed="false" customWidth="false" hidden="false" outlineLevel="0" max="191" min="191" style="0" width="11.52"/>
    <col collapsed="false" customWidth="false" hidden="false" outlineLevel="0" max="192" min="192" style="0" width="11.52"/>
    <col collapsed="false" customWidth="false" hidden="false" outlineLevel="0" max="193" min="193" style="0" width="11.52"/>
    <col collapsed="false" customWidth="false" hidden="false" outlineLevel="0" max="194" min="194" style="0" width="11.52"/>
    <col collapsed="false" customWidth="false" hidden="false" outlineLevel="0" max="195" min="195" style="0" width="11.52"/>
    <col collapsed="false" customWidth="false" hidden="false" outlineLevel="0" max="196" min="196" style="0" width="11.52"/>
    <col collapsed="false" customWidth="false" hidden="false" outlineLevel="0" max="197" min="197" style="0" width="11.52"/>
    <col collapsed="false" customWidth="false" hidden="false" outlineLevel="0" max="198" min="198" style="0" width="11.52"/>
    <col collapsed="false" customWidth="false" hidden="false" outlineLevel="0" max="199" min="199" style="0" width="11.52"/>
    <col collapsed="false" customWidth="false" hidden="false" outlineLevel="0" max="200" min="200" style="0" width="11.52"/>
    <col collapsed="false" customWidth="false" hidden="false" outlineLevel="0" max="201" min="201" style="0" width="11.52"/>
    <col collapsed="false" customWidth="false" hidden="false" outlineLevel="0" max="202" min="202" style="0" width="11.52"/>
    <col collapsed="false" customWidth="false" hidden="false" outlineLevel="0" max="203" min="203" style="0" width="11.52"/>
    <col collapsed="false" customWidth="false" hidden="false" outlineLevel="0" max="204" min="204" style="0" width="11.52"/>
    <col collapsed="false" customWidth="false" hidden="false" outlineLevel="0" max="205" min="205" style="0" width="11.52"/>
    <col collapsed="false" customWidth="false" hidden="false" outlineLevel="0" max="206" min="206" style="0" width="11.52"/>
    <col collapsed="false" customWidth="false" hidden="false" outlineLevel="0" max="207" min="207" style="0" width="11.52"/>
    <col collapsed="false" customWidth="false" hidden="false" outlineLevel="0" max="208" min="208" style="0" width="11.52"/>
    <col collapsed="false" customWidth="false" hidden="false" outlineLevel="0" max="209" min="209" style="0" width="11.52"/>
    <col collapsed="false" customWidth="false" hidden="false" outlineLevel="0" max="210" min="210" style="0" width="11.52"/>
    <col collapsed="false" customWidth="false" hidden="false" outlineLevel="0" max="211" min="211" style="0" width="11.52"/>
    <col collapsed="false" customWidth="false" hidden="false" outlineLevel="0" max="212" min="212" style="0" width="11.52"/>
    <col collapsed="false" customWidth="false" hidden="false" outlineLevel="0" max="213" min="213" style="0" width="11.52"/>
    <col collapsed="false" customWidth="false" hidden="false" outlineLevel="0" max="214" min="214" style="0" width="11.52"/>
    <col collapsed="false" customWidth="false" hidden="false" outlineLevel="0" max="215" min="215" style="0" width="11.52"/>
    <col collapsed="false" customWidth="false" hidden="false" outlineLevel="0" max="216" min="216" style="0" width="11.52"/>
    <col collapsed="false" customWidth="false" hidden="false" outlineLevel="0" max="217" min="217" style="0" width="11.52"/>
    <col collapsed="false" customWidth="false" hidden="false" outlineLevel="0" max="218" min="218" style="0" width="11.52"/>
    <col collapsed="false" customWidth="false" hidden="false" outlineLevel="0" max="219" min="219" style="0" width="11.52"/>
    <col collapsed="false" customWidth="false" hidden="false" outlineLevel="0" max="220" min="220" style="0" width="11.52"/>
    <col collapsed="false" customWidth="false" hidden="false" outlineLevel="0" max="221" min="221" style="0" width="11.52"/>
    <col collapsed="false" customWidth="false" hidden="false" outlineLevel="0" max="222" min="222" style="0" width="11.52"/>
    <col collapsed="false" customWidth="false" hidden="false" outlineLevel="0" max="223" min="223" style="0" width="11.52"/>
    <col collapsed="false" customWidth="false" hidden="false" outlineLevel="0" max="224" min="224" style="0" width="11.52"/>
    <col collapsed="false" customWidth="false" hidden="false" outlineLevel="0" max="225" min="225" style="0" width="11.52"/>
    <col collapsed="false" customWidth="false" hidden="false" outlineLevel="0" max="226" min="226" style="0" width="11.52"/>
    <col collapsed="false" customWidth="false" hidden="false" outlineLevel="0" max="227" min="227" style="0" width="11.52"/>
    <col collapsed="false" customWidth="false" hidden="false" outlineLevel="0" max="228" min="228" style="0" width="11.52"/>
    <col collapsed="false" customWidth="false" hidden="false" outlineLevel="0" max="229" min="229" style="0" width="11.52"/>
    <col collapsed="false" customWidth="false" hidden="false" outlineLevel="0" max="230" min="230" style="0" width="11.52"/>
    <col collapsed="false" customWidth="false" hidden="false" outlineLevel="0" max="231" min="231" style="0" width="11.52"/>
    <col collapsed="false" customWidth="false" hidden="false" outlineLevel="0" max="232" min="232" style="0" width="11.52"/>
    <col collapsed="false" customWidth="false" hidden="false" outlineLevel="0" max="233" min="233" style="0" width="11.52"/>
    <col collapsed="false" customWidth="false" hidden="false" outlineLevel="0" max="234" min="234" style="0" width="11.52"/>
    <col collapsed="false" customWidth="false" hidden="false" outlineLevel="0" max="235" min="235" style="0" width="11.52"/>
    <col collapsed="false" customWidth="false" hidden="false" outlineLevel="0" max="236" min="236" style="0" width="11.52"/>
    <col collapsed="false" customWidth="false" hidden="false" outlineLevel="0" max="237" min="237" style="0" width="11.52"/>
    <col collapsed="false" customWidth="false" hidden="false" outlineLevel="0" max="238" min="238" style="0" width="11.52"/>
    <col collapsed="false" customWidth="false" hidden="false" outlineLevel="0" max="239" min="239" style="0" width="11.52"/>
    <col collapsed="false" customWidth="false" hidden="false" outlineLevel="0" max="240" min="240" style="0" width="11.52"/>
    <col collapsed="false" customWidth="false" hidden="false" outlineLevel="0" max="241" min="241" style="0" width="11.52"/>
    <col collapsed="false" customWidth="false" hidden="false" outlineLevel="0" max="242" min="242" style="0" width="11.52"/>
    <col collapsed="false" customWidth="false" hidden="false" outlineLevel="0" max="243" min="243" style="0" width="11.52"/>
    <col collapsed="false" customWidth="false" hidden="false" outlineLevel="0" max="244" min="244" style="0" width="11.52"/>
    <col collapsed="false" customWidth="false" hidden="false" outlineLevel="0" max="245" min="245" style="0" width="11.52"/>
    <col collapsed="false" customWidth="false" hidden="false" outlineLevel="0" max="246" min="246" style="0" width="11.52"/>
    <col collapsed="false" customWidth="false" hidden="false" outlineLevel="0" max="247" min="247" style="0" width="11.52"/>
    <col collapsed="false" customWidth="false" hidden="false" outlineLevel="0" max="248" min="248" style="0" width="11.52"/>
    <col collapsed="false" customWidth="false" hidden="false" outlineLevel="0" max="249" min="249" style="0" width="11.52"/>
    <col collapsed="false" customWidth="false" hidden="false" outlineLevel="0" max="250" min="250" style="0" width="11.52"/>
    <col collapsed="false" customWidth="false" hidden="false" outlineLevel="0" max="251" min="251" style="0" width="11.52"/>
    <col collapsed="false" customWidth="false" hidden="false" outlineLevel="0" max="252" min="252" style="0" width="11.52"/>
    <col collapsed="false" customWidth="false" hidden="false" outlineLevel="0" max="253" min="253" style="0" width="11.52"/>
    <col collapsed="false" customWidth="false" hidden="false" outlineLevel="0" max="254" min="254" style="0" width="11.52"/>
    <col collapsed="false" customWidth="false" hidden="false" outlineLevel="0" max="255" min="255" style="0" width="11.52"/>
    <col collapsed="false" customWidth="false" hidden="false" outlineLevel="0" max="256" min="256" style="0" width="11.52"/>
    <col collapsed="false" customWidth="false" hidden="false" outlineLevel="0" max="257" min="257" style="0" width="11.52"/>
    <col collapsed="false" customWidth="false" hidden="false" outlineLevel="0" max="258" min="258" style="0" width="11.52"/>
    <col collapsed="false" customWidth="false" hidden="false" outlineLevel="0" max="259" min="259" style="0" width="11.52"/>
    <col collapsed="false" customWidth="false" hidden="false" outlineLevel="0" max="260" min="260" style="0" width="11.52"/>
    <col collapsed="false" customWidth="false" hidden="false" outlineLevel="0" max="261" min="261" style="0" width="11.52"/>
    <col collapsed="false" customWidth="false" hidden="false" outlineLevel="0" max="262" min="262" style="0" width="11.52"/>
    <col collapsed="false" customWidth="false" hidden="false" outlineLevel="0" max="263" min="263" style="0" width="11.52"/>
    <col collapsed="false" customWidth="false" hidden="false" outlineLevel="0" max="264" min="264" style="0" width="11.52"/>
    <col collapsed="false" customWidth="false" hidden="false" outlineLevel="0" max="265" min="265" style="0" width="11.52"/>
    <col collapsed="false" customWidth="false" hidden="false" outlineLevel="0" max="266" min="266" style="0" width="11.52"/>
    <col collapsed="false" customWidth="false" hidden="false" outlineLevel="0" max="267" min="267" style="0" width="11.52"/>
    <col collapsed="false" customWidth="false" hidden="false" outlineLevel="0" max="268" min="268" style="0" width="11.52"/>
    <col collapsed="false" customWidth="false" hidden="false" outlineLevel="0" max="269" min="269" style="0" width="11.52"/>
    <col collapsed="false" customWidth="false" hidden="false" outlineLevel="0" max="270" min="270" style="0" width="11.52"/>
    <col collapsed="false" customWidth="false" hidden="false" outlineLevel="0" max="271" min="271" style="0" width="11.52"/>
    <col collapsed="false" customWidth="false" hidden="false" outlineLevel="0" max="272" min="272" style="0" width="11.52"/>
    <col collapsed="false" customWidth="false" hidden="false" outlineLevel="0" max="273" min="273" style="0" width="11.52"/>
    <col collapsed="false" customWidth="false" hidden="false" outlineLevel="0" max="274" min="274" style="0" width="11.52"/>
    <col collapsed="false" customWidth="false" hidden="false" outlineLevel="0" max="275" min="275" style="0" width="11.52"/>
    <col collapsed="false" customWidth="false" hidden="false" outlineLevel="0" max="276" min="276" style="0" width="11.52"/>
    <col collapsed="false" customWidth="false" hidden="false" outlineLevel="0" max="277" min="277" style="0" width="11.52"/>
    <col collapsed="false" customWidth="false" hidden="false" outlineLevel="0" max="278" min="278" style="0" width="11.52"/>
    <col collapsed="false" customWidth="false" hidden="false" outlineLevel="0" max="279" min="279" style="0" width="11.52"/>
    <col collapsed="false" customWidth="false" hidden="false" outlineLevel="0" max="280" min="280" style="0" width="11.52"/>
    <col collapsed="false" customWidth="false" hidden="false" outlineLevel="0" max="281" min="281" style="0" width="11.52"/>
    <col collapsed="false" customWidth="false" hidden="false" outlineLevel="0" max="282" min="282" style="0" width="11.52"/>
    <col collapsed="false" customWidth="false" hidden="false" outlineLevel="0" max="283" min="283" style="0" width="11.52"/>
    <col collapsed="false" customWidth="false" hidden="false" outlineLevel="0" max="284" min="284" style="0" width="11.52"/>
    <col collapsed="false" customWidth="false" hidden="false" outlineLevel="0" max="285" min="285" style="0" width="11.52"/>
    <col collapsed="false" customWidth="false" hidden="false" outlineLevel="0" max="286" min="286" style="0" width="11.52"/>
    <col collapsed="false" customWidth="false" hidden="false" outlineLevel="0" max="287" min="287" style="0" width="11.52"/>
    <col collapsed="false" customWidth="false" hidden="false" outlineLevel="0" max="288" min="288" style="0" width="11.52"/>
    <col collapsed="false" customWidth="false" hidden="false" outlineLevel="0" max="289" min="289" style="0" width="11.52"/>
    <col collapsed="false" customWidth="false" hidden="false" outlineLevel="0" max="290" min="290" style="0" width="11.52"/>
    <col collapsed="false" customWidth="false" hidden="false" outlineLevel="0" max="291" min="291" style="0" width="11.52"/>
    <col collapsed="false" customWidth="false" hidden="false" outlineLevel="0" max="292" min="292" style="0" width="11.52"/>
    <col collapsed="false" customWidth="false" hidden="false" outlineLevel="0" max="293" min="293" style="0" width="11.52"/>
    <col collapsed="false" customWidth="false" hidden="false" outlineLevel="0" max="294" min="294" style="0" width="11.52"/>
    <col collapsed="false" customWidth="false" hidden="false" outlineLevel="0" max="295" min="295" style="0" width="11.52"/>
    <col collapsed="false" customWidth="false" hidden="false" outlineLevel="0" max="296" min="296" style="0" width="11.52"/>
    <col collapsed="false" customWidth="false" hidden="false" outlineLevel="0" max="297" min="297" style="0" width="11.52"/>
    <col collapsed="false" customWidth="false" hidden="false" outlineLevel="0" max="298" min="298" style="0" width="11.52"/>
    <col collapsed="false" customWidth="false" hidden="false" outlineLevel="0" max="299" min="299" style="0" width="11.52"/>
    <col collapsed="false" customWidth="false" hidden="false" outlineLevel="0" max="300" min="300" style="0" width="11.52"/>
    <col collapsed="false" customWidth="false" hidden="false" outlineLevel="0" max="301" min="301" style="0" width="11.52"/>
    <col collapsed="false" customWidth="false" hidden="false" outlineLevel="0" max="302" min="302" style="0" width="11.52"/>
    <col collapsed="false" customWidth="false" hidden="false" outlineLevel="0" max="303" min="303" style="0" width="11.52"/>
    <col collapsed="false" customWidth="false" hidden="false" outlineLevel="0" max="304" min="304" style="0" width="11.52"/>
    <col collapsed="false" customWidth="false" hidden="false" outlineLevel="0" max="305" min="305" style="0" width="11.52"/>
    <col collapsed="false" customWidth="false" hidden="false" outlineLevel="0" max="306" min="306" style="0" width="11.52"/>
    <col collapsed="false" customWidth="false" hidden="false" outlineLevel="0" max="307" min="307" style="0" width="11.52"/>
    <col collapsed="false" customWidth="false" hidden="false" outlineLevel="0" max="308" min="308" style="0" width="11.52"/>
    <col collapsed="false" customWidth="false" hidden="false" outlineLevel="0" max="309" min="309" style="0" width="11.52"/>
    <col collapsed="false" customWidth="false" hidden="false" outlineLevel="0" max="310" min="310" style="0" width="11.52"/>
    <col collapsed="false" customWidth="false" hidden="false" outlineLevel="0" max="311" min="311" style="0" width="11.52"/>
    <col collapsed="false" customWidth="false" hidden="false" outlineLevel="0" max="312" min="312" style="0" width="11.52"/>
    <col collapsed="false" customWidth="false" hidden="false" outlineLevel="0" max="313" min="313" style="0" width="11.52"/>
    <col collapsed="false" customWidth="false" hidden="false" outlineLevel="0" max="314" min="314" style="0" width="11.52"/>
    <col collapsed="false" customWidth="false" hidden="false" outlineLevel="0" max="315" min="315" style="0" width="11.52"/>
    <col collapsed="false" customWidth="false" hidden="false" outlineLevel="0" max="316" min="316" style="0" width="11.52"/>
    <col collapsed="false" customWidth="false" hidden="false" outlineLevel="0" max="317" min="317" style="0" width="11.52"/>
    <col collapsed="false" customWidth="false" hidden="false" outlineLevel="0" max="318" min="318" style="0" width="11.52"/>
    <col collapsed="false" customWidth="false" hidden="false" outlineLevel="0" max="319" min="319" style="0" width="11.52"/>
    <col collapsed="false" customWidth="false" hidden="false" outlineLevel="0" max="320" min="320" style="0" width="11.52"/>
    <col collapsed="false" customWidth="false" hidden="false" outlineLevel="0" max="321" min="321" style="0" width="11.52"/>
    <col collapsed="false" customWidth="false" hidden="false" outlineLevel="0" max="322" min="322" style="0" width="11.52"/>
    <col collapsed="false" customWidth="false" hidden="false" outlineLevel="0" max="323" min="323" style="0" width="11.52"/>
    <col collapsed="false" customWidth="false" hidden="false" outlineLevel="0" max="324" min="324" style="0" width="11.52"/>
    <col collapsed="false" customWidth="false" hidden="false" outlineLevel="0" max="325" min="325" style="0" width="11.52"/>
    <col collapsed="false" customWidth="false" hidden="false" outlineLevel="0" max="326" min="326" style="0" width="11.52"/>
    <col collapsed="false" customWidth="false" hidden="false" outlineLevel="0" max="327" min="327" style="0" width="11.52"/>
    <col collapsed="false" customWidth="false" hidden="false" outlineLevel="0" max="328" min="328" style="0" width="11.52"/>
    <col collapsed="false" customWidth="false" hidden="false" outlineLevel="0" max="329" min="329" style="0" width="11.52"/>
    <col collapsed="false" customWidth="false" hidden="false" outlineLevel="0" max="330" min="330" style="0" width="11.52"/>
    <col collapsed="false" customWidth="false" hidden="false" outlineLevel="0" max="331" min="331" style="0" width="11.52"/>
    <col collapsed="false" customWidth="false" hidden="false" outlineLevel="0" max="332" min="332" style="0" width="11.52"/>
    <col collapsed="false" customWidth="false" hidden="false" outlineLevel="0" max="333" min="333" style="0" width="11.52"/>
    <col collapsed="false" customWidth="false" hidden="false" outlineLevel="0" max="334" min="334" style="0" width="11.52"/>
    <col collapsed="false" customWidth="false" hidden="false" outlineLevel="0" max="335" min="335" style="0" width="11.52"/>
    <col collapsed="false" customWidth="false" hidden="false" outlineLevel="0" max="336" min="336" style="0" width="11.52"/>
    <col collapsed="false" customWidth="false" hidden="false" outlineLevel="0" max="337" min="337" style="0" width="11.52"/>
    <col collapsed="false" customWidth="false" hidden="false" outlineLevel="0" max="338" min="338" style="0" width="11.52"/>
    <col collapsed="false" customWidth="false" hidden="false" outlineLevel="0" max="339" min="339" style="0" width="11.52"/>
    <col collapsed="false" customWidth="false" hidden="false" outlineLevel="0" max="340" min="340" style="0" width="11.52"/>
    <col collapsed="false" customWidth="false" hidden="false" outlineLevel="0" max="341" min="341" style="0" width="11.52"/>
    <col collapsed="false" customWidth="false" hidden="false" outlineLevel="0" max="342" min="342" style="0" width="11.52"/>
    <col collapsed="false" customWidth="false" hidden="false" outlineLevel="0" max="343" min="343" style="0" width="11.52"/>
    <col collapsed="false" customWidth="false" hidden="false" outlineLevel="0" max="344" min="344" style="0" width="11.52"/>
    <col collapsed="false" customWidth="false" hidden="false" outlineLevel="0" max="345" min="345" style="0" width="11.52"/>
    <col collapsed="false" customWidth="false" hidden="false" outlineLevel="0" max="346" min="346" style="0" width="11.52"/>
    <col collapsed="false" customWidth="false" hidden="false" outlineLevel="0" max="347" min="347" style="0" width="11.52"/>
    <col collapsed="false" customWidth="false" hidden="false" outlineLevel="0" max="348" min="348" style="0" width="11.52"/>
    <col collapsed="false" customWidth="false" hidden="false" outlineLevel="0" max="349" min="349" style="0" width="11.52"/>
    <col collapsed="false" customWidth="false" hidden="false" outlineLevel="0" max="350" min="350" style="0" width="11.52"/>
    <col collapsed="false" customWidth="false" hidden="false" outlineLevel="0" max="351" min="351" style="0" width="11.52"/>
    <col collapsed="false" customWidth="false" hidden="false" outlineLevel="0" max="352" min="352" style="0" width="11.52"/>
    <col collapsed="false" customWidth="false" hidden="false" outlineLevel="0" max="353" min="353" style="0" width="11.52"/>
    <col collapsed="false" customWidth="false" hidden="false" outlineLevel="0" max="354" min="354" style="0" width="11.52"/>
    <col collapsed="false" customWidth="false" hidden="false" outlineLevel="0" max="355" min="355" style="0" width="11.52"/>
    <col collapsed="false" customWidth="false" hidden="false" outlineLevel="0" max="356" min="356" style="0" width="11.52"/>
    <col collapsed="false" customWidth="false" hidden="false" outlineLevel="0" max="357" min="357" style="0" width="11.52"/>
    <col collapsed="false" customWidth="false" hidden="false" outlineLevel="0" max="358" min="358" style="0" width="11.52"/>
    <col collapsed="false" customWidth="false" hidden="false" outlineLevel="0" max="359" min="359" style="0" width="11.52"/>
    <col collapsed="false" customWidth="false" hidden="false" outlineLevel="0" max="360" min="360" style="0" width="11.52"/>
    <col collapsed="false" customWidth="false" hidden="false" outlineLevel="0" max="361" min="361" style="0" width="11.52"/>
    <col collapsed="false" customWidth="false" hidden="false" outlineLevel="0" max="362" min="362" style="0" width="11.52"/>
    <col collapsed="false" customWidth="false" hidden="false" outlineLevel="0" max="363" min="363" style="0" width="11.52"/>
    <col collapsed="false" customWidth="false" hidden="false" outlineLevel="0" max="364" min="364" style="0" width="11.52"/>
    <col collapsed="false" customWidth="false" hidden="false" outlineLevel="0" max="365" min="365" style="0" width="11.52"/>
    <col collapsed="false" customWidth="false" hidden="false" outlineLevel="0" max="366" min="366" style="0" width="11.52"/>
    <col collapsed="false" customWidth="false" hidden="false" outlineLevel="0" max="367" min="367" style="0" width="11.52"/>
    <col collapsed="false" customWidth="false" hidden="false" outlineLevel="0" max="368" min="368" style="0" width="11.52"/>
    <col collapsed="false" customWidth="false" hidden="false" outlineLevel="0" max="369" min="369" style="0" width="11.52"/>
    <col collapsed="false" customWidth="false" hidden="false" outlineLevel="0" max="370" min="370" style="0" width="11.52"/>
    <col collapsed="false" customWidth="false" hidden="false" outlineLevel="0" max="371" min="371" style="0" width="11.52"/>
    <col collapsed="false" customWidth="false" hidden="false" outlineLevel="0" max="372" min="372" style="0" width="11.52"/>
    <col collapsed="false" customWidth="false" hidden="false" outlineLevel="0" max="373" min="373" style="0" width="11.52"/>
    <col collapsed="false" customWidth="false" hidden="false" outlineLevel="0" max="374" min="374" style="0" width="11.52"/>
    <col collapsed="false" customWidth="false" hidden="false" outlineLevel="0" max="375" min="375" style="0" width="11.52"/>
    <col collapsed="false" customWidth="false" hidden="false" outlineLevel="0" max="376" min="376" style="0" width="11.52"/>
    <col collapsed="false" customWidth="false" hidden="false" outlineLevel="0" max="377" min="377" style="0" width="11.52"/>
    <col collapsed="false" customWidth="false" hidden="false" outlineLevel="0" max="378" min="378" style="0" width="11.52"/>
    <col collapsed="false" customWidth="false" hidden="false" outlineLevel="0" max="379" min="379" style="0" width="11.52"/>
    <col collapsed="false" customWidth="false" hidden="false" outlineLevel="0" max="380" min="380" style="0" width="11.52"/>
    <col collapsed="false" customWidth="false" hidden="false" outlineLevel="0" max="381" min="381" style="0" width="11.52"/>
    <col collapsed="false" customWidth="false" hidden="false" outlineLevel="0" max="382" min="382" style="0" width="11.52"/>
    <col collapsed="false" customWidth="false" hidden="false" outlineLevel="0" max="383" min="383" style="0" width="11.52"/>
    <col collapsed="false" customWidth="false" hidden="false" outlineLevel="0" max="384" min="384" style="0" width="11.52"/>
    <col collapsed="false" customWidth="false" hidden="false" outlineLevel="0" max="385" min="385" style="0" width="11.52"/>
    <col collapsed="false" customWidth="false" hidden="false" outlineLevel="0" max="386" min="386" style="0" width="11.52"/>
    <col collapsed="false" customWidth="false" hidden="false" outlineLevel="0" max="387" min="387" style="0" width="11.52"/>
    <col collapsed="false" customWidth="false" hidden="false" outlineLevel="0" max="388" min="388" style="0" width="11.52"/>
    <col collapsed="false" customWidth="false" hidden="false" outlineLevel="0" max="389" min="389" style="0" width="11.52"/>
    <col collapsed="false" customWidth="false" hidden="false" outlineLevel="0" max="390" min="390" style="0" width="11.52"/>
    <col collapsed="false" customWidth="false" hidden="false" outlineLevel="0" max="391" min="391" style="0" width="11.52"/>
    <col collapsed="false" customWidth="false" hidden="false" outlineLevel="0" max="392" min="392" style="0" width="11.52"/>
    <col collapsed="false" customWidth="false" hidden="false" outlineLevel="0" max="393" min="393" style="0" width="11.52"/>
    <col collapsed="false" customWidth="false" hidden="false" outlineLevel="0" max="394" min="394" style="0" width="11.52"/>
    <col collapsed="false" customWidth="false" hidden="false" outlineLevel="0" max="395" min="395" style="0" width="11.52"/>
    <col collapsed="false" customWidth="false" hidden="false" outlineLevel="0" max="396" min="396" style="0" width="11.52"/>
    <col collapsed="false" customWidth="false" hidden="false" outlineLevel="0" max="397" min="397" style="0" width="11.52"/>
    <col collapsed="false" customWidth="false" hidden="false" outlineLevel="0" max="398" min="398" style="0" width="11.52"/>
    <col collapsed="false" customWidth="false" hidden="false" outlineLevel="0" max="399" min="399" style="0" width="11.52"/>
    <col collapsed="false" customWidth="false" hidden="false" outlineLevel="0" max="400" min="400" style="0" width="11.52"/>
    <col collapsed="false" customWidth="false" hidden="false" outlineLevel="0" max="401" min="401" style="0" width="11.52"/>
    <col collapsed="false" customWidth="false" hidden="false" outlineLevel="0" max="402" min="402" style="0" width="11.52"/>
    <col collapsed="false" customWidth="false" hidden="false" outlineLevel="0" max="403" min="403" style="0" width="11.52"/>
    <col collapsed="false" customWidth="false" hidden="false" outlineLevel="0" max="404" min="404" style="0" width="11.52"/>
    <col collapsed="false" customWidth="false" hidden="false" outlineLevel="0" max="405" min="405" style="0" width="11.52"/>
    <col collapsed="false" customWidth="false" hidden="false" outlineLevel="0" max="406" min="406" style="0" width="11.52"/>
    <col collapsed="false" customWidth="false" hidden="false" outlineLevel="0" max="407" min="407" style="0" width="11.52"/>
    <col collapsed="false" customWidth="false" hidden="false" outlineLevel="0" max="408" min="408" style="0" width="11.52"/>
    <col collapsed="false" customWidth="false" hidden="false" outlineLevel="0" max="409" min="409" style="0" width="11.52"/>
    <col collapsed="false" customWidth="false" hidden="false" outlineLevel="0" max="410" min="410" style="0" width="11.52"/>
    <col collapsed="false" customWidth="false" hidden="false" outlineLevel="0" max="411" min="411" style="0" width="11.52"/>
    <col collapsed="false" customWidth="false" hidden="false" outlineLevel="0" max="412" min="412" style="0" width="11.52"/>
    <col collapsed="false" customWidth="false" hidden="false" outlineLevel="0" max="413" min="413" style="0" width="11.52"/>
    <col collapsed="false" customWidth="false" hidden="false" outlineLevel="0" max="414" min="414" style="0" width="11.52"/>
    <col collapsed="false" customWidth="false" hidden="false" outlineLevel="0" max="415" min="415" style="0" width="11.52"/>
    <col collapsed="false" customWidth="false" hidden="false" outlineLevel="0" max="416" min="416" style="0" width="11.52"/>
    <col collapsed="false" customWidth="false" hidden="false" outlineLevel="0" max="417" min="417" style="0" width="11.52"/>
    <col collapsed="false" customWidth="false" hidden="false" outlineLevel="0" max="418" min="418" style="0" width="11.52"/>
    <col collapsed="false" customWidth="false" hidden="false" outlineLevel="0" max="419" min="419" style="0" width="11.52"/>
    <col collapsed="false" customWidth="false" hidden="false" outlineLevel="0" max="420" min="420" style="0" width="11.52"/>
    <col collapsed="false" customWidth="false" hidden="false" outlineLevel="0" max="421" min="421" style="0" width="11.52"/>
    <col collapsed="false" customWidth="false" hidden="false" outlineLevel="0" max="422" min="422" style="0" width="11.52"/>
    <col collapsed="false" customWidth="false" hidden="false" outlineLevel="0" max="423" min="423" style="0" width="11.52"/>
    <col collapsed="false" customWidth="false" hidden="false" outlineLevel="0" max="424" min="424" style="0" width="11.52"/>
    <col collapsed="false" customWidth="false" hidden="false" outlineLevel="0" max="425" min="425" style="0" width="11.52"/>
    <col collapsed="false" customWidth="false" hidden="false" outlineLevel="0" max="426" min="426" style="0" width="11.52"/>
    <col collapsed="false" customWidth="false" hidden="false" outlineLevel="0" max="427" min="427" style="0" width="11.52"/>
    <col collapsed="false" customWidth="false" hidden="false" outlineLevel="0" max="428" min="428" style="0" width="11.52"/>
    <col collapsed="false" customWidth="false" hidden="false" outlineLevel="0" max="429" min="429" style="0" width="11.52"/>
    <col collapsed="false" customWidth="false" hidden="false" outlineLevel="0" max="430" min="430" style="0" width="11.52"/>
    <col collapsed="false" customWidth="false" hidden="false" outlineLevel="0" max="431" min="431" style="0" width="11.52"/>
    <col collapsed="false" customWidth="false" hidden="false" outlineLevel="0" max="432" min="432" style="0" width="11.52"/>
    <col collapsed="false" customWidth="false" hidden="false" outlineLevel="0" max="433" min="433" style="0" width="11.52"/>
    <col collapsed="false" customWidth="false" hidden="false" outlineLevel="0" max="434" min="434" style="0" width="11.52"/>
    <col collapsed="false" customWidth="false" hidden="false" outlineLevel="0" max="435" min="435" style="0" width="11.52"/>
    <col collapsed="false" customWidth="false" hidden="false" outlineLevel="0" max="436" min="436" style="0" width="11.52"/>
    <col collapsed="false" customWidth="false" hidden="false" outlineLevel="0" max="437" min="437" style="0" width="11.52"/>
    <col collapsed="false" customWidth="false" hidden="false" outlineLevel="0" max="438" min="438" style="0" width="11.52"/>
    <col collapsed="false" customWidth="false" hidden="false" outlineLevel="0" max="439" min="439" style="0" width="11.52"/>
    <col collapsed="false" customWidth="false" hidden="false" outlineLevel="0" max="440" min="440" style="0" width="11.52"/>
    <col collapsed="false" customWidth="false" hidden="false" outlineLevel="0" max="441" min="441" style="0" width="11.52"/>
    <col collapsed="false" customWidth="false" hidden="false" outlineLevel="0" max="442" min="442" style="0" width="11.52"/>
    <col collapsed="false" customWidth="false" hidden="false" outlineLevel="0" max="443" min="443" style="0" width="11.52"/>
    <col collapsed="false" customWidth="false" hidden="false" outlineLevel="0" max="444" min="444" style="0" width="11.52"/>
    <col collapsed="false" customWidth="false" hidden="false" outlineLevel="0" max="445" min="445" style="0" width="11.52"/>
    <col collapsed="false" customWidth="false" hidden="false" outlineLevel="0" max="446" min="446" style="0" width="11.52"/>
    <col collapsed="false" customWidth="false" hidden="false" outlineLevel="0" max="447" min="447" style="0" width="11.52"/>
    <col collapsed="false" customWidth="false" hidden="false" outlineLevel="0" max="448" min="448" style="0" width="11.52"/>
    <col collapsed="false" customWidth="false" hidden="false" outlineLevel="0" max="449" min="449" style="0" width="11.52"/>
    <col collapsed="false" customWidth="false" hidden="false" outlineLevel="0" max="450" min="450" style="0" width="11.52"/>
    <col collapsed="false" customWidth="false" hidden="false" outlineLevel="0" max="451" min="451" style="0" width="11.52"/>
    <col collapsed="false" customWidth="false" hidden="false" outlineLevel="0" max="452" min="452" style="0" width="11.52"/>
    <col collapsed="false" customWidth="false" hidden="false" outlineLevel="0" max="453" min="453" style="0" width="11.52"/>
    <col collapsed="false" customWidth="false" hidden="false" outlineLevel="0" max="454" min="454" style="0" width="11.52"/>
    <col collapsed="false" customWidth="false" hidden="false" outlineLevel="0" max="455" min="455" style="0" width="11.52"/>
    <col collapsed="false" customWidth="false" hidden="false" outlineLevel="0" max="456" min="456" style="0" width="11.52"/>
    <col collapsed="false" customWidth="false" hidden="false" outlineLevel="0" max="457" min="457" style="0" width="11.52"/>
    <col collapsed="false" customWidth="false" hidden="false" outlineLevel="0" max="458" min="458" style="0" width="11.52"/>
    <col collapsed="false" customWidth="false" hidden="false" outlineLevel="0" max="459" min="459" style="0" width="11.52"/>
    <col collapsed="false" customWidth="false" hidden="false" outlineLevel="0" max="460" min="460" style="0" width="11.52"/>
    <col collapsed="false" customWidth="false" hidden="false" outlineLevel="0" max="461" min="461" style="0" width="11.52"/>
    <col collapsed="false" customWidth="false" hidden="false" outlineLevel="0" max="462" min="462" style="0" width="11.52"/>
    <col collapsed="false" customWidth="false" hidden="false" outlineLevel="0" max="463" min="463" style="0" width="11.52"/>
    <col collapsed="false" customWidth="false" hidden="false" outlineLevel="0" max="464" min="464" style="0" width="11.52"/>
    <col collapsed="false" customWidth="false" hidden="false" outlineLevel="0" max="465" min="465" style="0" width="11.52"/>
    <col collapsed="false" customWidth="false" hidden="false" outlineLevel="0" max="466" min="466" style="0" width="11.52"/>
    <col collapsed="false" customWidth="false" hidden="false" outlineLevel="0" max="467" min="467" style="0" width="11.52"/>
    <col collapsed="false" customWidth="false" hidden="false" outlineLevel="0" max="468" min="468" style="0" width="11.52"/>
    <col collapsed="false" customWidth="false" hidden="false" outlineLevel="0" max="469" min="469" style="0" width="11.52"/>
    <col collapsed="false" customWidth="false" hidden="false" outlineLevel="0" max="470" min="470" style="0" width="11.52"/>
    <col collapsed="false" customWidth="false" hidden="false" outlineLevel="0" max="471" min="471" style="0" width="11.52"/>
    <col collapsed="false" customWidth="false" hidden="false" outlineLevel="0" max="472" min="472" style="0" width="11.52"/>
    <col collapsed="false" customWidth="false" hidden="false" outlineLevel="0" max="473" min="473" style="0" width="11.52"/>
    <col collapsed="false" customWidth="false" hidden="false" outlineLevel="0" max="474" min="474" style="0" width="11.52"/>
    <col collapsed="false" customWidth="false" hidden="false" outlineLevel="0" max="475" min="475" style="0" width="11.52"/>
    <col collapsed="false" customWidth="false" hidden="false" outlineLevel="0" max="476" min="476" style="0" width="11.52"/>
    <col collapsed="false" customWidth="false" hidden="false" outlineLevel="0" max="477" min="477" style="0" width="11.52"/>
    <col collapsed="false" customWidth="false" hidden="false" outlineLevel="0" max="478" min="478" style="0" width="11.52"/>
    <col collapsed="false" customWidth="false" hidden="false" outlineLevel="0" max="479" min="479" style="0" width="11.52"/>
    <col collapsed="false" customWidth="false" hidden="false" outlineLevel="0" max="480" min="480" style="0" width="11.52"/>
    <col collapsed="false" customWidth="false" hidden="false" outlineLevel="0" max="481" min="481" style="0" width="11.52"/>
    <col collapsed="false" customWidth="false" hidden="false" outlineLevel="0" max="482" min="482" style="0" width="11.52"/>
    <col collapsed="false" customWidth="false" hidden="false" outlineLevel="0" max="483" min="483" style="0" width="11.52"/>
    <col collapsed="false" customWidth="false" hidden="false" outlineLevel="0" max="484" min="484" style="0" width="11.52"/>
    <col collapsed="false" customWidth="false" hidden="false" outlineLevel="0" max="485" min="485" style="0" width="11.52"/>
    <col collapsed="false" customWidth="false" hidden="false" outlineLevel="0" max="486" min="486" style="0" width="11.52"/>
    <col collapsed="false" customWidth="false" hidden="false" outlineLevel="0" max="487" min="487" style="0" width="11.52"/>
    <col collapsed="false" customWidth="false" hidden="false" outlineLevel="0" max="488" min="488" style="0" width="11.52"/>
    <col collapsed="false" customWidth="false" hidden="false" outlineLevel="0" max="489" min="489" style="0" width="11.52"/>
    <col collapsed="false" customWidth="false" hidden="false" outlineLevel="0" max="490" min="490" style="0" width="11.52"/>
    <col collapsed="false" customWidth="false" hidden="false" outlineLevel="0" max="491" min="491" style="0" width="11.52"/>
    <col collapsed="false" customWidth="false" hidden="false" outlineLevel="0" max="492" min="492" style="0" width="11.52"/>
    <col collapsed="false" customWidth="false" hidden="false" outlineLevel="0" max="493" min="493" style="0" width="11.52"/>
    <col collapsed="false" customWidth="false" hidden="false" outlineLevel="0" max="494" min="494" style="0" width="11.52"/>
    <col collapsed="false" customWidth="false" hidden="false" outlineLevel="0" max="495" min="495" style="0" width="11.52"/>
    <col collapsed="false" customWidth="false" hidden="false" outlineLevel="0" max="496" min="496" style="0" width="11.52"/>
    <col collapsed="false" customWidth="false" hidden="false" outlineLevel="0" max="497" min="497" style="0" width="11.52"/>
    <col collapsed="false" customWidth="false" hidden="false" outlineLevel="0" max="498" min="498" style="0" width="11.52"/>
    <col collapsed="false" customWidth="false" hidden="false" outlineLevel="0" max="499" min="499" style="0" width="11.52"/>
    <col collapsed="false" customWidth="false" hidden="false" outlineLevel="0" max="500" min="500" style="0" width="11.52"/>
    <col collapsed="false" customWidth="false" hidden="false" outlineLevel="0" max="501" min="501" style="0" width="11.52"/>
    <col collapsed="false" customWidth="false" hidden="false" outlineLevel="0" max="502" min="502" style="0" width="11.52"/>
    <col collapsed="false" customWidth="false" hidden="false" outlineLevel="0" max="503" min="503" style="0" width="11.52"/>
    <col collapsed="false" customWidth="false" hidden="false" outlineLevel="0" max="504" min="504" style="0" width="11.52"/>
    <col collapsed="false" customWidth="false" hidden="false" outlineLevel="0" max="505" min="505" style="0" width="11.52"/>
    <col collapsed="false" customWidth="false" hidden="false" outlineLevel="0" max="506" min="506" style="0" width="11.52"/>
    <col collapsed="false" customWidth="false" hidden="false" outlineLevel="0" max="507" min="507" style="0" width="11.52"/>
    <col collapsed="false" customWidth="false" hidden="false" outlineLevel="0" max="508" min="508" style="0" width="11.52"/>
    <col collapsed="false" customWidth="false" hidden="false" outlineLevel="0" max="509" min="509" style="0" width="11.52"/>
    <col collapsed="false" customWidth="false" hidden="false" outlineLevel="0" max="510" min="510" style="0" width="11.52"/>
    <col collapsed="false" customWidth="false" hidden="false" outlineLevel="0" max="511" min="511" style="0" width="11.52"/>
    <col collapsed="false" customWidth="false" hidden="false" outlineLevel="0" max="512" min="512" style="0" width="11.52"/>
    <col collapsed="false" customWidth="false" hidden="false" outlineLevel="0" max="513" min="513" style="0" width="11.52"/>
    <col collapsed="false" customWidth="false" hidden="false" outlineLevel="0" max="514" min="514" style="0" width="11.52"/>
    <col collapsed="false" customWidth="false" hidden="false" outlineLevel="0" max="515" min="515" style="0" width="11.52"/>
    <col collapsed="false" customWidth="false" hidden="false" outlineLevel="0" max="516" min="516" style="0" width="11.52"/>
    <col collapsed="false" customWidth="false" hidden="false" outlineLevel="0" max="517" min="517" style="0" width="11.52"/>
    <col collapsed="false" customWidth="false" hidden="false" outlineLevel="0" max="518" min="518" style="0" width="11.52"/>
    <col collapsed="false" customWidth="false" hidden="false" outlineLevel="0" max="519" min="519" style="0" width="11.52"/>
    <col collapsed="false" customWidth="false" hidden="false" outlineLevel="0" max="520" min="520" style="0" width="11.52"/>
    <col collapsed="false" customWidth="false" hidden="false" outlineLevel="0" max="521" min="521" style="0" width="11.52"/>
    <col collapsed="false" customWidth="false" hidden="false" outlineLevel="0" max="522" min="522" style="0" width="11.52"/>
    <col collapsed="false" customWidth="false" hidden="false" outlineLevel="0" max="523" min="523" style="0" width="11.52"/>
    <col collapsed="false" customWidth="false" hidden="false" outlineLevel="0" max="524" min="524" style="0" width="11.52"/>
    <col collapsed="false" customWidth="false" hidden="false" outlineLevel="0" max="525" min="525" style="0" width="11.52"/>
    <col collapsed="false" customWidth="false" hidden="false" outlineLevel="0" max="526" min="526" style="0" width="11.52"/>
    <col collapsed="false" customWidth="false" hidden="false" outlineLevel="0" max="527" min="527" style="0" width="11.52"/>
    <col collapsed="false" customWidth="false" hidden="false" outlineLevel="0" max="528" min="528" style="0" width="11.52"/>
    <col collapsed="false" customWidth="false" hidden="false" outlineLevel="0" max="529" min="529" style="0" width="11.52"/>
    <col collapsed="false" customWidth="false" hidden="false" outlineLevel="0" max="530" min="530" style="0" width="11.52"/>
    <col collapsed="false" customWidth="false" hidden="false" outlineLevel="0" max="531" min="531" style="0" width="11.52"/>
    <col collapsed="false" customWidth="false" hidden="false" outlineLevel="0" max="532" min="532" style="0" width="11.52"/>
    <col collapsed="false" customWidth="false" hidden="false" outlineLevel="0" max="533" min="533" style="0" width="11.52"/>
    <col collapsed="false" customWidth="false" hidden="false" outlineLevel="0" max="534" min="534" style="0" width="11.52"/>
    <col collapsed="false" customWidth="false" hidden="false" outlineLevel="0" max="535" min="535" style="0" width="11.52"/>
    <col collapsed="false" customWidth="false" hidden="false" outlineLevel="0" max="536" min="536" style="0" width="11.52"/>
    <col collapsed="false" customWidth="false" hidden="false" outlineLevel="0" max="537" min="537" style="0" width="11.52"/>
    <col collapsed="false" customWidth="false" hidden="false" outlineLevel="0" max="538" min="538" style="0" width="11.52"/>
    <col collapsed="false" customWidth="false" hidden="false" outlineLevel="0" max="539" min="539" style="0" width="11.52"/>
    <col collapsed="false" customWidth="false" hidden="false" outlineLevel="0" max="540" min="540" style="0" width="11.52"/>
    <col collapsed="false" customWidth="false" hidden="false" outlineLevel="0" max="541" min="541" style="0" width="11.52"/>
    <col collapsed="false" customWidth="false" hidden="false" outlineLevel="0" max="542" min="542" style="0" width="11.52"/>
    <col collapsed="false" customWidth="false" hidden="false" outlineLevel="0" max="543" min="543" style="0" width="11.52"/>
    <col collapsed="false" customWidth="false" hidden="false" outlineLevel="0" max="544" min="544" style="0" width="11.52"/>
    <col collapsed="false" customWidth="false" hidden="false" outlineLevel="0" max="545" min="545" style="0" width="11.52"/>
    <col collapsed="false" customWidth="false" hidden="false" outlineLevel="0" max="546" min="546" style="0" width="11.52"/>
    <col collapsed="false" customWidth="false" hidden="false" outlineLevel="0" max="547" min="547" style="0" width="11.52"/>
    <col collapsed="false" customWidth="false" hidden="false" outlineLevel="0" max="548" min="548" style="0" width="11.52"/>
    <col collapsed="false" customWidth="false" hidden="false" outlineLevel="0" max="549" min="549" style="0" width="11.52"/>
    <col collapsed="false" customWidth="false" hidden="false" outlineLevel="0" max="550" min="550" style="0" width="11.52"/>
    <col collapsed="false" customWidth="false" hidden="false" outlineLevel="0" max="551" min="551" style="0" width="11.52"/>
    <col collapsed="false" customWidth="false" hidden="false" outlineLevel="0" max="552" min="552" style="0" width="11.52"/>
    <col collapsed="false" customWidth="false" hidden="false" outlineLevel="0" max="553" min="553" style="0" width="11.52"/>
    <col collapsed="false" customWidth="false" hidden="false" outlineLevel="0" max="554" min="554" style="0" width="11.52"/>
    <col collapsed="false" customWidth="false" hidden="false" outlineLevel="0" max="555" min="555" style="0" width="11.52"/>
    <col collapsed="false" customWidth="false" hidden="false" outlineLevel="0" max="556" min="556" style="0" width="11.52"/>
    <col collapsed="false" customWidth="false" hidden="false" outlineLevel="0" max="557" min="557" style="0" width="11.52"/>
    <col collapsed="false" customWidth="false" hidden="false" outlineLevel="0" max="558" min="558" style="0" width="11.52"/>
    <col collapsed="false" customWidth="false" hidden="false" outlineLevel="0" max="559" min="559" style="0" width="11.52"/>
    <col collapsed="false" customWidth="false" hidden="false" outlineLevel="0" max="560" min="560" style="0" width="11.52"/>
    <col collapsed="false" customWidth="false" hidden="false" outlineLevel="0" max="561" min="561" style="0" width="11.52"/>
    <col collapsed="false" customWidth="false" hidden="false" outlineLevel="0" max="562" min="562" style="0" width="11.52"/>
    <col collapsed="false" customWidth="false" hidden="false" outlineLevel="0" max="563" min="563" style="0" width="11.52"/>
    <col collapsed="false" customWidth="false" hidden="false" outlineLevel="0" max="564" min="564" style="0" width="11.52"/>
    <col collapsed="false" customWidth="false" hidden="false" outlineLevel="0" max="565" min="565" style="0" width="11.52"/>
    <col collapsed="false" customWidth="false" hidden="false" outlineLevel="0" max="566" min="566" style="0" width="11.52"/>
    <col collapsed="false" customWidth="false" hidden="false" outlineLevel="0" max="567" min="567" style="0" width="11.52"/>
    <col collapsed="false" customWidth="false" hidden="false" outlineLevel="0" max="568" min="568" style="0" width="11.52"/>
    <col collapsed="false" customWidth="false" hidden="false" outlineLevel="0" max="569" min="569" style="0" width="11.52"/>
    <col collapsed="false" customWidth="false" hidden="false" outlineLevel="0" max="570" min="570" style="0" width="11.52"/>
    <col collapsed="false" customWidth="false" hidden="false" outlineLevel="0" max="571" min="571" style="0" width="11.52"/>
    <col collapsed="false" customWidth="false" hidden="false" outlineLevel="0" max="572" min="572" style="0" width="11.52"/>
    <col collapsed="false" customWidth="false" hidden="false" outlineLevel="0" max="573" min="573" style="0" width="11.52"/>
    <col collapsed="false" customWidth="false" hidden="false" outlineLevel="0" max="574" min="574" style="0" width="11.52"/>
    <col collapsed="false" customWidth="false" hidden="false" outlineLevel="0" max="575" min="575" style="0" width="11.52"/>
    <col collapsed="false" customWidth="false" hidden="false" outlineLevel="0" max="576" min="576" style="0" width="11.52"/>
    <col collapsed="false" customWidth="false" hidden="false" outlineLevel="0" max="577" min="577" style="0" width="11.52"/>
    <col collapsed="false" customWidth="false" hidden="false" outlineLevel="0" max="578" min="578" style="0" width="11.52"/>
    <col collapsed="false" customWidth="false" hidden="false" outlineLevel="0" max="579" min="579" style="0" width="11.52"/>
    <col collapsed="false" customWidth="false" hidden="false" outlineLevel="0" max="580" min="580" style="0" width="11.52"/>
    <col collapsed="false" customWidth="false" hidden="false" outlineLevel="0" max="581" min="581" style="0" width="11.52"/>
    <col collapsed="false" customWidth="false" hidden="false" outlineLevel="0" max="582" min="582" style="0" width="11.52"/>
    <col collapsed="false" customWidth="false" hidden="false" outlineLevel="0" max="583" min="583" style="0" width="11.52"/>
    <col collapsed="false" customWidth="false" hidden="false" outlineLevel="0" max="584" min="584" style="0" width="11.52"/>
    <col collapsed="false" customWidth="false" hidden="false" outlineLevel="0" max="585" min="585" style="0" width="11.52"/>
    <col collapsed="false" customWidth="false" hidden="false" outlineLevel="0" max="586" min="586" style="0" width="11.52"/>
    <col collapsed="false" customWidth="false" hidden="false" outlineLevel="0" max="587" min="587" style="0" width="11.52"/>
    <col collapsed="false" customWidth="false" hidden="false" outlineLevel="0" max="588" min="588" style="0" width="11.52"/>
    <col collapsed="false" customWidth="false" hidden="false" outlineLevel="0" max="589" min="589" style="0" width="11.52"/>
    <col collapsed="false" customWidth="false" hidden="false" outlineLevel="0" max="590" min="590" style="0" width="11.52"/>
    <col collapsed="false" customWidth="false" hidden="false" outlineLevel="0" max="591" min="591" style="0" width="11.52"/>
    <col collapsed="false" customWidth="false" hidden="false" outlineLevel="0" max="592" min="592" style="0" width="11.52"/>
    <col collapsed="false" customWidth="false" hidden="false" outlineLevel="0" max="593" min="593" style="0" width="11.52"/>
    <col collapsed="false" customWidth="false" hidden="false" outlineLevel="0" max="594" min="594" style="0" width="11.52"/>
    <col collapsed="false" customWidth="false" hidden="false" outlineLevel="0" max="595" min="595" style="0" width="11.52"/>
    <col collapsed="false" customWidth="false" hidden="false" outlineLevel="0" max="596" min="596" style="0" width="11.52"/>
    <col collapsed="false" customWidth="false" hidden="false" outlineLevel="0" max="597" min="597" style="0" width="11.52"/>
    <col collapsed="false" customWidth="false" hidden="false" outlineLevel="0" max="598" min="598" style="0" width="11.52"/>
    <col collapsed="false" customWidth="false" hidden="false" outlineLevel="0" max="599" min="599" style="0" width="11.52"/>
    <col collapsed="false" customWidth="false" hidden="false" outlineLevel="0" max="600" min="600" style="0" width="11.52"/>
    <col collapsed="false" customWidth="false" hidden="false" outlineLevel="0" max="601" min="601" style="0" width="11.52"/>
    <col collapsed="false" customWidth="false" hidden="false" outlineLevel="0" max="602" min="602" style="0" width="11.52"/>
    <col collapsed="false" customWidth="false" hidden="false" outlineLevel="0" max="603" min="603" style="0" width="11.52"/>
    <col collapsed="false" customWidth="false" hidden="false" outlineLevel="0" max="604" min="604" style="0" width="11.52"/>
    <col collapsed="false" customWidth="false" hidden="false" outlineLevel="0" max="605" min="605" style="0" width="11.52"/>
    <col collapsed="false" customWidth="false" hidden="false" outlineLevel="0" max="606" min="606" style="0" width="11.52"/>
    <col collapsed="false" customWidth="false" hidden="false" outlineLevel="0" max="607" min="607" style="0" width="11.52"/>
    <col collapsed="false" customWidth="false" hidden="false" outlineLevel="0" max="608" min="608" style="0" width="11.52"/>
    <col collapsed="false" customWidth="false" hidden="false" outlineLevel="0" max="609" min="609" style="0" width="11.52"/>
    <col collapsed="false" customWidth="false" hidden="false" outlineLevel="0" max="610" min="610" style="0" width="11.52"/>
    <col collapsed="false" customWidth="false" hidden="false" outlineLevel="0" max="611" min="611" style="0" width="11.52"/>
    <col collapsed="false" customWidth="false" hidden="false" outlineLevel="0" max="612" min="612" style="0" width="11.52"/>
    <col collapsed="false" customWidth="false" hidden="false" outlineLevel="0" max="613" min="613" style="0" width="11.52"/>
    <col collapsed="false" customWidth="false" hidden="false" outlineLevel="0" max="614" min="614" style="0" width="11.52"/>
    <col collapsed="false" customWidth="false" hidden="false" outlineLevel="0" max="615" min="615" style="0" width="11.52"/>
    <col collapsed="false" customWidth="false" hidden="false" outlineLevel="0" max="616" min="616" style="0" width="11.52"/>
    <col collapsed="false" customWidth="false" hidden="false" outlineLevel="0" max="617" min="617" style="0" width="11.52"/>
    <col collapsed="false" customWidth="false" hidden="false" outlineLevel="0" max="618" min="618" style="0" width="11.52"/>
    <col collapsed="false" customWidth="false" hidden="false" outlineLevel="0" max="619" min="619" style="0" width="11.52"/>
    <col collapsed="false" customWidth="false" hidden="false" outlineLevel="0" max="620" min="620" style="0" width="11.52"/>
    <col collapsed="false" customWidth="false" hidden="false" outlineLevel="0" max="621" min="621" style="0" width="11.52"/>
    <col collapsed="false" customWidth="false" hidden="false" outlineLevel="0" max="622" min="622" style="0" width="11.52"/>
    <col collapsed="false" customWidth="false" hidden="false" outlineLevel="0" max="623" min="623" style="0" width="11.52"/>
    <col collapsed="false" customWidth="false" hidden="false" outlineLevel="0" max="624" min="624" style="0" width="11.52"/>
    <col collapsed="false" customWidth="false" hidden="false" outlineLevel="0" max="625" min="625" style="0" width="11.52"/>
    <col collapsed="false" customWidth="false" hidden="false" outlineLevel="0" max="626" min="626" style="0" width="11.52"/>
    <col collapsed="false" customWidth="false" hidden="false" outlineLevel="0" max="627" min="627" style="0" width="11.52"/>
    <col collapsed="false" customWidth="false" hidden="false" outlineLevel="0" max="628" min="628" style="0" width="11.52"/>
    <col collapsed="false" customWidth="false" hidden="false" outlineLevel="0" max="629" min="629" style="0" width="11.52"/>
    <col collapsed="false" customWidth="false" hidden="false" outlineLevel="0" max="630" min="630" style="0" width="11.52"/>
    <col collapsed="false" customWidth="false" hidden="false" outlineLevel="0" max="631" min="631" style="0" width="11.52"/>
    <col collapsed="false" customWidth="false" hidden="false" outlineLevel="0" max="632" min="632" style="0" width="11.52"/>
    <col collapsed="false" customWidth="false" hidden="false" outlineLevel="0" max="633" min="633" style="0" width="11.52"/>
    <col collapsed="false" customWidth="false" hidden="false" outlineLevel="0" max="634" min="634" style="0" width="11.52"/>
    <col collapsed="false" customWidth="false" hidden="false" outlineLevel="0" max="635" min="635" style="0" width="11.52"/>
    <col collapsed="false" customWidth="false" hidden="false" outlineLevel="0" max="636" min="636" style="0" width="11.52"/>
    <col collapsed="false" customWidth="false" hidden="false" outlineLevel="0" max="637" min="637" style="0" width="11.52"/>
    <col collapsed="false" customWidth="false" hidden="false" outlineLevel="0" max="638" min="638" style="0" width="11.52"/>
    <col collapsed="false" customWidth="false" hidden="false" outlineLevel="0" max="639" min="639" style="0" width="11.52"/>
    <col collapsed="false" customWidth="false" hidden="false" outlineLevel="0" max="640" min="640" style="0" width="11.52"/>
    <col collapsed="false" customWidth="false" hidden="false" outlineLevel="0" max="641" min="641" style="0" width="11.52"/>
    <col collapsed="false" customWidth="false" hidden="false" outlineLevel="0" max="642" min="642" style="0" width="11.52"/>
    <col collapsed="false" customWidth="false" hidden="false" outlineLevel="0" max="643" min="643" style="0" width="11.52"/>
    <col collapsed="false" customWidth="false" hidden="false" outlineLevel="0" max="644" min="644" style="0" width="11.52"/>
    <col collapsed="false" customWidth="false" hidden="false" outlineLevel="0" max="645" min="645" style="0" width="11.52"/>
    <col collapsed="false" customWidth="false" hidden="false" outlineLevel="0" max="646" min="646" style="0" width="11.52"/>
    <col collapsed="false" customWidth="false" hidden="false" outlineLevel="0" max="647" min="647" style="0" width="11.52"/>
    <col collapsed="false" customWidth="false" hidden="false" outlineLevel="0" max="648" min="648" style="0" width="11.52"/>
    <col collapsed="false" customWidth="false" hidden="false" outlineLevel="0" max="649" min="649" style="0" width="11.52"/>
    <col collapsed="false" customWidth="false" hidden="false" outlineLevel="0" max="650" min="650" style="0" width="11.52"/>
    <col collapsed="false" customWidth="false" hidden="false" outlineLevel="0" max="651" min="651" style="0" width="11.52"/>
    <col collapsed="false" customWidth="false" hidden="false" outlineLevel="0" max="652" min="652" style="0" width="11.52"/>
    <col collapsed="false" customWidth="false" hidden="false" outlineLevel="0" max="653" min="653" style="0" width="11.52"/>
    <col collapsed="false" customWidth="false" hidden="false" outlineLevel="0" max="654" min="654" style="0" width="11.52"/>
    <col collapsed="false" customWidth="false" hidden="false" outlineLevel="0" max="655" min="655" style="0" width="11.52"/>
    <col collapsed="false" customWidth="false" hidden="false" outlineLevel="0" max="656" min="656" style="0" width="11.52"/>
    <col collapsed="false" customWidth="false" hidden="false" outlineLevel="0" max="657" min="657" style="0" width="11.52"/>
    <col collapsed="false" customWidth="false" hidden="false" outlineLevel="0" max="658" min="658" style="0" width="11.52"/>
    <col collapsed="false" customWidth="false" hidden="false" outlineLevel="0" max="659" min="659" style="0" width="11.52"/>
    <col collapsed="false" customWidth="false" hidden="false" outlineLevel="0" max="660" min="660" style="0" width="11.52"/>
    <col collapsed="false" customWidth="false" hidden="false" outlineLevel="0" max="661" min="661" style="0" width="11.52"/>
    <col collapsed="false" customWidth="false" hidden="false" outlineLevel="0" max="662" min="662" style="0" width="11.52"/>
    <col collapsed="false" customWidth="false" hidden="false" outlineLevel="0" max="663" min="663" style="0" width="11.52"/>
    <col collapsed="false" customWidth="false" hidden="false" outlineLevel="0" max="664" min="664" style="0" width="11.52"/>
    <col collapsed="false" customWidth="false" hidden="false" outlineLevel="0" max="665" min="665" style="0" width="11.52"/>
    <col collapsed="false" customWidth="false" hidden="false" outlineLevel="0" max="666" min="666" style="0" width="11.52"/>
    <col collapsed="false" customWidth="false" hidden="false" outlineLevel="0" max="667" min="667" style="0" width="11.52"/>
    <col collapsed="false" customWidth="false" hidden="false" outlineLevel="0" max="668" min="668" style="0" width="11.52"/>
    <col collapsed="false" customWidth="false" hidden="false" outlineLevel="0" max="669" min="669" style="0" width="11.52"/>
    <col collapsed="false" customWidth="false" hidden="false" outlineLevel="0" max="670" min="670" style="0" width="11.52"/>
    <col collapsed="false" customWidth="false" hidden="false" outlineLevel="0" max="671" min="671" style="0" width="11.52"/>
    <col collapsed="false" customWidth="false" hidden="false" outlineLevel="0" max="672" min="672" style="0" width="11.52"/>
    <col collapsed="false" customWidth="false" hidden="false" outlineLevel="0" max="673" min="673" style="0" width="11.52"/>
    <col collapsed="false" customWidth="false" hidden="false" outlineLevel="0" max="674" min="674" style="0" width="11.52"/>
    <col collapsed="false" customWidth="false" hidden="false" outlineLevel="0" max="675" min="675" style="0" width="11.52"/>
    <col collapsed="false" customWidth="false" hidden="false" outlineLevel="0" max="676" min="676" style="0" width="11.52"/>
    <col collapsed="false" customWidth="false" hidden="false" outlineLevel="0" max="677" min="677" style="0" width="11.52"/>
    <col collapsed="false" customWidth="false" hidden="false" outlineLevel="0" max="678" min="678" style="0" width="11.52"/>
    <col collapsed="false" customWidth="false" hidden="false" outlineLevel="0" max="679" min="679" style="0" width="11.52"/>
    <col collapsed="false" customWidth="false" hidden="false" outlineLevel="0" max="680" min="680" style="0" width="11.52"/>
    <col collapsed="false" customWidth="false" hidden="false" outlineLevel="0" max="681" min="681" style="0" width="11.52"/>
    <col collapsed="false" customWidth="false" hidden="false" outlineLevel="0" max="682" min="682" style="0" width="11.52"/>
    <col collapsed="false" customWidth="false" hidden="false" outlineLevel="0" max="683" min="683" style="0" width="11.52"/>
    <col collapsed="false" customWidth="false" hidden="false" outlineLevel="0" max="684" min="684" style="0" width="11.52"/>
    <col collapsed="false" customWidth="false" hidden="false" outlineLevel="0" max="685" min="685" style="0" width="11.52"/>
    <col collapsed="false" customWidth="false" hidden="false" outlineLevel="0" max="686" min="686" style="0" width="11.52"/>
    <col collapsed="false" customWidth="false" hidden="false" outlineLevel="0" max="687" min="687" style="0" width="11.52"/>
    <col collapsed="false" customWidth="false" hidden="false" outlineLevel="0" max="688" min="688" style="0" width="11.52"/>
    <col collapsed="false" customWidth="false" hidden="false" outlineLevel="0" max="689" min="689" style="0" width="11.52"/>
    <col collapsed="false" customWidth="false" hidden="false" outlineLevel="0" max="690" min="690" style="0" width="11.52"/>
    <col collapsed="false" customWidth="false" hidden="false" outlineLevel="0" max="691" min="691" style="0" width="11.52"/>
    <col collapsed="false" customWidth="false" hidden="false" outlineLevel="0" max="692" min="692" style="0" width="11.52"/>
    <col collapsed="false" customWidth="false" hidden="false" outlineLevel="0" max="693" min="693" style="0" width="11.52"/>
    <col collapsed="false" customWidth="false" hidden="false" outlineLevel="0" max="694" min="694" style="0" width="11.52"/>
    <col collapsed="false" customWidth="false" hidden="false" outlineLevel="0" max="695" min="695" style="0" width="11.52"/>
    <col collapsed="false" customWidth="false" hidden="false" outlineLevel="0" max="696" min="696" style="0" width="11.52"/>
    <col collapsed="false" customWidth="false" hidden="false" outlineLevel="0" max="697" min="697" style="0" width="11.52"/>
    <col collapsed="false" customWidth="false" hidden="false" outlineLevel="0" max="698" min="698" style="0" width="11.52"/>
    <col collapsed="false" customWidth="false" hidden="false" outlineLevel="0" max="699" min="699" style="0" width="11.52"/>
    <col collapsed="false" customWidth="false" hidden="false" outlineLevel="0" max="700" min="700" style="0" width="11.52"/>
    <col collapsed="false" customWidth="false" hidden="false" outlineLevel="0" max="701" min="701" style="0" width="11.52"/>
    <col collapsed="false" customWidth="false" hidden="false" outlineLevel="0" max="702" min="702" style="0" width="11.52"/>
    <col collapsed="false" customWidth="false" hidden="false" outlineLevel="0" max="703" min="703" style="0" width="11.52"/>
    <col collapsed="false" customWidth="false" hidden="false" outlineLevel="0" max="704" min="704" style="0" width="11.52"/>
    <col collapsed="false" customWidth="false" hidden="false" outlineLevel="0" max="705" min="705" style="0" width="11.52"/>
    <col collapsed="false" customWidth="false" hidden="false" outlineLevel="0" max="706" min="706" style="0" width="11.52"/>
    <col collapsed="false" customWidth="false" hidden="false" outlineLevel="0" max="707" min="707" style="0" width="11.52"/>
    <col collapsed="false" customWidth="false" hidden="false" outlineLevel="0" max="708" min="708" style="0" width="11.52"/>
    <col collapsed="false" customWidth="false" hidden="false" outlineLevel="0" max="709" min="709" style="0" width="11.52"/>
    <col collapsed="false" customWidth="false" hidden="false" outlineLevel="0" max="710" min="710" style="0" width="11.52"/>
    <col collapsed="false" customWidth="false" hidden="false" outlineLevel="0" max="711" min="711" style="0" width="11.52"/>
    <col collapsed="false" customWidth="false" hidden="false" outlineLevel="0" max="712" min="712" style="0" width="11.52"/>
    <col collapsed="false" customWidth="false" hidden="false" outlineLevel="0" max="713" min="713" style="0" width="11.52"/>
    <col collapsed="false" customWidth="false" hidden="false" outlineLevel="0" max="714" min="714" style="0" width="11.52"/>
    <col collapsed="false" customWidth="false" hidden="false" outlineLevel="0" max="715" min="715" style="0" width="11.52"/>
    <col collapsed="false" customWidth="false" hidden="false" outlineLevel="0" max="716" min="716" style="0" width="11.52"/>
    <col collapsed="false" customWidth="false" hidden="false" outlineLevel="0" max="717" min="717" style="0" width="11.52"/>
    <col collapsed="false" customWidth="false" hidden="false" outlineLevel="0" max="718" min="718" style="0" width="11.52"/>
    <col collapsed="false" customWidth="false" hidden="false" outlineLevel="0" max="719" min="719" style="0" width="11.52"/>
    <col collapsed="false" customWidth="false" hidden="false" outlineLevel="0" max="720" min="720" style="0" width="11.52"/>
    <col collapsed="false" customWidth="false" hidden="false" outlineLevel="0" max="721" min="721" style="0" width="11.52"/>
    <col collapsed="false" customWidth="false" hidden="false" outlineLevel="0" max="722" min="722" style="0" width="11.52"/>
    <col collapsed="false" customWidth="false" hidden="false" outlineLevel="0" max="723" min="723" style="0" width="11.52"/>
    <col collapsed="false" customWidth="false" hidden="false" outlineLevel="0" max="724" min="724" style="0" width="11.52"/>
    <col collapsed="false" customWidth="false" hidden="false" outlineLevel="0" max="725" min="725" style="0" width="11.52"/>
    <col collapsed="false" customWidth="false" hidden="false" outlineLevel="0" max="726" min="726" style="0" width="11.52"/>
    <col collapsed="false" customWidth="false" hidden="false" outlineLevel="0" max="727" min="727" style="0" width="11.52"/>
    <col collapsed="false" customWidth="false" hidden="false" outlineLevel="0" max="728" min="728" style="0" width="11.52"/>
    <col collapsed="false" customWidth="false" hidden="false" outlineLevel="0" max="729" min="729" style="0" width="11.52"/>
    <col collapsed="false" customWidth="false" hidden="false" outlineLevel="0" max="730" min="730" style="0" width="11.52"/>
    <col collapsed="false" customWidth="false" hidden="false" outlineLevel="0" max="731" min="731" style="0" width="11.52"/>
    <col collapsed="false" customWidth="false" hidden="false" outlineLevel="0" max="732" min="732" style="0" width="11.52"/>
    <col collapsed="false" customWidth="false" hidden="false" outlineLevel="0" max="733" min="733" style="0" width="11.52"/>
    <col collapsed="false" customWidth="false" hidden="false" outlineLevel="0" max="734" min="734" style="0" width="11.52"/>
    <col collapsed="false" customWidth="false" hidden="false" outlineLevel="0" max="735" min="735" style="0" width="11.52"/>
    <col collapsed="false" customWidth="false" hidden="false" outlineLevel="0" max="736" min="736" style="0" width="11.52"/>
    <col collapsed="false" customWidth="false" hidden="false" outlineLevel="0" max="737" min="737" style="0" width="11.52"/>
    <col collapsed="false" customWidth="false" hidden="false" outlineLevel="0" max="738" min="738" style="0" width="11.52"/>
    <col collapsed="false" customWidth="false" hidden="false" outlineLevel="0" max="739" min="739" style="0" width="11.52"/>
    <col collapsed="false" customWidth="false" hidden="false" outlineLevel="0" max="740" min="740" style="0" width="11.52"/>
    <col collapsed="false" customWidth="false" hidden="false" outlineLevel="0" max="741" min="741" style="0" width="11.52"/>
    <col collapsed="false" customWidth="false" hidden="false" outlineLevel="0" max="742" min="742" style="0" width="11.52"/>
    <col collapsed="false" customWidth="false" hidden="false" outlineLevel="0" max="743" min="743" style="0" width="11.52"/>
    <col collapsed="false" customWidth="false" hidden="false" outlineLevel="0" max="744" min="744" style="0" width="11.52"/>
    <col collapsed="false" customWidth="false" hidden="false" outlineLevel="0" max="745" min="745" style="0" width="11.52"/>
    <col collapsed="false" customWidth="false" hidden="false" outlineLevel="0" max="746" min="746" style="0" width="11.52"/>
    <col collapsed="false" customWidth="false" hidden="false" outlineLevel="0" max="747" min="747" style="0" width="11.52"/>
    <col collapsed="false" customWidth="false" hidden="false" outlineLevel="0" max="748" min="748" style="0" width="11.52"/>
    <col collapsed="false" customWidth="false" hidden="false" outlineLevel="0" max="749" min="749" style="0" width="11.52"/>
    <col collapsed="false" customWidth="false" hidden="false" outlineLevel="0" max="750" min="750" style="0" width="11.52"/>
    <col collapsed="false" customWidth="false" hidden="false" outlineLevel="0" max="751" min="751" style="0" width="11.52"/>
    <col collapsed="false" customWidth="false" hidden="false" outlineLevel="0" max="752" min="752" style="0" width="11.52"/>
    <col collapsed="false" customWidth="false" hidden="false" outlineLevel="0" max="753" min="753" style="0" width="11.52"/>
    <col collapsed="false" customWidth="false" hidden="false" outlineLevel="0" max="754" min="754" style="0" width="11.52"/>
    <col collapsed="false" customWidth="false" hidden="false" outlineLevel="0" max="755" min="755" style="0" width="11.52"/>
    <col collapsed="false" customWidth="false" hidden="false" outlineLevel="0" max="756" min="756" style="0" width="11.52"/>
    <col collapsed="false" customWidth="false" hidden="false" outlineLevel="0" max="757" min="757" style="0" width="11.52"/>
    <col collapsed="false" customWidth="false" hidden="false" outlineLevel="0" max="758" min="758" style="0" width="11.52"/>
    <col collapsed="false" customWidth="false" hidden="false" outlineLevel="0" max="759" min="759" style="0" width="11.52"/>
    <col collapsed="false" customWidth="false" hidden="false" outlineLevel="0" max="760" min="760" style="0" width="11.52"/>
    <col collapsed="false" customWidth="false" hidden="false" outlineLevel="0" max="761" min="761" style="0" width="11.52"/>
    <col collapsed="false" customWidth="false" hidden="false" outlineLevel="0" max="762" min="762" style="0" width="11.52"/>
    <col collapsed="false" customWidth="false" hidden="false" outlineLevel="0" max="763" min="763" style="0" width="11.52"/>
    <col collapsed="false" customWidth="false" hidden="false" outlineLevel="0" max="764" min="764" style="0" width="11.52"/>
    <col collapsed="false" customWidth="false" hidden="false" outlineLevel="0" max="765" min="765" style="0" width="11.52"/>
    <col collapsed="false" customWidth="false" hidden="false" outlineLevel="0" max="766" min="766" style="0" width="11.52"/>
    <col collapsed="false" customWidth="false" hidden="false" outlineLevel="0" max="767" min="767" style="0" width="11.52"/>
    <col collapsed="false" customWidth="false" hidden="false" outlineLevel="0" max="768" min="768" style="0" width="11.52"/>
    <col collapsed="false" customWidth="false" hidden="false" outlineLevel="0" max="769" min="769" style="0" width="11.52"/>
    <col collapsed="false" customWidth="false" hidden="false" outlineLevel="0" max="770" min="770" style="0" width="11.52"/>
    <col collapsed="false" customWidth="false" hidden="false" outlineLevel="0" max="771" min="771" style="0" width="11.52"/>
    <col collapsed="false" customWidth="false" hidden="false" outlineLevel="0" max="772" min="772" style="0" width="11.52"/>
    <col collapsed="false" customWidth="false" hidden="false" outlineLevel="0" max="773" min="773" style="0" width="11.52"/>
    <col collapsed="false" customWidth="false" hidden="false" outlineLevel="0" max="774" min="774" style="0" width="11.52"/>
    <col collapsed="false" customWidth="false" hidden="false" outlineLevel="0" max="775" min="775" style="0" width="11.52"/>
    <col collapsed="false" customWidth="false" hidden="false" outlineLevel="0" max="776" min="776" style="0" width="11.52"/>
    <col collapsed="false" customWidth="false" hidden="false" outlineLevel="0" max="777" min="777" style="0" width="11.52"/>
    <col collapsed="false" customWidth="false" hidden="false" outlineLevel="0" max="778" min="778" style="0" width="11.52"/>
    <col collapsed="false" customWidth="false" hidden="false" outlineLevel="0" max="779" min="779" style="0" width="11.52"/>
    <col collapsed="false" customWidth="false" hidden="false" outlineLevel="0" max="780" min="780" style="0" width="11.52"/>
    <col collapsed="false" customWidth="false" hidden="false" outlineLevel="0" max="781" min="781" style="0" width="11.52"/>
    <col collapsed="false" customWidth="false" hidden="false" outlineLevel="0" max="782" min="782" style="0" width="11.52"/>
    <col collapsed="false" customWidth="false" hidden="false" outlineLevel="0" max="783" min="783" style="0" width="11.52"/>
    <col collapsed="false" customWidth="false" hidden="false" outlineLevel="0" max="784" min="784" style="0" width="11.52"/>
    <col collapsed="false" customWidth="false" hidden="false" outlineLevel="0" max="785" min="785" style="0" width="11.52"/>
    <col collapsed="false" customWidth="false" hidden="false" outlineLevel="0" max="786" min="786" style="0" width="11.52"/>
    <col collapsed="false" customWidth="false" hidden="false" outlineLevel="0" max="787" min="787" style="0" width="11.52"/>
    <col collapsed="false" customWidth="false" hidden="false" outlineLevel="0" max="788" min="788" style="0" width="11.52"/>
    <col collapsed="false" customWidth="false" hidden="false" outlineLevel="0" max="789" min="789" style="0" width="11.52"/>
    <col collapsed="false" customWidth="false" hidden="false" outlineLevel="0" max="790" min="790" style="0" width="11.52"/>
    <col collapsed="false" customWidth="false" hidden="false" outlineLevel="0" max="791" min="791" style="0" width="11.52"/>
    <col collapsed="false" customWidth="false" hidden="false" outlineLevel="0" max="792" min="792" style="0" width="11.52"/>
    <col collapsed="false" customWidth="false" hidden="false" outlineLevel="0" max="793" min="793" style="0" width="11.52"/>
    <col collapsed="false" customWidth="false" hidden="false" outlineLevel="0" max="794" min="794" style="0" width="11.52"/>
    <col collapsed="false" customWidth="false" hidden="false" outlineLevel="0" max="795" min="795" style="0" width="11.52"/>
    <col collapsed="false" customWidth="false" hidden="false" outlineLevel="0" max="796" min="796" style="0" width="11.52"/>
    <col collapsed="false" customWidth="false" hidden="false" outlineLevel="0" max="797" min="797" style="0" width="11.52"/>
    <col collapsed="false" customWidth="false" hidden="false" outlineLevel="0" max="798" min="798" style="0" width="11.52"/>
    <col collapsed="false" customWidth="false" hidden="false" outlineLevel="0" max="799" min="799" style="0" width="11.52"/>
    <col collapsed="false" customWidth="false" hidden="false" outlineLevel="0" max="800" min="800" style="0" width="11.52"/>
    <col collapsed="false" customWidth="false" hidden="false" outlineLevel="0" max="801" min="801" style="0" width="11.52"/>
    <col collapsed="false" customWidth="false" hidden="false" outlineLevel="0" max="802" min="802" style="0" width="11.52"/>
    <col collapsed="false" customWidth="false" hidden="false" outlineLevel="0" max="803" min="803" style="0" width="11.52"/>
    <col collapsed="false" customWidth="false" hidden="false" outlineLevel="0" max="804" min="804" style="0" width="11.52"/>
    <col collapsed="false" customWidth="false" hidden="false" outlineLevel="0" max="805" min="805" style="0" width="11.52"/>
    <col collapsed="false" customWidth="false" hidden="false" outlineLevel="0" max="806" min="806" style="0" width="11.52"/>
    <col collapsed="false" customWidth="false" hidden="false" outlineLevel="0" max="807" min="807" style="0" width="11.52"/>
    <col collapsed="false" customWidth="false" hidden="false" outlineLevel="0" max="808" min="808" style="0" width="11.52"/>
    <col collapsed="false" customWidth="false" hidden="false" outlineLevel="0" max="809" min="809" style="0" width="11.52"/>
    <col collapsed="false" customWidth="false" hidden="false" outlineLevel="0" max="810" min="810" style="0" width="11.52"/>
    <col collapsed="false" customWidth="false" hidden="false" outlineLevel="0" max="811" min="811" style="0" width="11.52"/>
    <col collapsed="false" customWidth="false" hidden="false" outlineLevel="0" max="812" min="812" style="0" width="11.52"/>
    <col collapsed="false" customWidth="false" hidden="false" outlineLevel="0" max="813" min="813" style="0" width="11.52"/>
    <col collapsed="false" customWidth="false" hidden="false" outlineLevel="0" max="814" min="814" style="0" width="11.52"/>
    <col collapsed="false" customWidth="false" hidden="false" outlineLevel="0" max="815" min="815" style="0" width="11.52"/>
    <col collapsed="false" customWidth="false" hidden="false" outlineLevel="0" max="816" min="816" style="0" width="11.52"/>
    <col collapsed="false" customWidth="false" hidden="false" outlineLevel="0" max="817" min="817" style="0" width="11.52"/>
    <col collapsed="false" customWidth="false" hidden="false" outlineLevel="0" max="818" min="818" style="0" width="11.52"/>
    <col collapsed="false" customWidth="false" hidden="false" outlineLevel="0" max="819" min="819" style="0" width="11.52"/>
    <col collapsed="false" customWidth="false" hidden="false" outlineLevel="0" max="820" min="820" style="0" width="11.52"/>
    <col collapsed="false" customWidth="false" hidden="false" outlineLevel="0" max="821" min="821" style="0" width="11.52"/>
    <col collapsed="false" customWidth="false" hidden="false" outlineLevel="0" max="822" min="822" style="0" width="11.52"/>
    <col collapsed="false" customWidth="false" hidden="false" outlineLevel="0" max="823" min="823" style="0" width="11.52"/>
    <col collapsed="false" customWidth="false" hidden="false" outlineLevel="0" max="824" min="824" style="0" width="11.52"/>
    <col collapsed="false" customWidth="false" hidden="false" outlineLevel="0" max="825" min="825" style="0" width="11.52"/>
    <col collapsed="false" customWidth="false" hidden="false" outlineLevel="0" max="826" min="826" style="0" width="11.52"/>
    <col collapsed="false" customWidth="false" hidden="false" outlineLevel="0" max="827" min="827" style="0" width="11.52"/>
    <col collapsed="false" customWidth="false" hidden="false" outlineLevel="0" max="828" min="828" style="0" width="11.52"/>
    <col collapsed="false" customWidth="false" hidden="false" outlineLevel="0" max="829" min="829" style="0" width="11.52"/>
    <col collapsed="false" customWidth="false" hidden="false" outlineLevel="0" max="830" min="830" style="0" width="11.52"/>
    <col collapsed="false" customWidth="false" hidden="false" outlineLevel="0" max="831" min="831" style="0" width="11.52"/>
    <col collapsed="false" customWidth="false" hidden="false" outlineLevel="0" max="832" min="832" style="0" width="11.52"/>
    <col collapsed="false" customWidth="false" hidden="false" outlineLevel="0" max="833" min="833" style="0" width="11.52"/>
    <col collapsed="false" customWidth="false" hidden="false" outlineLevel="0" max="834" min="834" style="0" width="11.52"/>
    <col collapsed="false" customWidth="false" hidden="false" outlineLevel="0" max="835" min="835" style="0" width="11.52"/>
    <col collapsed="false" customWidth="false" hidden="false" outlineLevel="0" max="836" min="836" style="0" width="11.52"/>
    <col collapsed="false" customWidth="false" hidden="false" outlineLevel="0" max="837" min="837" style="0" width="11.52"/>
    <col collapsed="false" customWidth="false" hidden="false" outlineLevel="0" max="838" min="838" style="0" width="11.52"/>
    <col collapsed="false" customWidth="false" hidden="false" outlineLevel="0" max="839" min="839" style="0" width="11.52"/>
    <col collapsed="false" customWidth="false" hidden="false" outlineLevel="0" max="840" min="840" style="0" width="11.52"/>
    <col collapsed="false" customWidth="false" hidden="false" outlineLevel="0" max="841" min="841" style="0" width="11.52"/>
    <col collapsed="false" customWidth="false" hidden="false" outlineLevel="0" max="842" min="842" style="0" width="11.52"/>
    <col collapsed="false" customWidth="false" hidden="false" outlineLevel="0" max="843" min="843" style="0" width="11.52"/>
    <col collapsed="false" customWidth="false" hidden="false" outlineLevel="0" max="844" min="844" style="0" width="11.52"/>
    <col collapsed="false" customWidth="false" hidden="false" outlineLevel="0" max="845" min="845" style="0" width="11.52"/>
    <col collapsed="false" customWidth="false" hidden="false" outlineLevel="0" max="846" min="846" style="0" width="11.52"/>
    <col collapsed="false" customWidth="false" hidden="false" outlineLevel="0" max="847" min="847" style="0" width="11.52"/>
    <col collapsed="false" customWidth="false" hidden="false" outlineLevel="0" max="848" min="848" style="0" width="11.52"/>
    <col collapsed="false" customWidth="false" hidden="false" outlineLevel="0" max="849" min="849" style="0" width="11.52"/>
    <col collapsed="false" customWidth="false" hidden="false" outlineLevel="0" max="850" min="850" style="0" width="11.52"/>
    <col collapsed="false" customWidth="false" hidden="false" outlineLevel="0" max="851" min="851" style="0" width="11.52"/>
    <col collapsed="false" customWidth="false" hidden="false" outlineLevel="0" max="852" min="852" style="0" width="11.52"/>
    <col collapsed="false" customWidth="false" hidden="false" outlineLevel="0" max="853" min="853" style="0" width="11.52"/>
    <col collapsed="false" customWidth="false" hidden="false" outlineLevel="0" max="854" min="854" style="0" width="11.52"/>
    <col collapsed="false" customWidth="false" hidden="false" outlineLevel="0" max="855" min="855" style="0" width="11.52"/>
    <col collapsed="false" customWidth="false" hidden="false" outlineLevel="0" max="856" min="856" style="0" width="11.52"/>
    <col collapsed="false" customWidth="false" hidden="false" outlineLevel="0" max="857" min="857" style="0" width="11.52"/>
    <col collapsed="false" customWidth="false" hidden="false" outlineLevel="0" max="858" min="858" style="0" width="11.52"/>
    <col collapsed="false" customWidth="false" hidden="false" outlineLevel="0" max="859" min="859" style="0" width="11.52"/>
    <col collapsed="false" customWidth="false" hidden="false" outlineLevel="0" max="860" min="860" style="0" width="11.52"/>
    <col collapsed="false" customWidth="false" hidden="false" outlineLevel="0" max="861" min="861" style="0" width="11.52"/>
    <col collapsed="false" customWidth="false" hidden="false" outlineLevel="0" max="862" min="862" style="0" width="11.52"/>
    <col collapsed="false" customWidth="false" hidden="false" outlineLevel="0" max="863" min="863" style="0" width="11.52"/>
    <col collapsed="false" customWidth="false" hidden="false" outlineLevel="0" max="864" min="864" style="0" width="11.52"/>
    <col collapsed="false" customWidth="false" hidden="false" outlineLevel="0" max="865" min="865" style="0" width="11.52"/>
    <col collapsed="false" customWidth="false" hidden="false" outlineLevel="0" max="866" min="866" style="0" width="11.52"/>
    <col collapsed="false" customWidth="false" hidden="false" outlineLevel="0" max="867" min="867" style="0" width="11.52"/>
    <col collapsed="false" customWidth="false" hidden="false" outlineLevel="0" max="868" min="868" style="0" width="11.52"/>
    <col collapsed="false" customWidth="false" hidden="false" outlineLevel="0" max="869" min="869" style="0" width="11.52"/>
    <col collapsed="false" customWidth="false" hidden="false" outlineLevel="0" max="870" min="870" style="0" width="11.52"/>
    <col collapsed="false" customWidth="false" hidden="false" outlineLevel="0" max="871" min="871" style="0" width="11.52"/>
    <col collapsed="false" customWidth="false" hidden="false" outlineLevel="0" max="872" min="872" style="0" width="11.52"/>
    <col collapsed="false" customWidth="false" hidden="false" outlineLevel="0" max="873" min="873" style="0" width="11.52"/>
    <col collapsed="false" customWidth="false" hidden="false" outlineLevel="0" max="874" min="874" style="0" width="11.52"/>
    <col collapsed="false" customWidth="false" hidden="false" outlineLevel="0" max="875" min="875" style="0" width="11.52"/>
    <col collapsed="false" customWidth="false" hidden="false" outlineLevel="0" max="876" min="876" style="0" width="11.52"/>
    <col collapsed="false" customWidth="false" hidden="false" outlineLevel="0" max="877" min="877" style="0" width="11.52"/>
    <col collapsed="false" customWidth="false" hidden="false" outlineLevel="0" max="878" min="878" style="0" width="11.52"/>
    <col collapsed="false" customWidth="false" hidden="false" outlineLevel="0" max="879" min="879" style="0" width="11.52"/>
    <col collapsed="false" customWidth="false" hidden="false" outlineLevel="0" max="880" min="880" style="0" width="11.52"/>
    <col collapsed="false" customWidth="false" hidden="false" outlineLevel="0" max="881" min="881" style="0" width="11.52"/>
    <col collapsed="false" customWidth="false" hidden="false" outlineLevel="0" max="882" min="882" style="0" width="11.52"/>
    <col collapsed="false" customWidth="false" hidden="false" outlineLevel="0" max="883" min="883" style="0" width="11.52"/>
    <col collapsed="false" customWidth="false" hidden="false" outlineLevel="0" max="884" min="884" style="0" width="11.52"/>
    <col collapsed="false" customWidth="false" hidden="false" outlineLevel="0" max="885" min="885" style="0" width="11.52"/>
    <col collapsed="false" customWidth="false" hidden="false" outlineLevel="0" max="886" min="886" style="0" width="11.52"/>
    <col collapsed="false" customWidth="false" hidden="false" outlineLevel="0" max="887" min="887" style="0" width="11.52"/>
    <col collapsed="false" customWidth="false" hidden="false" outlineLevel="0" max="888" min="888" style="0" width="11.52"/>
    <col collapsed="false" customWidth="false" hidden="false" outlineLevel="0" max="889" min="889" style="0" width="11.52"/>
    <col collapsed="false" customWidth="false" hidden="false" outlineLevel="0" max="890" min="890" style="0" width="11.52"/>
    <col collapsed="false" customWidth="false" hidden="false" outlineLevel="0" max="891" min="891" style="0" width="11.52"/>
    <col collapsed="false" customWidth="false" hidden="false" outlineLevel="0" max="892" min="892" style="0" width="11.52"/>
    <col collapsed="false" customWidth="false" hidden="false" outlineLevel="0" max="893" min="893" style="0" width="11.52"/>
    <col collapsed="false" customWidth="false" hidden="false" outlineLevel="0" max="894" min="894" style="0" width="11.52"/>
    <col collapsed="false" customWidth="false" hidden="false" outlineLevel="0" max="895" min="895" style="0" width="11.52"/>
    <col collapsed="false" customWidth="false" hidden="false" outlineLevel="0" max="896" min="896" style="0" width="11.52"/>
    <col collapsed="false" customWidth="false" hidden="false" outlineLevel="0" max="897" min="897" style="0" width="11.52"/>
    <col collapsed="false" customWidth="false" hidden="false" outlineLevel="0" max="898" min="898" style="0" width="11.52"/>
    <col collapsed="false" customWidth="false" hidden="false" outlineLevel="0" max="899" min="899" style="0" width="11.52"/>
    <col collapsed="false" customWidth="false" hidden="false" outlineLevel="0" max="900" min="900" style="0" width="11.52"/>
    <col collapsed="false" customWidth="false" hidden="false" outlineLevel="0" max="901" min="901" style="0" width="11.52"/>
    <col collapsed="false" customWidth="false" hidden="false" outlineLevel="0" max="902" min="902" style="0" width="11.52"/>
    <col collapsed="false" customWidth="false" hidden="false" outlineLevel="0" max="903" min="903" style="0" width="11.52"/>
    <col collapsed="false" customWidth="false" hidden="false" outlineLevel="0" max="904" min="904" style="0" width="11.52"/>
    <col collapsed="false" customWidth="false" hidden="false" outlineLevel="0" max="905" min="905" style="0" width="11.52"/>
    <col collapsed="false" customWidth="false" hidden="false" outlineLevel="0" max="906" min="906" style="0" width="11.52"/>
    <col collapsed="false" customWidth="false" hidden="false" outlineLevel="0" max="907" min="907" style="0" width="11.52"/>
    <col collapsed="false" customWidth="false" hidden="false" outlineLevel="0" max="908" min="908" style="0" width="11.52"/>
    <col collapsed="false" customWidth="false" hidden="false" outlineLevel="0" max="909" min="909" style="0" width="11.52"/>
    <col collapsed="false" customWidth="false" hidden="false" outlineLevel="0" max="910" min="910" style="0" width="11.52"/>
    <col collapsed="false" customWidth="false" hidden="false" outlineLevel="0" max="911" min="911" style="0" width="11.52"/>
    <col collapsed="false" customWidth="false" hidden="false" outlineLevel="0" max="912" min="912" style="0" width="11.52"/>
    <col collapsed="false" customWidth="false" hidden="false" outlineLevel="0" max="913" min="913" style="0" width="11.52"/>
    <col collapsed="false" customWidth="false" hidden="false" outlineLevel="0" max="914" min="914" style="0" width="11.52"/>
    <col collapsed="false" customWidth="false" hidden="false" outlineLevel="0" max="915" min="915" style="0" width="11.52"/>
    <col collapsed="false" customWidth="false" hidden="false" outlineLevel="0" max="916" min="916" style="0" width="11.52"/>
    <col collapsed="false" customWidth="false" hidden="false" outlineLevel="0" max="917" min="917" style="0" width="11.52"/>
    <col collapsed="false" customWidth="false" hidden="false" outlineLevel="0" max="918" min="918" style="0" width="11.52"/>
    <col collapsed="false" customWidth="false" hidden="false" outlineLevel="0" max="919" min="919" style="0" width="11.52"/>
    <col collapsed="false" customWidth="false" hidden="false" outlineLevel="0" max="920" min="920" style="0" width="11.52"/>
    <col collapsed="false" customWidth="false" hidden="false" outlineLevel="0" max="921" min="921" style="0" width="11.52"/>
    <col collapsed="false" customWidth="false" hidden="false" outlineLevel="0" max="922" min="922" style="0" width="11.52"/>
    <col collapsed="false" customWidth="false" hidden="false" outlineLevel="0" max="923" min="923" style="0" width="11.52"/>
    <col collapsed="false" customWidth="false" hidden="false" outlineLevel="0" max="924" min="924" style="0" width="11.52"/>
    <col collapsed="false" customWidth="false" hidden="false" outlineLevel="0" max="925" min="925" style="0" width="11.52"/>
    <col collapsed="false" customWidth="false" hidden="false" outlineLevel="0" max="926" min="926" style="0" width="11.52"/>
    <col collapsed="false" customWidth="false" hidden="false" outlineLevel="0" max="927" min="927" style="0" width="11.52"/>
    <col collapsed="false" customWidth="false" hidden="false" outlineLevel="0" max="928" min="928" style="0" width="11.52"/>
    <col collapsed="false" customWidth="false" hidden="false" outlineLevel="0" max="929" min="929" style="0" width="11.52"/>
    <col collapsed="false" customWidth="false" hidden="false" outlineLevel="0" max="930" min="930" style="0" width="11.52"/>
    <col collapsed="false" customWidth="false" hidden="false" outlineLevel="0" max="931" min="931" style="0" width="11.52"/>
    <col collapsed="false" customWidth="false" hidden="false" outlineLevel="0" max="932" min="932" style="0" width="11.52"/>
    <col collapsed="false" customWidth="false" hidden="false" outlineLevel="0" max="933" min="933" style="0" width="11.52"/>
    <col collapsed="false" customWidth="false" hidden="false" outlineLevel="0" max="934" min="934" style="0" width="11.52"/>
    <col collapsed="false" customWidth="false" hidden="false" outlineLevel="0" max="935" min="935" style="0" width="11.52"/>
    <col collapsed="false" customWidth="false" hidden="false" outlineLevel="0" max="936" min="936" style="0" width="11.52"/>
    <col collapsed="false" customWidth="false" hidden="false" outlineLevel="0" max="937" min="937" style="0" width="11.52"/>
    <col collapsed="false" customWidth="false" hidden="false" outlineLevel="0" max="938" min="938" style="0" width="11.52"/>
    <col collapsed="false" customWidth="false" hidden="false" outlineLevel="0" max="939" min="939" style="0" width="11.52"/>
    <col collapsed="false" customWidth="false" hidden="false" outlineLevel="0" max="940" min="940" style="0" width="11.52"/>
    <col collapsed="false" customWidth="false" hidden="false" outlineLevel="0" max="941" min="941" style="0" width="11.52"/>
    <col collapsed="false" customWidth="false" hidden="false" outlineLevel="0" max="942" min="942" style="0" width="11.52"/>
    <col collapsed="false" customWidth="false" hidden="false" outlineLevel="0" max="943" min="943" style="0" width="11.52"/>
    <col collapsed="false" customWidth="false" hidden="false" outlineLevel="0" max="944" min="944" style="0" width="11.52"/>
    <col collapsed="false" customWidth="false" hidden="false" outlineLevel="0" max="945" min="945" style="0" width="11.52"/>
    <col collapsed="false" customWidth="false" hidden="false" outlineLevel="0" max="946" min="946" style="0" width="11.52"/>
    <col collapsed="false" customWidth="false" hidden="false" outlineLevel="0" max="947" min="947" style="0" width="11.52"/>
    <col collapsed="false" customWidth="false" hidden="false" outlineLevel="0" max="948" min="948" style="0" width="11.52"/>
    <col collapsed="false" customWidth="false" hidden="false" outlineLevel="0" max="949" min="949" style="0" width="11.52"/>
    <col collapsed="false" customWidth="false" hidden="false" outlineLevel="0" max="950" min="950" style="0" width="11.52"/>
    <col collapsed="false" customWidth="false" hidden="false" outlineLevel="0" max="951" min="951" style="0" width="11.52"/>
    <col collapsed="false" customWidth="false" hidden="false" outlineLevel="0" max="952" min="952" style="0" width="11.52"/>
    <col collapsed="false" customWidth="false" hidden="false" outlineLevel="0" max="953" min="953" style="0" width="11.52"/>
    <col collapsed="false" customWidth="false" hidden="false" outlineLevel="0" max="954" min="954" style="0" width="11.52"/>
    <col collapsed="false" customWidth="false" hidden="false" outlineLevel="0" max="955" min="955" style="0" width="11.52"/>
    <col collapsed="false" customWidth="false" hidden="false" outlineLevel="0" max="956" min="956" style="0" width="11.52"/>
    <col collapsed="false" customWidth="false" hidden="false" outlineLevel="0" max="957" min="957" style="0" width="11.52"/>
    <col collapsed="false" customWidth="false" hidden="false" outlineLevel="0" max="958" min="958" style="0" width="11.52"/>
    <col collapsed="false" customWidth="false" hidden="false" outlineLevel="0" max="959" min="959" style="0" width="11.52"/>
    <col collapsed="false" customWidth="false" hidden="false" outlineLevel="0" max="960" min="960" style="0" width="11.52"/>
    <col collapsed="false" customWidth="false" hidden="false" outlineLevel="0" max="961" min="961" style="0" width="11.52"/>
    <col collapsed="false" customWidth="false" hidden="false" outlineLevel="0" max="962" min="962" style="0" width="11.52"/>
    <col collapsed="false" customWidth="false" hidden="false" outlineLevel="0" max="963" min="963" style="0" width="11.52"/>
    <col collapsed="false" customWidth="false" hidden="false" outlineLevel="0" max="964" min="964" style="0" width="11.52"/>
    <col collapsed="false" customWidth="false" hidden="false" outlineLevel="0" max="965" min="965" style="0" width="11.52"/>
    <col collapsed="false" customWidth="false" hidden="false" outlineLevel="0" max="966" min="966" style="0" width="11.52"/>
    <col collapsed="false" customWidth="false" hidden="false" outlineLevel="0" max="967" min="967" style="0" width="11.52"/>
    <col collapsed="false" customWidth="false" hidden="false" outlineLevel="0" max="968" min="968" style="0" width="11.52"/>
    <col collapsed="false" customWidth="false" hidden="false" outlineLevel="0" max="969" min="969" style="0" width="11.52"/>
    <col collapsed="false" customWidth="false" hidden="false" outlineLevel="0" max="970" min="970" style="0" width="11.52"/>
    <col collapsed="false" customWidth="false" hidden="false" outlineLevel="0" max="971" min="971" style="0" width="11.52"/>
    <col collapsed="false" customWidth="false" hidden="false" outlineLevel="0" max="972" min="972" style="0" width="11.52"/>
    <col collapsed="false" customWidth="false" hidden="false" outlineLevel="0" max="973" min="973" style="0" width="11.52"/>
    <col collapsed="false" customWidth="false" hidden="false" outlineLevel="0" max="974" min="974" style="0" width="11.52"/>
    <col collapsed="false" customWidth="false" hidden="false" outlineLevel="0" max="975" min="975" style="0" width="11.52"/>
    <col collapsed="false" customWidth="false" hidden="false" outlineLevel="0" max="976" min="976" style="0" width="11.52"/>
    <col collapsed="false" customWidth="false" hidden="false" outlineLevel="0" max="977" min="977" style="0" width="11.52"/>
    <col collapsed="false" customWidth="false" hidden="false" outlineLevel="0" max="978" min="978" style="0" width="11.52"/>
    <col collapsed="false" customWidth="false" hidden="false" outlineLevel="0" max="979" min="979" style="0" width="11.52"/>
    <col collapsed="false" customWidth="false" hidden="false" outlineLevel="0" max="980" min="980" style="0" width="11.52"/>
    <col collapsed="false" customWidth="false" hidden="false" outlineLevel="0" max="981" min="981" style="0" width="11.52"/>
    <col collapsed="false" customWidth="false" hidden="false" outlineLevel="0" max="982" min="982" style="0" width="11.52"/>
    <col collapsed="false" customWidth="false" hidden="false" outlineLevel="0" max="983" min="983" style="0" width="11.52"/>
    <col collapsed="false" customWidth="false" hidden="false" outlineLevel="0" max="984" min="984" style="0" width="11.52"/>
    <col collapsed="false" customWidth="false" hidden="false" outlineLevel="0" max="985" min="985" style="0" width="11.52"/>
    <col collapsed="false" customWidth="false" hidden="false" outlineLevel="0" max="986" min="986" style="0" width="11.52"/>
    <col collapsed="false" customWidth="false" hidden="false" outlineLevel="0" max="987" min="987" style="0" width="11.52"/>
    <col collapsed="false" customWidth="false" hidden="false" outlineLevel="0" max="988" min="988" style="0" width="11.52"/>
    <col collapsed="false" customWidth="false" hidden="false" outlineLevel="0" max="989" min="989" style="0" width="11.52"/>
    <col collapsed="false" customWidth="false" hidden="false" outlineLevel="0" max="990" min="990" style="0" width="11.52"/>
    <col collapsed="false" customWidth="false" hidden="false" outlineLevel="0" max="991" min="991" style="0" width="11.52"/>
    <col collapsed="false" customWidth="false" hidden="false" outlineLevel="0" max="992" min="992" style="0" width="11.52"/>
    <col collapsed="false" customWidth="false" hidden="false" outlineLevel="0" max="993" min="993" style="0" width="11.52"/>
    <col collapsed="false" customWidth="false" hidden="false" outlineLevel="0" max="994" min="994" style="0" width="11.52"/>
    <col collapsed="false" customWidth="false" hidden="false" outlineLevel="0" max="995" min="995" style="0" width="11.52"/>
    <col collapsed="false" customWidth="false" hidden="false" outlineLevel="0" max="996" min="996" style="0" width="11.52"/>
    <col collapsed="false" customWidth="false" hidden="false" outlineLevel="0" max="997" min="997" style="0" width="11.52"/>
    <col collapsed="false" customWidth="false" hidden="false" outlineLevel="0" max="998" min="998" style="0" width="11.52"/>
    <col collapsed="false" customWidth="false" hidden="false" outlineLevel="0" max="999" min="999" style="0" width="11.52"/>
    <col collapsed="false" customWidth="false" hidden="false" outlineLevel="0" max="1000" min="1000" style="0" width="11.52"/>
    <col collapsed="false" customWidth="false" hidden="false" outlineLevel="0" max="1001" min="1001" style="0" width="11.52"/>
    <col collapsed="false" customWidth="false" hidden="false" outlineLevel="0" max="1002" min="1002" style="0" width="11.52"/>
    <col collapsed="false" customWidth="false" hidden="false" outlineLevel="0" max="1003" min="1003" style="0" width="11.52"/>
    <col collapsed="false" customWidth="false" hidden="false" outlineLevel="0" max="1004" min="1004" style="0" width="11.52"/>
    <col collapsed="false" customWidth="false" hidden="false" outlineLevel="0" max="1005" min="1005" style="0" width="11.52"/>
    <col collapsed="false" customWidth="false" hidden="false" outlineLevel="0" max="1006" min="1006" style="0" width="11.52"/>
    <col collapsed="false" customWidth="false" hidden="false" outlineLevel="0" max="1007" min="1007" style="0" width="11.52"/>
    <col collapsed="false" customWidth="false" hidden="false" outlineLevel="0" max="1008" min="1008" style="0" width="11.52"/>
    <col collapsed="false" customWidth="false" hidden="false" outlineLevel="0" max="1009" min="1009" style="0" width="11.52"/>
    <col collapsed="false" customWidth="false" hidden="false" outlineLevel="0" max="1010" min="1010" style="0" width="11.52"/>
    <col collapsed="false" customWidth="false" hidden="false" outlineLevel="0" max="1011" min="1011" style="0" width="11.52"/>
    <col collapsed="false" customWidth="false" hidden="false" outlineLevel="0" max="1012" min="1012" style="0" width="11.52"/>
    <col collapsed="false" customWidth="false" hidden="false" outlineLevel="0" max="1013" min="1013" style="0" width="11.52"/>
    <col collapsed="false" customWidth="false" hidden="false" outlineLevel="0" max="1014" min="1014" style="0" width="11.52"/>
    <col collapsed="false" customWidth="false" hidden="false" outlineLevel="0" max="1015" min="1015" style="0" width="11.52"/>
    <col collapsed="false" customWidth="false" hidden="false" outlineLevel="0" max="1016" min="1016" style="0" width="11.52"/>
    <col collapsed="false" customWidth="false" hidden="false" outlineLevel="0" max="1017" min="1017" style="0" width="11.52"/>
    <col collapsed="false" customWidth="false" hidden="false" outlineLevel="0" max="1018" min="1018" style="0" width="11.52"/>
    <col collapsed="false" customWidth="false" hidden="false" outlineLevel="0" max="1019" min="1019" style="0" width="11.52"/>
    <col collapsed="false" customWidth="false" hidden="false" outlineLevel="0" max="1020" min="1020" style="0" width="11.52"/>
    <col collapsed="false" customWidth="false" hidden="false" outlineLevel="0" max="1021" min="1021" style="0" width="11.52"/>
    <col collapsed="false" customWidth="false" hidden="false" outlineLevel="0" max="1022" min="1022" style="0" width="11.52"/>
    <col collapsed="false" customWidth="false" hidden="false" outlineLevel="0" max="1023" min="1023" style="0" width="11.52"/>
    <col collapsed="false" customWidth="false" hidden="false" outlineLevel="0" max="1024" min="1024" style="0" width="11.52"/>
    <col collapsed="false" customWidth="false" hidden="false" outlineLevel="0" max="1025" min="1025" style="0" width="11.52"/>
  </cols>
  <sheetData>
    <row r="2" ht="12"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115</v>
      </c>
      <c r="M2" s="4" t="s">
        <v>116</v>
      </c>
      <c r="N2" s="4" t="s">
        <v>117</v>
      </c>
      <c r="O2" s="4" t="s">
        <v>118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124</v>
      </c>
    </row>
    <row r="3" ht="12">
      <c r="C3" s="0">
        <f>'cost calculation'!K13</f>
        <v>172</v>
      </c>
      <c r="D3" s="0">
        <f>C3+15</f>
        <v>187</v>
      </c>
      <c r="E3" s="0">
        <f>D3+15</f>
        <v>202</v>
      </c>
      <c r="F3" s="0">
        <f>E3+15</f>
        <v>217</v>
      </c>
      <c r="G3" s="0">
        <f>F3+15</f>
        <v>232</v>
      </c>
      <c r="H3" s="0">
        <f>G3+15</f>
        <v>247</v>
      </c>
      <c r="I3" s="0">
        <f>H3+15</f>
        <v>262</v>
      </c>
      <c r="J3" s="0">
        <f>I3+15</f>
        <v>277</v>
      </c>
      <c r="K3" s="0">
        <f>J3+15</f>
        <v>292</v>
      </c>
      <c r="L3" s="0">
        <f>K3+15</f>
        <v>307</v>
      </c>
      <c r="M3" s="0">
        <f>L3+15</f>
        <v>322</v>
      </c>
      <c r="N3" s="0">
        <f>M3+15</f>
        <v>337</v>
      </c>
      <c r="O3" s="0">
        <f>N3+15</f>
        <v>352</v>
      </c>
      <c r="P3" s="0">
        <f>O3+15</f>
        <v>367</v>
      </c>
      <c r="Q3" s="0">
        <f>P3+15</f>
        <v>382</v>
      </c>
      <c r="R3" s="0">
        <f>Q3+15</f>
        <v>397</v>
      </c>
      <c r="S3" s="0">
        <f>R3+15</f>
        <v>412</v>
      </c>
      <c r="T3" s="0">
        <f>S3+15</f>
        <v>427</v>
      </c>
      <c r="U3" s="0">
        <f>T3+15</f>
        <v>442</v>
      </c>
    </row>
    <row r="4" ht="12">
      <c r="C4" s="28">
        <f>IF(B10&lt;C3,$A10,IF(B9&lt;C3,$A9,IF(B8&lt;C3,$A8,IF(B7&lt;C3,$A7,IF(B6&lt;C3,$A6,1)))))</f>
        <v>5</v>
      </c>
      <c r="D4" s="28">
        <f>IF(C10&lt;D3,$A10,IF(C9&lt;D3,$A9,IF(C8&lt;D3,$A8,IF(C7&lt;D3,$A7,IF(C6&lt;D3,$A6,1)))))</f>
        <v>4</v>
      </c>
      <c r="E4" s="28">
        <f>IF(D10&lt;E3,$A10,IF(D9&lt;E3,$A9,IF(D8&lt;E3,$A8,IF(D7&lt;E3,$A7,IF(D6&lt;E3,$A6,1)))))</f>
        <v>4</v>
      </c>
      <c r="F4" s="28">
        <f>IF(E10&lt;F3,$A10,IF(E9&lt;F3,$A9,IF(E8&lt;F3,$A8,IF(E7&lt;F3,$A7,IF(E6&lt;F3,$A6,1)))))</f>
        <v>4</v>
      </c>
      <c r="G4" s="28">
        <f>IF(F10&lt;G3,$A10,IF(F9&lt;G3,$A9,IF(F8&lt;G3,$A8,IF(F7&lt;G3,$A7,IF(F6&lt;G3,$A6,1)))))</f>
        <v>3</v>
      </c>
      <c r="H4" s="28">
        <f>IF(G10&lt;H3,$A10,IF(G9&lt;H3,$A9,IF(G8&lt;H3,$A8,IF(G7&lt;H3,$A7,IF(G6&lt;H3,$A6,1)))))</f>
        <v>3</v>
      </c>
      <c r="I4" s="28">
        <f>IF(H10&lt;I3,$A10,IF(H9&lt;I3,$A9,IF(H8&lt;I3,$A8,IF(H7&lt;I3,$A7,IF(H6&lt;I3,$A6,1)))))</f>
        <v>3</v>
      </c>
      <c r="J4" s="28">
        <f>IF(I10&lt;J3,$A10,IF(I9&lt;J3,$A9,IF(I8&lt;J3,$A8,IF(I7&lt;J3,$A7,IF(I6&lt;J3,$A6,1)))))</f>
        <v>3</v>
      </c>
      <c r="K4" s="28">
        <f>IF(J10&lt;K3,$A10,IF(J9&lt;K3,$A9,IF(J8&lt;K3,$A8,IF(J7&lt;K3,$A7,IF(J6&lt;K3,$A6,1)))))</f>
        <v>3</v>
      </c>
      <c r="L4" s="28">
        <f>IF(K10&lt;L3,$A10,IF(K9&lt;L3,$A9,IF(K8&lt;L3,$A8,IF(K7&lt;L3,$A7,IF(K6&lt;L3,$A6,1)))))</f>
        <v>3</v>
      </c>
      <c r="M4" s="28">
        <f>IF(L10&lt;M3,$A10,IF(L9&lt;M3,$A9,IF(L8&lt;M3,$A8,IF(L7&lt;M3,$A7,IF(L6&lt;M3,$A6,1)))))</f>
        <v>3</v>
      </c>
      <c r="N4" s="28">
        <f>IF(M10&lt;N3,$A10,IF(M9&lt;N3,$A9,IF(M8&lt;N3,$A8,IF(M7&lt;N3,$A7,IF(M6&lt;N3,$A6,1)))))</f>
        <v>3</v>
      </c>
      <c r="O4" s="28">
        <f>IF(N10&lt;O3,$A10,IF(N9&lt;O3,$A9,IF(N8&lt;O3,$A8,IF(N7&lt;O3,$A7,IF(N6&lt;O3,$A6,1)))))</f>
        <v>3</v>
      </c>
      <c r="P4" s="28">
        <f>IF(O10&lt;P3,$A10,IF(O9&lt;P3,$A9,IF(O8&lt;P3,$A8,IF(O7&lt;P3,$A7,IF(O6&lt;P3,$A6,1)))))</f>
        <v>3</v>
      </c>
      <c r="Q4" s="28">
        <f>IF(P10&lt;Q3,$A10,IF(P9&lt;Q3,$A9,IF(P8&lt;Q3,$A8,IF(P7&lt;Q3,$A7,IF(P6&lt;Q3,$A6,1)))))</f>
        <v>3</v>
      </c>
      <c r="R4" s="28">
        <f>IF(Q10&lt;R3,$A10,IF(Q9&lt;R3,$A9,IF(Q8&lt;R3,$A8,IF(Q7&lt;R3,$A7,IF(Q6&lt;R3,$A6,1)))))</f>
        <v>3</v>
      </c>
      <c r="S4" s="28">
        <f>IF(R10&lt;S3,$A10,IF(R9&lt;S3,$A9,IF(R8&lt;S3,$A8,IF(R7&lt;S3,$A7,IF(R6&lt;S3,$A6,1)))))</f>
        <v>3</v>
      </c>
      <c r="T4" s="28">
        <f>IF(S10&lt;T3,$A10,IF(S9&lt;T3,$A9,IF(S8&lt;T3,$A8,IF(S7&lt;T3,$A7,IF(S6&lt;T3,$A6,1)))))</f>
        <v>3</v>
      </c>
      <c r="U4" s="28">
        <f>IF(T10&lt;U3,$A10,IF(T9&lt;U3,$A9,IF(T8&lt;U3,$A8,IF(T7&lt;U3,$A7,IF(T6&lt;U3,$A6,1)))))</f>
        <v>3</v>
      </c>
    </row>
    <row r="5" ht="12">
      <c r="B5" s="0">
        <f>'cost calculation'!J6</f>
        <v>68</v>
      </c>
      <c r="C5" s="0">
        <f>B5+3*C4</f>
        <v>83</v>
      </c>
      <c r="D5" s="0">
        <f>C5+3*D4</f>
        <v>95</v>
      </c>
      <c r="E5" s="0">
        <f>D5+3*E4</f>
        <v>107</v>
      </c>
      <c r="F5" s="0">
        <f>E5+3*F4</f>
        <v>119</v>
      </c>
      <c r="G5" s="0">
        <f>F5+3*G4</f>
        <v>128</v>
      </c>
      <c r="H5" s="0">
        <f>G5+3*H4</f>
        <v>137</v>
      </c>
      <c r="I5" s="0">
        <f>H5+3*I4</f>
        <v>146</v>
      </c>
      <c r="J5" s="0">
        <f>I5+3*J4</f>
        <v>155</v>
      </c>
      <c r="K5" s="0">
        <f>J5+3*K4</f>
        <v>164</v>
      </c>
      <c r="L5" s="0">
        <f>K5+3*L4</f>
        <v>173</v>
      </c>
      <c r="M5" s="0">
        <f>L5+3*M4</f>
        <v>182</v>
      </c>
      <c r="N5" s="0">
        <f>M5+3*N4</f>
        <v>191</v>
      </c>
      <c r="O5" s="0">
        <f>N5+3*O4</f>
        <v>200</v>
      </c>
      <c r="P5" s="0">
        <f>O5+3*P4</f>
        <v>209</v>
      </c>
      <c r="Q5" s="0">
        <f>P5+3*Q4</f>
        <v>218</v>
      </c>
      <c r="R5" s="0">
        <f>Q5+3*R4</f>
        <v>227</v>
      </c>
      <c r="S5" s="0">
        <f>R5+3*S4</f>
        <v>236</v>
      </c>
      <c r="T5" s="0">
        <f>S5+3*T4</f>
        <v>245</v>
      </c>
      <c r="U5" s="0">
        <f>T5+3*U4</f>
        <v>254</v>
      </c>
    </row>
    <row r="6" ht="12">
      <c r="A6" s="0">
        <v>2</v>
      </c>
      <c r="B6" s="0">
        <f>B$5+B$5*50%</f>
        <v>102</v>
      </c>
      <c r="C6" s="0">
        <f>C$5+C$5*50%</f>
        <v>124.5</v>
      </c>
      <c r="D6" s="0">
        <f>D$5+D$5*50%</f>
        <v>142.5</v>
      </c>
      <c r="E6" s="0">
        <f>E$5+E$5*50%</f>
        <v>160.5</v>
      </c>
      <c r="F6" s="0">
        <f>F$5+F$5*50%</f>
        <v>178.5</v>
      </c>
      <c r="G6" s="0">
        <f>G$5+G$5*50%</f>
        <v>192</v>
      </c>
      <c r="H6" s="0">
        <f>H$5+H$5*50%</f>
        <v>205.5</v>
      </c>
      <c r="I6" s="0">
        <f>I$5+I$5*50%</f>
        <v>219</v>
      </c>
      <c r="J6" s="0">
        <f>J$5+J$5*50%</f>
        <v>232.5</v>
      </c>
      <c r="K6" s="0">
        <f>K$5+K$5*50%</f>
        <v>246</v>
      </c>
      <c r="L6" s="0">
        <f>L$5+L$5*50%</f>
        <v>259.5</v>
      </c>
      <c r="M6" s="0">
        <f>M$5+M$5*50%</f>
        <v>273</v>
      </c>
      <c r="N6" s="0">
        <f>N$5+N$5*50%</f>
        <v>286.5</v>
      </c>
      <c r="O6" s="0">
        <f>O$5+O$5*50%</f>
        <v>300</v>
      </c>
      <c r="P6" s="0">
        <f>P$5+P$5*50%</f>
        <v>313.5</v>
      </c>
      <c r="Q6" s="0">
        <f>Q$5+Q$5*50%</f>
        <v>327</v>
      </c>
      <c r="R6" s="0">
        <f>R$5+R$5*50%</f>
        <v>340.5</v>
      </c>
      <c r="S6" s="0">
        <f>S$5+S$5*50%</f>
        <v>354</v>
      </c>
      <c r="T6" s="0">
        <f>T$5+T$5*50%</f>
        <v>367.5</v>
      </c>
      <c r="U6" s="0">
        <f>U$5+U$5*50%</f>
        <v>381</v>
      </c>
    </row>
    <row r="7" ht="12">
      <c r="A7" s="0">
        <v>3</v>
      </c>
      <c r="B7" s="0">
        <f>B$5+B$5*75%</f>
        <v>119</v>
      </c>
      <c r="C7" s="0">
        <f>C$5+C$5*75%</f>
        <v>145.25</v>
      </c>
      <c r="D7" s="0">
        <f>D$5+D$5*75%</f>
        <v>166.25</v>
      </c>
      <c r="E7" s="0">
        <f>E$5+E$5*75%</f>
        <v>187.25</v>
      </c>
      <c r="F7" s="0">
        <f>F$5+F$5*75%</f>
        <v>208.25</v>
      </c>
      <c r="G7" s="0">
        <f>G$5+G$5*75%</f>
        <v>224</v>
      </c>
      <c r="H7" s="0">
        <f>H$5+H$5*75%</f>
        <v>239.75</v>
      </c>
      <c r="I7" s="0">
        <f>I$5+I$5*75%</f>
        <v>255.5</v>
      </c>
      <c r="J7" s="0">
        <f>J$5+J$5*75%</f>
        <v>271.25</v>
      </c>
      <c r="K7" s="0">
        <f>K$5+K$5*75%</f>
        <v>287</v>
      </c>
      <c r="L7" s="0">
        <f>L$5+L$5*75%</f>
        <v>302.75</v>
      </c>
      <c r="M7" s="0">
        <f>M$5+M$5*75%</f>
        <v>318.5</v>
      </c>
      <c r="N7" s="0">
        <f>N$5+N$5*75%</f>
        <v>334.25</v>
      </c>
      <c r="O7" s="0">
        <f>O$5+O$5*75%</f>
        <v>350</v>
      </c>
      <c r="P7" s="0">
        <f>P$5+P$5*75%</f>
        <v>365.75</v>
      </c>
      <c r="Q7" s="0">
        <f>Q$5+Q$5*75%</f>
        <v>381.5</v>
      </c>
      <c r="R7" s="0">
        <f>R$5+R$5*75%</f>
        <v>397.25</v>
      </c>
      <c r="S7" s="0">
        <f>S$5+S$5*75%</f>
        <v>413</v>
      </c>
      <c r="T7" s="0">
        <f>T$5+T$5*75%</f>
        <v>428.75</v>
      </c>
      <c r="U7" s="0">
        <f>U$5+U$5*75%</f>
        <v>444.5</v>
      </c>
    </row>
    <row r="8" ht="12">
      <c r="A8" s="0">
        <v>4</v>
      </c>
      <c r="B8" s="0">
        <f>B$5+B$5*100%</f>
        <v>136</v>
      </c>
      <c r="C8" s="0">
        <f>C$5+C$5*100%</f>
        <v>166</v>
      </c>
      <c r="D8" s="0">
        <f>D$5+D$5*100%</f>
        <v>190</v>
      </c>
      <c r="E8" s="0">
        <f>E$5+E$5*100%</f>
        <v>214</v>
      </c>
      <c r="F8" s="0">
        <f>F$5+F$5*100%</f>
        <v>238</v>
      </c>
      <c r="G8" s="0">
        <f>G$5+G$5*100%</f>
        <v>256</v>
      </c>
      <c r="H8" s="0">
        <f>H$5+H$5*100%</f>
        <v>274</v>
      </c>
      <c r="I8" s="0">
        <f>I$5+I$5*100%</f>
        <v>292</v>
      </c>
      <c r="J8" s="0">
        <f>J$5+J$5*100%</f>
        <v>310</v>
      </c>
      <c r="K8" s="0">
        <f>K$5+K$5*100%</f>
        <v>328</v>
      </c>
      <c r="L8" s="0">
        <f>L$5+L$5*100%</f>
        <v>346</v>
      </c>
      <c r="M8" s="0">
        <f>M$5+M$5*100%</f>
        <v>364</v>
      </c>
      <c r="N8" s="0">
        <f>N$5+N$5*100%</f>
        <v>382</v>
      </c>
      <c r="O8" s="0">
        <f>O$5+O$5*100%</f>
        <v>400</v>
      </c>
      <c r="P8" s="0">
        <f>P$5+P$5*100%</f>
        <v>418</v>
      </c>
      <c r="Q8" s="0">
        <f>Q$5+Q$5*100%</f>
        <v>436</v>
      </c>
      <c r="R8" s="0">
        <f>R$5+R$5*100%</f>
        <v>454</v>
      </c>
      <c r="S8" s="0">
        <f>S$5+S$5*100%</f>
        <v>472</v>
      </c>
      <c r="T8" s="0">
        <f>T$5+T$5*100%</f>
        <v>490</v>
      </c>
      <c r="U8" s="0">
        <f>U$5+U$5*100%</f>
        <v>508</v>
      </c>
    </row>
    <row r="9" ht="12">
      <c r="A9" s="0">
        <v>5</v>
      </c>
      <c r="B9" s="0">
        <f>B$5+B$5*150%</f>
        <v>170</v>
      </c>
      <c r="C9" s="0">
        <f>C$5+C$5*150%</f>
        <v>207.5</v>
      </c>
      <c r="D9" s="0">
        <f>D$5+D$5*150%</f>
        <v>237.5</v>
      </c>
      <c r="E9" s="0">
        <f>E$5+E$5*150%</f>
        <v>267.5</v>
      </c>
      <c r="F9" s="0">
        <f>F$5+F$5*150%</f>
        <v>297.5</v>
      </c>
      <c r="G9" s="0">
        <f>G$5+G$5*150%</f>
        <v>320</v>
      </c>
      <c r="H9" s="0">
        <f>H$5+H$5*150%</f>
        <v>342.5</v>
      </c>
      <c r="I9" s="0">
        <f>I$5+I$5*150%</f>
        <v>365</v>
      </c>
      <c r="J9" s="0">
        <f>J$5+J$5*150%</f>
        <v>387.5</v>
      </c>
      <c r="K9" s="0">
        <f>K$5+K$5*150%</f>
        <v>410</v>
      </c>
      <c r="L9" s="0">
        <f>L$5+L$5*150%</f>
        <v>432.5</v>
      </c>
      <c r="M9" s="0">
        <f>M$5+M$5*150%</f>
        <v>455</v>
      </c>
      <c r="N9" s="0">
        <f>N$5+N$5*150%</f>
        <v>477.5</v>
      </c>
      <c r="O9" s="0">
        <f>O$5+O$5*150%</f>
        <v>500</v>
      </c>
      <c r="P9" s="0">
        <f>P$5+P$5*150%</f>
        <v>522.5</v>
      </c>
      <c r="Q9" s="0">
        <f>Q$5+Q$5*150%</f>
        <v>545</v>
      </c>
      <c r="R9" s="0">
        <f>R$5+R$5*150%</f>
        <v>567.5</v>
      </c>
      <c r="S9" s="0">
        <f>S$5+S$5*150%</f>
        <v>590</v>
      </c>
      <c r="T9" s="0">
        <f>T$5+T$5*150%</f>
        <v>612.5</v>
      </c>
      <c r="U9" s="0">
        <f>U$5+U$5*150%</f>
        <v>635</v>
      </c>
    </row>
    <row r="10" ht="12">
      <c r="A10" s="0">
        <v>6</v>
      </c>
      <c r="B10" s="0">
        <f>B$5+B$5*300%</f>
        <v>272</v>
      </c>
      <c r="C10" s="0">
        <f>C$5+C$5*300%</f>
        <v>332</v>
      </c>
      <c r="D10" s="0">
        <f>D$5+D$5*300%</f>
        <v>380</v>
      </c>
      <c r="E10" s="0">
        <f>E$5+E$5*300%</f>
        <v>428</v>
      </c>
      <c r="F10" s="0">
        <f>F$5+F$5*300%</f>
        <v>476</v>
      </c>
      <c r="G10" s="0">
        <f>G$5+G$5*300%</f>
        <v>512</v>
      </c>
      <c r="H10" s="0">
        <f>H$5+H$5*300%</f>
        <v>548</v>
      </c>
      <c r="I10" s="0">
        <f>I$5+I$5*300%</f>
        <v>584</v>
      </c>
      <c r="J10" s="0">
        <f>J$5+J$5*300%</f>
        <v>620</v>
      </c>
      <c r="K10" s="0">
        <f>K$5+K$5*300%</f>
        <v>656</v>
      </c>
      <c r="L10" s="0">
        <f>L$5+L$5*300%</f>
        <v>692</v>
      </c>
      <c r="M10" s="0">
        <f>M$5+M$5*300%</f>
        <v>728</v>
      </c>
      <c r="N10" s="0">
        <f>N$5+N$5*300%</f>
        <v>764</v>
      </c>
      <c r="O10" s="0">
        <f>O$5+O$5*300%</f>
        <v>800</v>
      </c>
      <c r="P10" s="0">
        <f>P$5+P$5*300%</f>
        <v>836</v>
      </c>
      <c r="Q10" s="0">
        <f>Q$5+Q$5*300%</f>
        <v>872</v>
      </c>
      <c r="R10" s="0">
        <f>R$5+R$5*300%</f>
        <v>908</v>
      </c>
      <c r="S10" s="0">
        <f>S$5+S$5*300%</f>
        <v>944</v>
      </c>
      <c r="T10" s="0">
        <f>T$5+T$5*300%</f>
        <v>980</v>
      </c>
      <c r="U10" s="0">
        <f>U$5+U$5*300%</f>
        <v>1016</v>
      </c>
    </row>
    <row r="11" ht="12">
      <c r="C11" s="28">
        <f>C4*'cost calculation'!$E18</f>
        <v>15</v>
      </c>
      <c r="D11" s="28">
        <f>D4*'cost calculation'!$E18</f>
        <v>12</v>
      </c>
      <c r="E11" s="28">
        <f>E4*'cost calculation'!$E18</f>
        <v>12</v>
      </c>
      <c r="F11" s="28">
        <f>F4*'cost calculation'!$E18</f>
        <v>12</v>
      </c>
      <c r="G11" s="28">
        <f>G4*'cost calculation'!$E18</f>
        <v>9</v>
      </c>
      <c r="H11" s="28">
        <f>H4*'cost calculation'!$E18</f>
        <v>9</v>
      </c>
      <c r="I11" s="28">
        <f>I4*'cost calculation'!$E18</f>
        <v>9</v>
      </c>
      <c r="J11" s="28">
        <f>J4*'cost calculation'!$E18</f>
        <v>9</v>
      </c>
      <c r="K11" s="28">
        <f>K4*'cost calculation'!$E18</f>
        <v>9</v>
      </c>
      <c r="L11" s="28">
        <f>L4*'cost calculation'!$E18</f>
        <v>9</v>
      </c>
      <c r="M11" s="28">
        <f>M4*'cost calculation'!$E18</f>
        <v>9</v>
      </c>
      <c r="N11" s="28">
        <f>N4*'cost calculation'!$E18</f>
        <v>9</v>
      </c>
      <c r="O11" s="28">
        <f>O4*'cost calculation'!$E18</f>
        <v>9</v>
      </c>
      <c r="P11" s="28">
        <f>P4*'cost calculation'!$E18</f>
        <v>9</v>
      </c>
      <c r="Q11" s="28">
        <f>Q4*'cost calculation'!$E18</f>
        <v>9</v>
      </c>
      <c r="R11" s="28">
        <f>R4*'cost calculation'!$E18</f>
        <v>9</v>
      </c>
      <c r="S11" s="28">
        <f>S4*'cost calculation'!$E18</f>
        <v>9</v>
      </c>
      <c r="T11" s="28">
        <f>T4*'cost calculation'!$E18</f>
        <v>9</v>
      </c>
      <c r="U11" s="28">
        <f>U4*'cost calculation'!$E18</f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9"/>
  <sheetViews>
    <sheetView showFormulas="false" showGridLines="true" showRowColHeaders="true" showZeros="true" rightToLeft="false" showOutlineSymbols="true" defaultGridColor="true" topLeftCell="A1" colorId="64" zoomScale="58" zoomScaleNormal="58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0.42"/>
    <col collapsed="false" customWidth="true" hidden="false" outlineLevel="0" max="3" min="3" style="0" width="24.15"/>
    <col collapsed="false" customWidth="true" hidden="false" outlineLevel="0" max="4" min="4" style="0" width="7.57"/>
    <col collapsed="false" customWidth="true" hidden="false" outlineLevel="0" max="5" min="5" style="0" width="10.29"/>
    <col collapsed="false" customWidth="true" hidden="false" outlineLevel="0" max="6" min="6" style="0" width="10.99"/>
    <col collapsed="false" customWidth="true" hidden="false" outlineLevel="0" max="7" min="7" style="0" width="12.71"/>
    <col collapsed="false" customWidth="true" hidden="false" outlineLevel="0" max="8" min="8" style="0" width="15.71"/>
    <col collapsed="false" customWidth="true" hidden="false" outlineLevel="0" max="9" min="9" style="0" width="16"/>
    <col collapsed="false" customWidth="false" hidden="false" outlineLevel="0" max="10" min="10" style="0" width="11.57"/>
    <col collapsed="false" customWidth="true" hidden="false" outlineLevel="0" max="11" min="11" style="0" width="14.28"/>
    <col collapsed="false" customWidth="true" hidden="false" outlineLevel="0" max="12" min="12" style="0" width="41.29"/>
    <col collapsed="false" customWidth="true" hidden="false" outlineLevel="0" max="13" min="13" style="0" width="10.42"/>
    <col collapsed="false" customWidth="true" hidden="false" outlineLevel="0" max="14" min="14" style="0" width="17.4"/>
    <col collapsed="false" customWidth="true" hidden="false" outlineLevel="0" max="15" min="15" style="0" width="10.42"/>
    <col collapsed="false" customWidth="true" hidden="false" outlineLevel="0" max="16" min="16" style="0" width="10.65"/>
    <col collapsed="false" customWidth="true" hidden="false" outlineLevel="0" max="17" min="17" style="0" width="10.65"/>
    <col collapsed="false" customWidth="true" hidden="false" outlineLevel="0" max="18" min="18" style="0" width="10.65"/>
    <col collapsed="false" customWidth="true" hidden="false" outlineLevel="0" max="19" min="19" style="0" width="10.65"/>
    <col collapsed="false" customWidth="true" hidden="false" outlineLevel="0" max="20" min="20" style="0" width="10.65"/>
    <col collapsed="false" customWidth="true" hidden="false" outlineLevel="0" max="21" min="21" style="0" width="10.65"/>
    <col collapsed="false" customWidth="true" hidden="false" outlineLevel="0" max="22" min="22" style="0" width="10.65"/>
    <col collapsed="false" customWidth="true" hidden="false" outlineLevel="0" max="23" min="23" style="0" width="10.65"/>
    <col collapsed="false" customWidth="true" hidden="false" outlineLevel="0" max="24" min="24" style="0" width="10.65"/>
    <col collapsed="false" customWidth="true" hidden="false" outlineLevel="0" max="25" min="25" style="0" width="10.65"/>
    <col collapsed="false" customWidth="true" hidden="false" outlineLevel="0" max="26" min="26" style="0" width="10.65"/>
    <col collapsed="false" customWidth="true" hidden="false" outlineLevel="0" max="27" min="27" style="0" width="10.65"/>
    <col collapsed="false" customWidth="true" hidden="false" outlineLevel="0" max="28" min="28" style="0" width="10.65"/>
    <col collapsed="false" customWidth="true" hidden="false" outlineLevel="0" max="29" min="29" style="0" width="10.65"/>
    <col collapsed="false" customWidth="true" hidden="false" outlineLevel="0" max="30" min="30" style="0" width="10.65"/>
    <col collapsed="false" customWidth="true" hidden="false" outlineLevel="0" max="31" min="31" style="0" width="10.65"/>
    <col collapsed="false" customWidth="true" hidden="false" outlineLevel="0" max="32" min="32" style="0" width="10.65"/>
    <col collapsed="false" customWidth="true" hidden="false" outlineLevel="0" max="33" min="33" style="0" width="10.65"/>
    <col collapsed="false" customWidth="true" hidden="false" outlineLevel="0" max="34" min="34" style="0" width="10.65"/>
    <col collapsed="false" customWidth="true" hidden="false" outlineLevel="0" max="35" min="35" style="0" width="10.65"/>
    <col collapsed="false" customWidth="true" hidden="false" outlineLevel="0" max="36" min="36" style="0" width="10.65"/>
    <col collapsed="false" customWidth="true" hidden="false" outlineLevel="0" max="37" min="37" style="0" width="10.65"/>
    <col collapsed="false" customWidth="true" hidden="false" outlineLevel="0" max="38" min="38" style="0" width="10.65"/>
    <col collapsed="false" customWidth="true" hidden="false" outlineLevel="0" max="39" min="39" style="0" width="10.65"/>
    <col collapsed="false" customWidth="true" hidden="false" outlineLevel="0" max="40" min="40" style="0" width="10.65"/>
    <col collapsed="false" customWidth="true" hidden="false" outlineLevel="0" max="41" min="41" style="0" width="10.65"/>
    <col collapsed="false" customWidth="true" hidden="false" outlineLevel="0" max="42" min="42" style="0" width="10.65"/>
    <col collapsed="false" customWidth="true" hidden="false" outlineLevel="0" max="43" min="43" style="0" width="10.65"/>
    <col collapsed="false" customWidth="true" hidden="false" outlineLevel="0" max="44" min="44" style="0" width="10.65"/>
    <col collapsed="false" customWidth="true" hidden="false" outlineLevel="0" max="45" min="45" style="0" width="10.65"/>
    <col collapsed="false" customWidth="true" hidden="false" outlineLevel="0" max="46" min="46" style="0" width="10.65"/>
    <col collapsed="false" customWidth="true" hidden="false" outlineLevel="0" max="47" min="47" style="0" width="10.65"/>
    <col collapsed="false" customWidth="true" hidden="false" outlineLevel="0" max="48" min="48" style="0" width="10.65"/>
    <col collapsed="false" customWidth="true" hidden="false" outlineLevel="0" max="49" min="49" style="0" width="10.65"/>
    <col collapsed="false" customWidth="true" hidden="false" outlineLevel="0" max="50" min="50" style="0" width="10.65"/>
    <col collapsed="false" customWidth="true" hidden="false" outlineLevel="0" max="51" min="51" style="0" width="10.65"/>
    <col collapsed="false" customWidth="true" hidden="false" outlineLevel="0" max="52" min="52" style="0" width="10.65"/>
    <col collapsed="false" customWidth="true" hidden="false" outlineLevel="0" max="53" min="53" style="0" width="10.65"/>
    <col collapsed="false" customWidth="true" hidden="false" outlineLevel="0" max="54" min="54" style="0" width="10.65"/>
    <col collapsed="false" customWidth="true" hidden="false" outlineLevel="0" max="55" min="55" style="0" width="10.65"/>
    <col collapsed="false" customWidth="true" hidden="false" outlineLevel="0" max="56" min="56" style="0" width="10.65"/>
    <col collapsed="false" customWidth="true" hidden="false" outlineLevel="0" max="57" min="57" style="0" width="10.65"/>
    <col collapsed="false" customWidth="true" hidden="false" outlineLevel="0" max="58" min="58" style="0" width="10.65"/>
    <col collapsed="false" customWidth="true" hidden="false" outlineLevel="0" max="59" min="59" style="0" width="10.65"/>
    <col collapsed="false" customWidth="true" hidden="false" outlineLevel="0" max="60" min="60" style="0" width="10.65"/>
    <col collapsed="false" customWidth="true" hidden="false" outlineLevel="0" max="61" min="61" style="0" width="10.65"/>
    <col collapsed="false" customWidth="true" hidden="false" outlineLevel="0" max="62" min="62" style="0" width="10.65"/>
    <col collapsed="false" customWidth="true" hidden="false" outlineLevel="0" max="63" min="63" style="0" width="10.65"/>
    <col collapsed="false" customWidth="true" hidden="false" outlineLevel="0" max="64" min="64" style="0" width="10.65"/>
    <col collapsed="false" customWidth="true" hidden="false" outlineLevel="0" max="65" min="65" style="0" width="10.65"/>
    <col collapsed="false" customWidth="true" hidden="false" outlineLevel="0" max="66" min="66" style="0" width="10.65"/>
    <col collapsed="false" customWidth="true" hidden="false" outlineLevel="0" max="67" min="67" style="0" width="10.65"/>
    <col collapsed="false" customWidth="true" hidden="false" outlineLevel="0" max="68" min="68" style="0" width="10.65"/>
    <col collapsed="false" customWidth="true" hidden="false" outlineLevel="0" max="69" min="69" style="0" width="10.65"/>
    <col collapsed="false" customWidth="true" hidden="false" outlineLevel="0" max="70" min="70" style="0" width="10.65"/>
    <col collapsed="false" customWidth="true" hidden="false" outlineLevel="0" max="71" min="71" style="0" width="10.65"/>
    <col collapsed="false" customWidth="true" hidden="false" outlineLevel="0" max="72" min="72" style="0" width="10.65"/>
    <col collapsed="false" customWidth="true" hidden="false" outlineLevel="0" max="73" min="73" style="0" width="10.65"/>
    <col collapsed="false" customWidth="true" hidden="false" outlineLevel="0" max="74" min="74" style="0" width="10.65"/>
    <col collapsed="false" customWidth="true" hidden="false" outlineLevel="0" max="75" min="75" style="0" width="10.65"/>
    <col collapsed="false" customWidth="true" hidden="false" outlineLevel="0" max="76" min="76" style="0" width="10.65"/>
    <col collapsed="false" customWidth="true" hidden="false" outlineLevel="0" max="77" min="77" style="0" width="10.65"/>
    <col collapsed="false" customWidth="true" hidden="false" outlineLevel="0" max="78" min="78" style="0" width="10.65"/>
    <col collapsed="false" customWidth="true" hidden="false" outlineLevel="0" max="79" min="79" style="0" width="10.65"/>
    <col collapsed="false" customWidth="true" hidden="false" outlineLevel="0" max="80" min="80" style="0" width="10.65"/>
    <col collapsed="false" customWidth="true" hidden="false" outlineLevel="0" max="81" min="81" style="0" width="10.65"/>
    <col collapsed="false" customWidth="true" hidden="false" outlineLevel="0" max="82" min="82" style="0" width="10.65"/>
    <col collapsed="false" customWidth="true" hidden="false" outlineLevel="0" max="83" min="83" style="0" width="10.65"/>
    <col collapsed="false" customWidth="true" hidden="false" outlineLevel="0" max="84" min="84" style="0" width="10.65"/>
    <col collapsed="false" customWidth="true" hidden="false" outlineLevel="0" max="85" min="85" style="0" width="10.65"/>
    <col collapsed="false" customWidth="true" hidden="false" outlineLevel="0" max="86" min="86" style="0" width="10.65"/>
    <col collapsed="false" customWidth="true" hidden="false" outlineLevel="0" max="87" min="87" style="0" width="10.65"/>
    <col collapsed="false" customWidth="true" hidden="false" outlineLevel="0" max="88" min="88" style="0" width="10.65"/>
    <col collapsed="false" customWidth="true" hidden="false" outlineLevel="0" max="89" min="89" style="0" width="10.65"/>
    <col collapsed="false" customWidth="true" hidden="false" outlineLevel="0" max="90" min="90" style="0" width="10.65"/>
    <col collapsed="false" customWidth="true" hidden="false" outlineLevel="0" max="91" min="91" style="0" width="10.65"/>
    <col collapsed="false" customWidth="true" hidden="false" outlineLevel="0" max="92" min="92" style="0" width="10.65"/>
    <col collapsed="false" customWidth="true" hidden="false" outlineLevel="0" max="93" min="93" style="0" width="10.65"/>
    <col collapsed="false" customWidth="true" hidden="false" outlineLevel="0" max="94" min="94" style="0" width="10.65"/>
    <col collapsed="false" customWidth="true" hidden="false" outlineLevel="0" max="95" min="95" style="0" width="10.65"/>
    <col collapsed="false" customWidth="true" hidden="false" outlineLevel="0" max="96" min="96" style="0" width="10.65"/>
    <col collapsed="false" customWidth="true" hidden="false" outlineLevel="0" max="97" min="97" style="0" width="10.65"/>
    <col collapsed="false" customWidth="true" hidden="false" outlineLevel="0" max="98" min="98" style="0" width="10.65"/>
    <col collapsed="false" customWidth="true" hidden="false" outlineLevel="0" max="99" min="99" style="0" width="10.65"/>
    <col collapsed="false" customWidth="true" hidden="false" outlineLevel="0" max="100" min="100" style="0" width="10.65"/>
    <col collapsed="false" customWidth="true" hidden="false" outlineLevel="0" max="101" min="101" style="0" width="10.65"/>
    <col collapsed="false" customWidth="true" hidden="false" outlineLevel="0" max="102" min="102" style="0" width="10.65"/>
    <col collapsed="false" customWidth="true" hidden="false" outlineLevel="0" max="103" min="103" style="0" width="10.65"/>
    <col collapsed="false" customWidth="true" hidden="false" outlineLevel="0" max="104" min="104" style="0" width="10.65"/>
    <col collapsed="false" customWidth="true" hidden="false" outlineLevel="0" max="105" min="105" style="0" width="10.65"/>
    <col collapsed="false" customWidth="true" hidden="false" outlineLevel="0" max="106" min="106" style="0" width="10.65"/>
    <col collapsed="false" customWidth="true" hidden="false" outlineLevel="0" max="107" min="107" style="0" width="10.65"/>
    <col collapsed="false" customWidth="true" hidden="false" outlineLevel="0" max="108" min="108" style="0" width="10.65"/>
    <col collapsed="false" customWidth="true" hidden="false" outlineLevel="0" max="109" min="109" style="0" width="10.65"/>
    <col collapsed="false" customWidth="true" hidden="false" outlineLevel="0" max="110" min="110" style="0" width="10.65"/>
    <col collapsed="false" customWidth="true" hidden="false" outlineLevel="0" max="111" min="111" style="0" width="10.65"/>
    <col collapsed="false" customWidth="true" hidden="false" outlineLevel="0" max="112" min="112" style="0" width="10.65"/>
    <col collapsed="false" customWidth="true" hidden="false" outlineLevel="0" max="113" min="113" style="0" width="10.65"/>
    <col collapsed="false" customWidth="true" hidden="false" outlineLevel="0" max="114" min="114" style="0" width="10.65"/>
    <col collapsed="false" customWidth="true" hidden="false" outlineLevel="0" max="115" min="115" style="0" width="10.65"/>
    <col collapsed="false" customWidth="true" hidden="false" outlineLevel="0" max="116" min="116" style="0" width="10.65"/>
    <col collapsed="false" customWidth="true" hidden="false" outlineLevel="0" max="117" min="117" style="0" width="10.65"/>
    <col collapsed="false" customWidth="true" hidden="false" outlineLevel="0" max="118" min="118" style="0" width="10.65"/>
    <col collapsed="false" customWidth="true" hidden="false" outlineLevel="0" max="119" min="119" style="0" width="10.65"/>
    <col collapsed="false" customWidth="true" hidden="false" outlineLevel="0" max="120" min="120" style="0" width="10.65"/>
    <col collapsed="false" customWidth="true" hidden="false" outlineLevel="0" max="121" min="121" style="0" width="10.65"/>
    <col collapsed="false" customWidth="true" hidden="false" outlineLevel="0" max="122" min="122" style="0" width="10.65"/>
    <col collapsed="false" customWidth="true" hidden="false" outlineLevel="0" max="123" min="123" style="0" width="10.65"/>
    <col collapsed="false" customWidth="true" hidden="false" outlineLevel="0" max="124" min="124" style="0" width="10.65"/>
    <col collapsed="false" customWidth="true" hidden="false" outlineLevel="0" max="125" min="125" style="0" width="10.65"/>
    <col collapsed="false" customWidth="true" hidden="false" outlineLevel="0" max="126" min="126" style="0" width="10.65"/>
    <col collapsed="false" customWidth="true" hidden="false" outlineLevel="0" max="127" min="127" style="0" width="10.65"/>
    <col collapsed="false" customWidth="true" hidden="false" outlineLevel="0" max="128" min="128" style="0" width="10.65"/>
    <col collapsed="false" customWidth="true" hidden="false" outlineLevel="0" max="129" min="129" style="0" width="10.65"/>
    <col collapsed="false" customWidth="true" hidden="false" outlineLevel="0" max="130" min="130" style="0" width="10.65"/>
    <col collapsed="false" customWidth="true" hidden="false" outlineLevel="0" max="131" min="131" style="0" width="10.65"/>
    <col collapsed="false" customWidth="true" hidden="false" outlineLevel="0" max="132" min="132" style="0" width="10.65"/>
    <col collapsed="false" customWidth="true" hidden="false" outlineLevel="0" max="133" min="133" style="0" width="10.65"/>
    <col collapsed="false" customWidth="true" hidden="false" outlineLevel="0" max="134" min="134" style="0" width="10.65"/>
    <col collapsed="false" customWidth="true" hidden="false" outlineLevel="0" max="135" min="135" style="0" width="10.65"/>
    <col collapsed="false" customWidth="true" hidden="false" outlineLevel="0" max="136" min="136" style="0" width="10.65"/>
    <col collapsed="false" customWidth="true" hidden="false" outlineLevel="0" max="137" min="137" style="0" width="10.65"/>
    <col collapsed="false" customWidth="true" hidden="false" outlineLevel="0" max="138" min="138" style="0" width="10.65"/>
    <col collapsed="false" customWidth="true" hidden="false" outlineLevel="0" max="139" min="139" style="0" width="10.65"/>
    <col collapsed="false" customWidth="true" hidden="false" outlineLevel="0" max="140" min="140" style="0" width="10.65"/>
    <col collapsed="false" customWidth="true" hidden="false" outlineLevel="0" max="141" min="141" style="0" width="10.65"/>
    <col collapsed="false" customWidth="true" hidden="false" outlineLevel="0" max="142" min="142" style="0" width="10.65"/>
    <col collapsed="false" customWidth="true" hidden="false" outlineLevel="0" max="143" min="143" style="0" width="10.65"/>
    <col collapsed="false" customWidth="true" hidden="false" outlineLevel="0" max="144" min="144" style="0" width="10.65"/>
    <col collapsed="false" customWidth="true" hidden="false" outlineLevel="0" max="145" min="145" style="0" width="10.65"/>
    <col collapsed="false" customWidth="true" hidden="false" outlineLevel="0" max="146" min="146" style="0" width="10.65"/>
    <col collapsed="false" customWidth="true" hidden="false" outlineLevel="0" max="147" min="147" style="0" width="10.65"/>
    <col collapsed="false" customWidth="true" hidden="false" outlineLevel="0" max="148" min="148" style="0" width="10.65"/>
    <col collapsed="false" customWidth="true" hidden="false" outlineLevel="0" max="149" min="149" style="0" width="10.65"/>
    <col collapsed="false" customWidth="true" hidden="false" outlineLevel="0" max="150" min="150" style="0" width="10.65"/>
    <col collapsed="false" customWidth="true" hidden="false" outlineLevel="0" max="151" min="151" style="0" width="10.65"/>
    <col collapsed="false" customWidth="true" hidden="false" outlineLevel="0" max="152" min="152" style="0" width="10.65"/>
    <col collapsed="false" customWidth="true" hidden="false" outlineLevel="0" max="153" min="153" style="0" width="10.65"/>
    <col collapsed="false" customWidth="true" hidden="false" outlineLevel="0" max="154" min="154" style="0" width="10.65"/>
    <col collapsed="false" customWidth="true" hidden="false" outlineLevel="0" max="155" min="155" style="0" width="10.65"/>
    <col collapsed="false" customWidth="true" hidden="false" outlineLevel="0" max="156" min="156" style="0" width="10.65"/>
    <col collapsed="false" customWidth="true" hidden="false" outlineLevel="0" max="157" min="157" style="0" width="10.65"/>
    <col collapsed="false" customWidth="true" hidden="false" outlineLevel="0" max="158" min="158" style="0" width="10.65"/>
    <col collapsed="false" customWidth="true" hidden="false" outlineLevel="0" max="159" min="159" style="0" width="10.65"/>
    <col collapsed="false" customWidth="true" hidden="false" outlineLevel="0" max="160" min="160" style="0" width="10.65"/>
    <col collapsed="false" customWidth="true" hidden="false" outlineLevel="0" max="161" min="161" style="0" width="10.65"/>
    <col collapsed="false" customWidth="true" hidden="false" outlineLevel="0" max="162" min="162" style="0" width="10.65"/>
    <col collapsed="false" customWidth="true" hidden="false" outlineLevel="0" max="163" min="163" style="0" width="10.65"/>
    <col collapsed="false" customWidth="true" hidden="false" outlineLevel="0" max="164" min="164" style="0" width="10.65"/>
    <col collapsed="false" customWidth="true" hidden="false" outlineLevel="0" max="165" min="165" style="0" width="10.65"/>
    <col collapsed="false" customWidth="true" hidden="false" outlineLevel="0" max="166" min="166" style="0" width="10.65"/>
    <col collapsed="false" customWidth="true" hidden="false" outlineLevel="0" max="167" min="167" style="0" width="10.65"/>
    <col collapsed="false" customWidth="true" hidden="false" outlineLevel="0" max="168" min="168" style="0" width="10.65"/>
    <col collapsed="false" customWidth="true" hidden="false" outlineLevel="0" max="169" min="169" style="0" width="10.65"/>
    <col collapsed="false" customWidth="true" hidden="false" outlineLevel="0" max="170" min="170" style="0" width="10.65"/>
    <col collapsed="false" customWidth="true" hidden="false" outlineLevel="0" max="171" min="171" style="0" width="10.65"/>
    <col collapsed="false" customWidth="true" hidden="false" outlineLevel="0" max="172" min="172" style="0" width="10.65"/>
    <col collapsed="false" customWidth="true" hidden="false" outlineLevel="0" max="173" min="173" style="0" width="10.65"/>
    <col collapsed="false" customWidth="true" hidden="false" outlineLevel="0" max="174" min="174" style="0" width="10.65"/>
    <col collapsed="false" customWidth="true" hidden="false" outlineLevel="0" max="175" min="175" style="0" width="10.65"/>
    <col collapsed="false" customWidth="true" hidden="false" outlineLevel="0" max="176" min="176" style="0" width="10.65"/>
    <col collapsed="false" customWidth="true" hidden="false" outlineLevel="0" max="177" min="177" style="0" width="10.65"/>
    <col collapsed="false" customWidth="true" hidden="false" outlineLevel="0" max="178" min="178" style="0" width="10.65"/>
    <col collapsed="false" customWidth="true" hidden="false" outlineLevel="0" max="179" min="179" style="0" width="10.65"/>
    <col collapsed="false" customWidth="true" hidden="false" outlineLevel="0" max="180" min="180" style="0" width="10.65"/>
    <col collapsed="false" customWidth="true" hidden="false" outlineLevel="0" max="181" min="181" style="0" width="10.65"/>
    <col collapsed="false" customWidth="true" hidden="false" outlineLevel="0" max="182" min="182" style="0" width="10.65"/>
    <col collapsed="false" customWidth="true" hidden="false" outlineLevel="0" max="183" min="183" style="0" width="10.65"/>
    <col collapsed="false" customWidth="true" hidden="false" outlineLevel="0" max="184" min="184" style="0" width="10.65"/>
    <col collapsed="false" customWidth="true" hidden="false" outlineLevel="0" max="185" min="185" style="0" width="10.65"/>
    <col collapsed="false" customWidth="true" hidden="false" outlineLevel="0" max="186" min="186" style="0" width="10.65"/>
    <col collapsed="false" customWidth="true" hidden="false" outlineLevel="0" max="187" min="187" style="0" width="10.65"/>
    <col collapsed="false" customWidth="true" hidden="false" outlineLevel="0" max="188" min="188" style="0" width="10.65"/>
    <col collapsed="false" customWidth="true" hidden="false" outlineLevel="0" max="189" min="189" style="0" width="10.65"/>
    <col collapsed="false" customWidth="true" hidden="false" outlineLevel="0" max="190" min="190" style="0" width="10.65"/>
    <col collapsed="false" customWidth="true" hidden="false" outlineLevel="0" max="191" min="191" style="0" width="10.65"/>
    <col collapsed="false" customWidth="true" hidden="false" outlineLevel="0" max="192" min="192" style="0" width="10.65"/>
    <col collapsed="false" customWidth="true" hidden="false" outlineLevel="0" max="193" min="193" style="0" width="10.65"/>
    <col collapsed="false" customWidth="true" hidden="false" outlineLevel="0" max="194" min="194" style="0" width="10.65"/>
    <col collapsed="false" customWidth="true" hidden="false" outlineLevel="0" max="195" min="195" style="0" width="10.65"/>
    <col collapsed="false" customWidth="true" hidden="false" outlineLevel="0" max="196" min="196" style="0" width="10.65"/>
    <col collapsed="false" customWidth="true" hidden="false" outlineLevel="0" max="197" min="197" style="0" width="10.65"/>
    <col collapsed="false" customWidth="true" hidden="false" outlineLevel="0" max="198" min="198" style="0" width="10.65"/>
    <col collapsed="false" customWidth="true" hidden="false" outlineLevel="0" max="199" min="199" style="0" width="10.65"/>
    <col collapsed="false" customWidth="true" hidden="false" outlineLevel="0" max="200" min="200" style="0" width="10.65"/>
    <col collapsed="false" customWidth="true" hidden="false" outlineLevel="0" max="201" min="201" style="0" width="10.65"/>
    <col collapsed="false" customWidth="true" hidden="false" outlineLevel="0" max="202" min="202" style="0" width="10.65"/>
    <col collapsed="false" customWidth="true" hidden="false" outlineLevel="0" max="203" min="203" style="0" width="10.65"/>
    <col collapsed="false" customWidth="true" hidden="false" outlineLevel="0" max="204" min="204" style="0" width="10.65"/>
    <col collapsed="false" customWidth="true" hidden="false" outlineLevel="0" max="205" min="205" style="0" width="10.65"/>
    <col collapsed="false" customWidth="true" hidden="false" outlineLevel="0" max="206" min="206" style="0" width="10.65"/>
    <col collapsed="false" customWidth="true" hidden="false" outlineLevel="0" max="207" min="207" style="0" width="10.65"/>
    <col collapsed="false" customWidth="true" hidden="false" outlineLevel="0" max="208" min="208" style="0" width="10.65"/>
    <col collapsed="false" customWidth="true" hidden="false" outlineLevel="0" max="209" min="209" style="0" width="10.65"/>
    <col collapsed="false" customWidth="true" hidden="false" outlineLevel="0" max="210" min="210" style="0" width="10.65"/>
    <col collapsed="false" customWidth="true" hidden="false" outlineLevel="0" max="211" min="211" style="0" width="10.65"/>
    <col collapsed="false" customWidth="true" hidden="false" outlineLevel="0" max="212" min="212" style="0" width="10.65"/>
    <col collapsed="false" customWidth="true" hidden="false" outlineLevel="0" max="213" min="213" style="0" width="10.65"/>
    <col collapsed="false" customWidth="true" hidden="false" outlineLevel="0" max="214" min="214" style="0" width="10.65"/>
    <col collapsed="false" customWidth="true" hidden="false" outlineLevel="0" max="215" min="215" style="0" width="10.65"/>
    <col collapsed="false" customWidth="true" hidden="false" outlineLevel="0" max="216" min="216" style="0" width="10.65"/>
    <col collapsed="false" customWidth="true" hidden="false" outlineLevel="0" max="217" min="217" style="0" width="10.65"/>
    <col collapsed="false" customWidth="true" hidden="false" outlineLevel="0" max="218" min="218" style="0" width="10.65"/>
    <col collapsed="false" customWidth="true" hidden="false" outlineLevel="0" max="219" min="219" style="0" width="10.65"/>
    <col collapsed="false" customWidth="true" hidden="false" outlineLevel="0" max="220" min="220" style="0" width="10.65"/>
    <col collapsed="false" customWidth="true" hidden="false" outlineLevel="0" max="221" min="221" style="0" width="10.65"/>
    <col collapsed="false" customWidth="true" hidden="false" outlineLevel="0" max="222" min="222" style="0" width="10.65"/>
    <col collapsed="false" customWidth="true" hidden="false" outlineLevel="0" max="223" min="223" style="0" width="10.65"/>
    <col collapsed="false" customWidth="true" hidden="false" outlineLevel="0" max="224" min="224" style="0" width="10.65"/>
    <col collapsed="false" customWidth="true" hidden="false" outlineLevel="0" max="225" min="225" style="0" width="10.65"/>
    <col collapsed="false" customWidth="true" hidden="false" outlineLevel="0" max="226" min="226" style="0" width="10.65"/>
    <col collapsed="false" customWidth="true" hidden="false" outlineLevel="0" max="227" min="227" style="0" width="10.65"/>
    <col collapsed="false" customWidth="true" hidden="false" outlineLevel="0" max="228" min="228" style="0" width="10.65"/>
    <col collapsed="false" customWidth="true" hidden="false" outlineLevel="0" max="229" min="229" style="0" width="10.65"/>
    <col collapsed="false" customWidth="true" hidden="false" outlineLevel="0" max="230" min="230" style="0" width="10.65"/>
    <col collapsed="false" customWidth="true" hidden="false" outlineLevel="0" max="231" min="231" style="0" width="10.65"/>
    <col collapsed="false" customWidth="true" hidden="false" outlineLevel="0" max="232" min="232" style="0" width="10.65"/>
    <col collapsed="false" customWidth="true" hidden="false" outlineLevel="0" max="233" min="233" style="0" width="10.65"/>
    <col collapsed="false" customWidth="true" hidden="false" outlineLevel="0" max="234" min="234" style="0" width="10.65"/>
    <col collapsed="false" customWidth="true" hidden="false" outlineLevel="0" max="235" min="235" style="0" width="10.65"/>
    <col collapsed="false" customWidth="true" hidden="false" outlineLevel="0" max="236" min="236" style="0" width="10.65"/>
    <col collapsed="false" customWidth="true" hidden="false" outlineLevel="0" max="237" min="237" style="0" width="10.65"/>
    <col collapsed="false" customWidth="true" hidden="false" outlineLevel="0" max="238" min="238" style="0" width="10.65"/>
    <col collapsed="false" customWidth="true" hidden="false" outlineLevel="0" max="239" min="239" style="0" width="10.65"/>
    <col collapsed="false" customWidth="true" hidden="false" outlineLevel="0" max="240" min="240" style="0" width="10.65"/>
    <col collapsed="false" customWidth="true" hidden="false" outlineLevel="0" max="241" min="241" style="0" width="10.65"/>
    <col collapsed="false" customWidth="true" hidden="false" outlineLevel="0" max="242" min="242" style="0" width="10.65"/>
    <col collapsed="false" customWidth="true" hidden="false" outlineLevel="0" max="243" min="243" style="0" width="10.65"/>
    <col collapsed="false" customWidth="true" hidden="false" outlineLevel="0" max="244" min="244" style="0" width="10.65"/>
    <col collapsed="false" customWidth="true" hidden="false" outlineLevel="0" max="245" min="245" style="0" width="10.65"/>
    <col collapsed="false" customWidth="true" hidden="false" outlineLevel="0" max="246" min="246" style="0" width="10.65"/>
    <col collapsed="false" customWidth="true" hidden="false" outlineLevel="0" max="247" min="247" style="0" width="10.65"/>
    <col collapsed="false" customWidth="true" hidden="false" outlineLevel="0" max="248" min="248" style="0" width="10.65"/>
    <col collapsed="false" customWidth="true" hidden="false" outlineLevel="0" max="249" min="249" style="0" width="10.65"/>
    <col collapsed="false" customWidth="true" hidden="false" outlineLevel="0" max="250" min="250" style="0" width="10.65"/>
    <col collapsed="false" customWidth="true" hidden="false" outlineLevel="0" max="251" min="251" style="0" width="10.65"/>
    <col collapsed="false" customWidth="true" hidden="false" outlineLevel="0" max="252" min="252" style="0" width="10.65"/>
    <col collapsed="false" customWidth="true" hidden="false" outlineLevel="0" max="253" min="253" style="0" width="10.65"/>
    <col collapsed="false" customWidth="true" hidden="false" outlineLevel="0" max="254" min="254" style="0" width="10.65"/>
    <col collapsed="false" customWidth="true" hidden="false" outlineLevel="0" max="255" min="255" style="0" width="10.65"/>
    <col collapsed="false" customWidth="true" hidden="false" outlineLevel="0" max="256" min="256" style="0" width="10.65"/>
    <col collapsed="false" customWidth="true" hidden="false" outlineLevel="0" max="257" min="257" style="0" width="10.65"/>
    <col collapsed="false" customWidth="true" hidden="false" outlineLevel="0" max="258" min="258" style="0" width="10.65"/>
    <col collapsed="false" customWidth="true" hidden="false" outlineLevel="0" max="259" min="259" style="0" width="10.65"/>
    <col collapsed="false" customWidth="true" hidden="false" outlineLevel="0" max="260" min="260" style="0" width="10.65"/>
    <col collapsed="false" customWidth="true" hidden="false" outlineLevel="0" max="261" min="261" style="0" width="10.65"/>
    <col collapsed="false" customWidth="true" hidden="false" outlineLevel="0" max="262" min="262" style="0" width="10.65"/>
    <col collapsed="false" customWidth="true" hidden="false" outlineLevel="0" max="263" min="263" style="0" width="10.65"/>
    <col collapsed="false" customWidth="true" hidden="false" outlineLevel="0" max="264" min="264" style="0" width="10.65"/>
    <col collapsed="false" customWidth="true" hidden="false" outlineLevel="0" max="265" min="265" style="0" width="10.65"/>
    <col collapsed="false" customWidth="true" hidden="false" outlineLevel="0" max="266" min="266" style="0" width="10.65"/>
    <col collapsed="false" customWidth="true" hidden="false" outlineLevel="0" max="267" min="267" style="0" width="10.65"/>
    <col collapsed="false" customWidth="true" hidden="false" outlineLevel="0" max="268" min="268" style="0" width="10.65"/>
    <col collapsed="false" customWidth="true" hidden="false" outlineLevel="0" max="269" min="269" style="0" width="10.65"/>
    <col collapsed="false" customWidth="true" hidden="false" outlineLevel="0" max="270" min="270" style="0" width="10.65"/>
    <col collapsed="false" customWidth="true" hidden="false" outlineLevel="0" max="271" min="271" style="0" width="10.65"/>
    <col collapsed="false" customWidth="true" hidden="false" outlineLevel="0" max="272" min="272" style="0" width="10.65"/>
    <col collapsed="false" customWidth="true" hidden="false" outlineLevel="0" max="273" min="273" style="0" width="10.65"/>
    <col collapsed="false" customWidth="true" hidden="false" outlineLevel="0" max="274" min="274" style="0" width="10.65"/>
    <col collapsed="false" customWidth="true" hidden="false" outlineLevel="0" max="275" min="275" style="0" width="10.65"/>
    <col collapsed="false" customWidth="true" hidden="false" outlineLevel="0" max="276" min="276" style="0" width="10.65"/>
    <col collapsed="false" customWidth="true" hidden="false" outlineLevel="0" max="277" min="277" style="0" width="10.65"/>
    <col collapsed="false" customWidth="true" hidden="false" outlineLevel="0" max="278" min="278" style="0" width="10.65"/>
    <col collapsed="false" customWidth="true" hidden="false" outlineLevel="0" max="279" min="279" style="0" width="10.65"/>
    <col collapsed="false" customWidth="true" hidden="false" outlineLevel="0" max="280" min="280" style="0" width="10.65"/>
    <col collapsed="false" customWidth="true" hidden="false" outlineLevel="0" max="281" min="281" style="0" width="10.65"/>
    <col collapsed="false" customWidth="true" hidden="false" outlineLevel="0" max="282" min="282" style="0" width="10.65"/>
    <col collapsed="false" customWidth="true" hidden="false" outlineLevel="0" max="283" min="283" style="0" width="10.65"/>
    <col collapsed="false" customWidth="true" hidden="false" outlineLevel="0" max="284" min="284" style="0" width="10.65"/>
    <col collapsed="false" customWidth="true" hidden="false" outlineLevel="0" max="285" min="285" style="0" width="10.65"/>
    <col collapsed="false" customWidth="true" hidden="false" outlineLevel="0" max="286" min="286" style="0" width="10.65"/>
    <col collapsed="false" customWidth="true" hidden="false" outlineLevel="0" max="287" min="287" style="0" width="10.65"/>
    <col collapsed="false" customWidth="true" hidden="false" outlineLevel="0" max="288" min="288" style="0" width="10.65"/>
    <col collapsed="false" customWidth="true" hidden="false" outlineLevel="0" max="289" min="289" style="0" width="10.65"/>
    <col collapsed="false" customWidth="true" hidden="false" outlineLevel="0" max="290" min="290" style="0" width="10.65"/>
    <col collapsed="false" customWidth="true" hidden="false" outlineLevel="0" max="291" min="291" style="0" width="10.65"/>
    <col collapsed="false" customWidth="true" hidden="false" outlineLevel="0" max="292" min="292" style="0" width="10.65"/>
    <col collapsed="false" customWidth="true" hidden="false" outlineLevel="0" max="293" min="293" style="0" width="10.65"/>
    <col collapsed="false" customWidth="true" hidden="false" outlineLevel="0" max="294" min="294" style="0" width="10.65"/>
    <col collapsed="false" customWidth="true" hidden="false" outlineLevel="0" max="295" min="295" style="0" width="10.65"/>
    <col collapsed="false" customWidth="true" hidden="false" outlineLevel="0" max="296" min="296" style="0" width="10.65"/>
    <col collapsed="false" customWidth="true" hidden="false" outlineLevel="0" max="297" min="297" style="0" width="10.65"/>
    <col collapsed="false" customWidth="true" hidden="false" outlineLevel="0" max="298" min="298" style="0" width="10.65"/>
    <col collapsed="false" customWidth="true" hidden="false" outlineLevel="0" max="299" min="299" style="0" width="10.65"/>
    <col collapsed="false" customWidth="true" hidden="false" outlineLevel="0" max="300" min="300" style="0" width="10.65"/>
    <col collapsed="false" customWidth="true" hidden="false" outlineLevel="0" max="301" min="301" style="0" width="10.65"/>
    <col collapsed="false" customWidth="true" hidden="false" outlineLevel="0" max="302" min="302" style="0" width="10.65"/>
    <col collapsed="false" customWidth="true" hidden="false" outlineLevel="0" max="303" min="303" style="0" width="10.65"/>
    <col collapsed="false" customWidth="true" hidden="false" outlineLevel="0" max="304" min="304" style="0" width="10.65"/>
    <col collapsed="false" customWidth="true" hidden="false" outlineLevel="0" max="305" min="305" style="0" width="10.65"/>
    <col collapsed="false" customWidth="true" hidden="false" outlineLevel="0" max="306" min="306" style="0" width="10.65"/>
    <col collapsed="false" customWidth="true" hidden="false" outlineLevel="0" max="307" min="307" style="0" width="10.65"/>
    <col collapsed="false" customWidth="true" hidden="false" outlineLevel="0" max="308" min="308" style="0" width="10.65"/>
    <col collapsed="false" customWidth="true" hidden="false" outlineLevel="0" max="309" min="309" style="0" width="10.65"/>
    <col collapsed="false" customWidth="true" hidden="false" outlineLevel="0" max="310" min="310" style="0" width="10.65"/>
    <col collapsed="false" customWidth="true" hidden="false" outlineLevel="0" max="311" min="311" style="0" width="10.65"/>
    <col collapsed="false" customWidth="true" hidden="false" outlineLevel="0" max="312" min="312" style="0" width="10.65"/>
    <col collapsed="false" customWidth="true" hidden="false" outlineLevel="0" max="313" min="313" style="0" width="10.65"/>
    <col collapsed="false" customWidth="true" hidden="false" outlineLevel="0" max="314" min="314" style="0" width="10.65"/>
    <col collapsed="false" customWidth="true" hidden="false" outlineLevel="0" max="315" min="315" style="0" width="10.65"/>
    <col collapsed="false" customWidth="true" hidden="false" outlineLevel="0" max="316" min="316" style="0" width="10.65"/>
    <col collapsed="false" customWidth="true" hidden="false" outlineLevel="0" max="317" min="317" style="0" width="10.65"/>
    <col collapsed="false" customWidth="true" hidden="false" outlineLevel="0" max="318" min="318" style="0" width="10.65"/>
    <col collapsed="false" customWidth="true" hidden="false" outlineLevel="0" max="319" min="319" style="0" width="10.65"/>
    <col collapsed="false" customWidth="true" hidden="false" outlineLevel="0" max="320" min="320" style="0" width="10.65"/>
    <col collapsed="false" customWidth="true" hidden="false" outlineLevel="0" max="321" min="321" style="0" width="10.65"/>
    <col collapsed="false" customWidth="true" hidden="false" outlineLevel="0" max="322" min="322" style="0" width="10.65"/>
    <col collapsed="false" customWidth="true" hidden="false" outlineLevel="0" max="323" min="323" style="0" width="10.65"/>
    <col collapsed="false" customWidth="true" hidden="false" outlineLevel="0" max="324" min="324" style="0" width="10.65"/>
    <col collapsed="false" customWidth="true" hidden="false" outlineLevel="0" max="325" min="325" style="0" width="10.65"/>
    <col collapsed="false" customWidth="true" hidden="false" outlineLevel="0" max="326" min="326" style="0" width="10.65"/>
    <col collapsed="false" customWidth="true" hidden="false" outlineLevel="0" max="327" min="327" style="0" width="10.65"/>
    <col collapsed="false" customWidth="true" hidden="false" outlineLevel="0" max="328" min="328" style="0" width="10.65"/>
    <col collapsed="false" customWidth="true" hidden="false" outlineLevel="0" max="329" min="329" style="0" width="10.65"/>
    <col collapsed="false" customWidth="true" hidden="false" outlineLevel="0" max="330" min="330" style="0" width="10.65"/>
    <col collapsed="false" customWidth="true" hidden="false" outlineLevel="0" max="331" min="331" style="0" width="10.65"/>
    <col collapsed="false" customWidth="true" hidden="false" outlineLevel="0" max="332" min="332" style="0" width="10.65"/>
    <col collapsed="false" customWidth="true" hidden="false" outlineLevel="0" max="333" min="333" style="0" width="10.65"/>
    <col collapsed="false" customWidth="true" hidden="false" outlineLevel="0" max="334" min="334" style="0" width="10.65"/>
    <col collapsed="false" customWidth="true" hidden="false" outlineLevel="0" max="335" min="335" style="0" width="10.65"/>
    <col collapsed="false" customWidth="true" hidden="false" outlineLevel="0" max="336" min="336" style="0" width="10.65"/>
    <col collapsed="false" customWidth="true" hidden="false" outlineLevel="0" max="337" min="337" style="0" width="10.65"/>
    <col collapsed="false" customWidth="true" hidden="false" outlineLevel="0" max="338" min="338" style="0" width="10.65"/>
    <col collapsed="false" customWidth="true" hidden="false" outlineLevel="0" max="339" min="339" style="0" width="10.65"/>
    <col collapsed="false" customWidth="true" hidden="false" outlineLevel="0" max="340" min="340" style="0" width="10.65"/>
    <col collapsed="false" customWidth="true" hidden="false" outlineLevel="0" max="341" min="341" style="0" width="10.65"/>
    <col collapsed="false" customWidth="true" hidden="false" outlineLevel="0" max="342" min="342" style="0" width="10.65"/>
    <col collapsed="false" customWidth="true" hidden="false" outlineLevel="0" max="343" min="343" style="0" width="10.65"/>
    <col collapsed="false" customWidth="true" hidden="false" outlineLevel="0" max="344" min="344" style="0" width="10.65"/>
    <col collapsed="false" customWidth="true" hidden="false" outlineLevel="0" max="345" min="345" style="0" width="10.65"/>
    <col collapsed="false" customWidth="true" hidden="false" outlineLevel="0" max="346" min="346" style="0" width="10.65"/>
    <col collapsed="false" customWidth="true" hidden="false" outlineLevel="0" max="347" min="347" style="0" width="10.65"/>
    <col collapsed="false" customWidth="true" hidden="false" outlineLevel="0" max="348" min="348" style="0" width="10.65"/>
    <col collapsed="false" customWidth="true" hidden="false" outlineLevel="0" max="349" min="349" style="0" width="10.65"/>
    <col collapsed="false" customWidth="true" hidden="false" outlineLevel="0" max="350" min="350" style="0" width="10.65"/>
    <col collapsed="false" customWidth="true" hidden="false" outlineLevel="0" max="351" min="351" style="0" width="10.65"/>
    <col collapsed="false" customWidth="true" hidden="false" outlineLevel="0" max="352" min="352" style="0" width="10.65"/>
    <col collapsed="false" customWidth="true" hidden="false" outlineLevel="0" max="353" min="353" style="0" width="10.65"/>
    <col collapsed="false" customWidth="true" hidden="false" outlineLevel="0" max="354" min="354" style="0" width="10.65"/>
    <col collapsed="false" customWidth="true" hidden="false" outlineLevel="0" max="355" min="355" style="0" width="10.65"/>
    <col collapsed="false" customWidth="true" hidden="false" outlineLevel="0" max="356" min="356" style="0" width="10.65"/>
    <col collapsed="false" customWidth="true" hidden="false" outlineLevel="0" max="357" min="357" style="0" width="10.65"/>
    <col collapsed="false" customWidth="true" hidden="false" outlineLevel="0" max="358" min="358" style="0" width="10.65"/>
    <col collapsed="false" customWidth="true" hidden="false" outlineLevel="0" max="359" min="359" style="0" width="10.65"/>
    <col collapsed="false" customWidth="true" hidden="false" outlineLevel="0" max="360" min="360" style="0" width="10.65"/>
    <col collapsed="false" customWidth="true" hidden="false" outlineLevel="0" max="361" min="361" style="0" width="10.65"/>
    <col collapsed="false" customWidth="true" hidden="false" outlineLevel="0" max="362" min="362" style="0" width="10.65"/>
    <col collapsed="false" customWidth="true" hidden="false" outlineLevel="0" max="363" min="363" style="0" width="10.65"/>
    <col collapsed="false" customWidth="true" hidden="false" outlineLevel="0" max="364" min="364" style="0" width="10.65"/>
    <col collapsed="false" customWidth="true" hidden="false" outlineLevel="0" max="365" min="365" style="0" width="10.65"/>
    <col collapsed="false" customWidth="true" hidden="false" outlineLevel="0" max="366" min="366" style="0" width="10.65"/>
    <col collapsed="false" customWidth="true" hidden="false" outlineLevel="0" max="367" min="367" style="0" width="10.65"/>
    <col collapsed="false" customWidth="true" hidden="false" outlineLevel="0" max="368" min="368" style="0" width="10.65"/>
    <col collapsed="false" customWidth="true" hidden="false" outlineLevel="0" max="369" min="369" style="0" width="10.65"/>
    <col collapsed="false" customWidth="true" hidden="false" outlineLevel="0" max="370" min="370" style="0" width="10.65"/>
    <col collapsed="false" customWidth="true" hidden="false" outlineLevel="0" max="371" min="371" style="0" width="10.65"/>
    <col collapsed="false" customWidth="true" hidden="false" outlineLevel="0" max="372" min="372" style="0" width="10.65"/>
    <col collapsed="false" customWidth="true" hidden="false" outlineLevel="0" max="373" min="373" style="0" width="10.65"/>
    <col collapsed="false" customWidth="true" hidden="false" outlineLevel="0" max="374" min="374" style="0" width="10.65"/>
    <col collapsed="false" customWidth="true" hidden="false" outlineLevel="0" max="375" min="375" style="0" width="10.65"/>
    <col collapsed="false" customWidth="true" hidden="false" outlineLevel="0" max="376" min="376" style="0" width="10.65"/>
    <col collapsed="false" customWidth="true" hidden="false" outlineLevel="0" max="377" min="377" style="0" width="10.65"/>
    <col collapsed="false" customWidth="true" hidden="false" outlineLevel="0" max="378" min="378" style="0" width="10.65"/>
    <col collapsed="false" customWidth="true" hidden="false" outlineLevel="0" max="379" min="379" style="0" width="10.65"/>
    <col collapsed="false" customWidth="true" hidden="false" outlineLevel="0" max="380" min="380" style="0" width="10.65"/>
    <col collapsed="false" customWidth="true" hidden="false" outlineLevel="0" max="381" min="381" style="0" width="10.65"/>
    <col collapsed="false" customWidth="true" hidden="false" outlineLevel="0" max="382" min="382" style="0" width="10.65"/>
    <col collapsed="false" customWidth="true" hidden="false" outlineLevel="0" max="383" min="383" style="0" width="10.65"/>
    <col collapsed="false" customWidth="true" hidden="false" outlineLevel="0" max="384" min="384" style="0" width="10.65"/>
    <col collapsed="false" customWidth="true" hidden="false" outlineLevel="0" max="385" min="385" style="0" width="10.65"/>
    <col collapsed="false" customWidth="true" hidden="false" outlineLevel="0" max="386" min="386" style="0" width="10.65"/>
    <col collapsed="false" customWidth="true" hidden="false" outlineLevel="0" max="387" min="387" style="0" width="10.65"/>
    <col collapsed="false" customWidth="true" hidden="false" outlineLevel="0" max="388" min="388" style="0" width="10.65"/>
    <col collapsed="false" customWidth="true" hidden="false" outlineLevel="0" max="389" min="389" style="0" width="10.65"/>
    <col collapsed="false" customWidth="true" hidden="false" outlineLevel="0" max="390" min="390" style="0" width="10.65"/>
    <col collapsed="false" customWidth="true" hidden="false" outlineLevel="0" max="391" min="391" style="0" width="10.65"/>
    <col collapsed="false" customWidth="true" hidden="false" outlineLevel="0" max="392" min="392" style="0" width="10.65"/>
    <col collapsed="false" customWidth="true" hidden="false" outlineLevel="0" max="393" min="393" style="0" width="10.65"/>
    <col collapsed="false" customWidth="true" hidden="false" outlineLevel="0" max="394" min="394" style="0" width="10.65"/>
    <col collapsed="false" customWidth="true" hidden="false" outlineLevel="0" max="395" min="395" style="0" width="10.65"/>
    <col collapsed="false" customWidth="true" hidden="false" outlineLevel="0" max="396" min="396" style="0" width="10.65"/>
    <col collapsed="false" customWidth="true" hidden="false" outlineLevel="0" max="397" min="397" style="0" width="10.65"/>
    <col collapsed="false" customWidth="true" hidden="false" outlineLevel="0" max="398" min="398" style="0" width="10.65"/>
    <col collapsed="false" customWidth="true" hidden="false" outlineLevel="0" max="399" min="399" style="0" width="10.65"/>
    <col collapsed="false" customWidth="true" hidden="false" outlineLevel="0" max="400" min="400" style="0" width="10.65"/>
    <col collapsed="false" customWidth="true" hidden="false" outlineLevel="0" max="401" min="401" style="0" width="10.65"/>
    <col collapsed="false" customWidth="true" hidden="false" outlineLevel="0" max="402" min="402" style="0" width="10.65"/>
    <col collapsed="false" customWidth="true" hidden="false" outlineLevel="0" max="403" min="403" style="0" width="10.65"/>
    <col collapsed="false" customWidth="true" hidden="false" outlineLevel="0" max="404" min="404" style="0" width="10.65"/>
    <col collapsed="false" customWidth="true" hidden="false" outlineLevel="0" max="405" min="405" style="0" width="10.65"/>
    <col collapsed="false" customWidth="true" hidden="false" outlineLevel="0" max="406" min="406" style="0" width="10.65"/>
    <col collapsed="false" customWidth="true" hidden="false" outlineLevel="0" max="407" min="407" style="0" width="10.65"/>
    <col collapsed="false" customWidth="true" hidden="false" outlineLevel="0" max="408" min="408" style="0" width="10.65"/>
    <col collapsed="false" customWidth="true" hidden="false" outlineLevel="0" max="409" min="409" style="0" width="10.65"/>
    <col collapsed="false" customWidth="true" hidden="false" outlineLevel="0" max="410" min="410" style="0" width="10.65"/>
    <col collapsed="false" customWidth="true" hidden="false" outlineLevel="0" max="411" min="411" style="0" width="10.65"/>
    <col collapsed="false" customWidth="true" hidden="false" outlineLevel="0" max="412" min="412" style="0" width="10.65"/>
    <col collapsed="false" customWidth="true" hidden="false" outlineLevel="0" max="413" min="413" style="0" width="10.65"/>
    <col collapsed="false" customWidth="true" hidden="false" outlineLevel="0" max="414" min="414" style="0" width="10.65"/>
    <col collapsed="false" customWidth="true" hidden="false" outlineLevel="0" max="415" min="415" style="0" width="10.65"/>
    <col collapsed="false" customWidth="true" hidden="false" outlineLevel="0" max="416" min="416" style="0" width="10.65"/>
    <col collapsed="false" customWidth="true" hidden="false" outlineLevel="0" max="417" min="417" style="0" width="10.65"/>
    <col collapsed="false" customWidth="true" hidden="false" outlineLevel="0" max="418" min="418" style="0" width="10.65"/>
    <col collapsed="false" customWidth="true" hidden="false" outlineLevel="0" max="419" min="419" style="0" width="10.65"/>
    <col collapsed="false" customWidth="true" hidden="false" outlineLevel="0" max="420" min="420" style="0" width="10.65"/>
    <col collapsed="false" customWidth="true" hidden="false" outlineLevel="0" max="421" min="421" style="0" width="10.65"/>
    <col collapsed="false" customWidth="true" hidden="false" outlineLevel="0" max="422" min="422" style="0" width="10.65"/>
    <col collapsed="false" customWidth="true" hidden="false" outlineLevel="0" max="423" min="423" style="0" width="10.65"/>
    <col collapsed="false" customWidth="true" hidden="false" outlineLevel="0" max="424" min="424" style="0" width="10.65"/>
    <col collapsed="false" customWidth="true" hidden="false" outlineLevel="0" max="425" min="425" style="0" width="10.65"/>
    <col collapsed="false" customWidth="true" hidden="false" outlineLevel="0" max="426" min="426" style="0" width="10.65"/>
    <col collapsed="false" customWidth="true" hidden="false" outlineLevel="0" max="427" min="427" style="0" width="10.65"/>
    <col collapsed="false" customWidth="true" hidden="false" outlineLevel="0" max="428" min="428" style="0" width="10.65"/>
    <col collapsed="false" customWidth="true" hidden="false" outlineLevel="0" max="429" min="429" style="0" width="10.65"/>
    <col collapsed="false" customWidth="true" hidden="false" outlineLevel="0" max="430" min="430" style="0" width="10.65"/>
    <col collapsed="false" customWidth="true" hidden="false" outlineLevel="0" max="431" min="431" style="0" width="10.65"/>
    <col collapsed="false" customWidth="true" hidden="false" outlineLevel="0" max="432" min="432" style="0" width="10.65"/>
    <col collapsed="false" customWidth="true" hidden="false" outlineLevel="0" max="433" min="433" style="0" width="10.65"/>
    <col collapsed="false" customWidth="true" hidden="false" outlineLevel="0" max="434" min="434" style="0" width="10.65"/>
    <col collapsed="false" customWidth="true" hidden="false" outlineLevel="0" max="435" min="435" style="0" width="10.65"/>
    <col collapsed="false" customWidth="true" hidden="false" outlineLevel="0" max="436" min="436" style="0" width="10.65"/>
    <col collapsed="false" customWidth="true" hidden="false" outlineLevel="0" max="437" min="437" style="0" width="10.65"/>
    <col collapsed="false" customWidth="true" hidden="false" outlineLevel="0" max="438" min="438" style="0" width="10.65"/>
    <col collapsed="false" customWidth="true" hidden="false" outlineLevel="0" max="439" min="439" style="0" width="10.65"/>
    <col collapsed="false" customWidth="true" hidden="false" outlineLevel="0" max="440" min="440" style="0" width="10.65"/>
    <col collapsed="false" customWidth="true" hidden="false" outlineLevel="0" max="441" min="441" style="0" width="10.65"/>
    <col collapsed="false" customWidth="true" hidden="false" outlineLevel="0" max="442" min="442" style="0" width="10.65"/>
    <col collapsed="false" customWidth="true" hidden="false" outlineLevel="0" max="443" min="443" style="0" width="10.65"/>
    <col collapsed="false" customWidth="true" hidden="false" outlineLevel="0" max="444" min="444" style="0" width="10.65"/>
    <col collapsed="false" customWidth="true" hidden="false" outlineLevel="0" max="445" min="445" style="0" width="10.65"/>
    <col collapsed="false" customWidth="true" hidden="false" outlineLevel="0" max="446" min="446" style="0" width="10.65"/>
    <col collapsed="false" customWidth="true" hidden="false" outlineLevel="0" max="447" min="447" style="0" width="10.65"/>
    <col collapsed="false" customWidth="true" hidden="false" outlineLevel="0" max="448" min="448" style="0" width="10.65"/>
    <col collapsed="false" customWidth="true" hidden="false" outlineLevel="0" max="449" min="449" style="0" width="10.65"/>
    <col collapsed="false" customWidth="true" hidden="false" outlineLevel="0" max="450" min="450" style="0" width="10.65"/>
    <col collapsed="false" customWidth="true" hidden="false" outlineLevel="0" max="451" min="451" style="0" width="10.65"/>
    <col collapsed="false" customWidth="true" hidden="false" outlineLevel="0" max="452" min="452" style="0" width="10.65"/>
    <col collapsed="false" customWidth="true" hidden="false" outlineLevel="0" max="453" min="453" style="0" width="10.65"/>
    <col collapsed="false" customWidth="true" hidden="false" outlineLevel="0" max="454" min="454" style="0" width="10.65"/>
    <col collapsed="false" customWidth="true" hidden="false" outlineLevel="0" max="455" min="455" style="0" width="10.65"/>
    <col collapsed="false" customWidth="true" hidden="false" outlineLevel="0" max="456" min="456" style="0" width="10.65"/>
    <col collapsed="false" customWidth="true" hidden="false" outlineLevel="0" max="457" min="457" style="0" width="10.65"/>
    <col collapsed="false" customWidth="true" hidden="false" outlineLevel="0" max="458" min="458" style="0" width="10.65"/>
    <col collapsed="false" customWidth="true" hidden="false" outlineLevel="0" max="459" min="459" style="0" width="10.65"/>
    <col collapsed="false" customWidth="true" hidden="false" outlineLevel="0" max="460" min="460" style="0" width="10.65"/>
    <col collapsed="false" customWidth="true" hidden="false" outlineLevel="0" max="461" min="461" style="0" width="10.65"/>
    <col collapsed="false" customWidth="true" hidden="false" outlineLevel="0" max="462" min="462" style="0" width="10.65"/>
    <col collapsed="false" customWidth="true" hidden="false" outlineLevel="0" max="463" min="463" style="0" width="10.65"/>
    <col collapsed="false" customWidth="true" hidden="false" outlineLevel="0" max="464" min="464" style="0" width="10.65"/>
    <col collapsed="false" customWidth="true" hidden="false" outlineLevel="0" max="465" min="465" style="0" width="10.65"/>
    <col collapsed="false" customWidth="true" hidden="false" outlineLevel="0" max="466" min="466" style="0" width="10.65"/>
    <col collapsed="false" customWidth="true" hidden="false" outlineLevel="0" max="467" min="467" style="0" width="10.65"/>
    <col collapsed="false" customWidth="true" hidden="false" outlineLevel="0" max="468" min="468" style="0" width="10.65"/>
    <col collapsed="false" customWidth="true" hidden="false" outlineLevel="0" max="469" min="469" style="0" width="10.65"/>
    <col collapsed="false" customWidth="true" hidden="false" outlineLevel="0" max="470" min="470" style="0" width="10.65"/>
    <col collapsed="false" customWidth="true" hidden="false" outlineLevel="0" max="471" min="471" style="0" width="10.65"/>
    <col collapsed="false" customWidth="true" hidden="false" outlineLevel="0" max="472" min="472" style="0" width="10.65"/>
    <col collapsed="false" customWidth="true" hidden="false" outlineLevel="0" max="473" min="473" style="0" width="10.65"/>
    <col collapsed="false" customWidth="true" hidden="false" outlineLevel="0" max="474" min="474" style="0" width="10.65"/>
    <col collapsed="false" customWidth="true" hidden="false" outlineLevel="0" max="475" min="475" style="0" width="10.65"/>
    <col collapsed="false" customWidth="true" hidden="false" outlineLevel="0" max="476" min="476" style="0" width="10.65"/>
    <col collapsed="false" customWidth="true" hidden="false" outlineLevel="0" max="477" min="477" style="0" width="10.65"/>
    <col collapsed="false" customWidth="true" hidden="false" outlineLevel="0" max="478" min="478" style="0" width="10.65"/>
    <col collapsed="false" customWidth="true" hidden="false" outlineLevel="0" max="479" min="479" style="0" width="10.65"/>
    <col collapsed="false" customWidth="true" hidden="false" outlineLevel="0" max="480" min="480" style="0" width="10.65"/>
    <col collapsed="false" customWidth="true" hidden="false" outlineLevel="0" max="481" min="481" style="0" width="10.65"/>
    <col collapsed="false" customWidth="true" hidden="false" outlineLevel="0" max="482" min="482" style="0" width="10.65"/>
    <col collapsed="false" customWidth="true" hidden="false" outlineLevel="0" max="483" min="483" style="0" width="10.65"/>
    <col collapsed="false" customWidth="true" hidden="false" outlineLevel="0" max="484" min="484" style="0" width="10.65"/>
    <col collapsed="false" customWidth="true" hidden="false" outlineLevel="0" max="485" min="485" style="0" width="10.65"/>
    <col collapsed="false" customWidth="true" hidden="false" outlineLevel="0" max="486" min="486" style="0" width="10.65"/>
    <col collapsed="false" customWidth="true" hidden="false" outlineLevel="0" max="487" min="487" style="0" width="10.65"/>
    <col collapsed="false" customWidth="true" hidden="false" outlineLevel="0" max="488" min="488" style="0" width="10.65"/>
    <col collapsed="false" customWidth="true" hidden="false" outlineLevel="0" max="489" min="489" style="0" width="10.65"/>
    <col collapsed="false" customWidth="true" hidden="false" outlineLevel="0" max="490" min="490" style="0" width="10.65"/>
    <col collapsed="false" customWidth="true" hidden="false" outlineLevel="0" max="491" min="491" style="0" width="10.65"/>
    <col collapsed="false" customWidth="true" hidden="false" outlineLevel="0" max="492" min="492" style="0" width="10.65"/>
    <col collapsed="false" customWidth="true" hidden="false" outlineLevel="0" max="493" min="493" style="0" width="10.65"/>
    <col collapsed="false" customWidth="true" hidden="false" outlineLevel="0" max="494" min="494" style="0" width="10.65"/>
    <col collapsed="false" customWidth="true" hidden="false" outlineLevel="0" max="495" min="495" style="0" width="10.65"/>
    <col collapsed="false" customWidth="true" hidden="false" outlineLevel="0" max="496" min="496" style="0" width="10.65"/>
    <col collapsed="false" customWidth="true" hidden="false" outlineLevel="0" max="497" min="497" style="0" width="10.65"/>
    <col collapsed="false" customWidth="true" hidden="false" outlineLevel="0" max="498" min="498" style="0" width="10.65"/>
    <col collapsed="false" customWidth="true" hidden="false" outlineLevel="0" max="499" min="499" style="0" width="10.65"/>
    <col collapsed="false" customWidth="true" hidden="false" outlineLevel="0" max="500" min="500" style="0" width="10.65"/>
    <col collapsed="false" customWidth="true" hidden="false" outlineLevel="0" max="501" min="501" style="0" width="10.65"/>
    <col collapsed="false" customWidth="true" hidden="false" outlineLevel="0" max="502" min="502" style="0" width="10.65"/>
    <col collapsed="false" customWidth="true" hidden="false" outlineLevel="0" max="503" min="503" style="0" width="10.65"/>
    <col collapsed="false" customWidth="true" hidden="false" outlineLevel="0" max="504" min="504" style="0" width="10.65"/>
    <col collapsed="false" customWidth="true" hidden="false" outlineLevel="0" max="505" min="505" style="0" width="10.65"/>
    <col collapsed="false" customWidth="true" hidden="false" outlineLevel="0" max="506" min="506" style="0" width="10.65"/>
    <col collapsed="false" customWidth="true" hidden="false" outlineLevel="0" max="507" min="507" style="0" width="10.65"/>
    <col collapsed="false" customWidth="true" hidden="false" outlineLevel="0" max="508" min="508" style="0" width="10.65"/>
    <col collapsed="false" customWidth="true" hidden="false" outlineLevel="0" max="509" min="509" style="0" width="10.65"/>
    <col collapsed="false" customWidth="true" hidden="false" outlineLevel="0" max="510" min="510" style="0" width="10.65"/>
    <col collapsed="false" customWidth="true" hidden="false" outlineLevel="0" max="511" min="511" style="0" width="10.65"/>
    <col collapsed="false" customWidth="true" hidden="false" outlineLevel="0" max="512" min="512" style="0" width="10.65"/>
    <col collapsed="false" customWidth="true" hidden="false" outlineLevel="0" max="513" min="513" style="0" width="10.65"/>
    <col collapsed="false" customWidth="true" hidden="false" outlineLevel="0" max="514" min="514" style="0" width="10.65"/>
    <col collapsed="false" customWidth="true" hidden="false" outlineLevel="0" max="515" min="515" style="0" width="10.65"/>
    <col collapsed="false" customWidth="true" hidden="false" outlineLevel="0" max="516" min="516" style="0" width="10.65"/>
    <col collapsed="false" customWidth="true" hidden="false" outlineLevel="0" max="517" min="517" style="0" width="10.65"/>
    <col collapsed="false" customWidth="true" hidden="false" outlineLevel="0" max="518" min="518" style="0" width="10.65"/>
    <col collapsed="false" customWidth="true" hidden="false" outlineLevel="0" max="519" min="519" style="0" width="10.65"/>
    <col collapsed="false" customWidth="true" hidden="false" outlineLevel="0" max="520" min="520" style="0" width="10.65"/>
    <col collapsed="false" customWidth="true" hidden="false" outlineLevel="0" max="521" min="521" style="0" width="10.65"/>
    <col collapsed="false" customWidth="true" hidden="false" outlineLevel="0" max="522" min="522" style="0" width="10.65"/>
    <col collapsed="false" customWidth="true" hidden="false" outlineLevel="0" max="523" min="523" style="0" width="10.65"/>
    <col collapsed="false" customWidth="true" hidden="false" outlineLevel="0" max="524" min="524" style="0" width="10.65"/>
    <col collapsed="false" customWidth="true" hidden="false" outlineLevel="0" max="525" min="525" style="0" width="10.65"/>
    <col collapsed="false" customWidth="true" hidden="false" outlineLevel="0" max="526" min="526" style="0" width="10.65"/>
    <col collapsed="false" customWidth="true" hidden="false" outlineLevel="0" max="527" min="527" style="0" width="10.65"/>
    <col collapsed="false" customWidth="true" hidden="false" outlineLevel="0" max="528" min="528" style="0" width="10.65"/>
    <col collapsed="false" customWidth="true" hidden="false" outlineLevel="0" max="529" min="529" style="0" width="10.65"/>
    <col collapsed="false" customWidth="true" hidden="false" outlineLevel="0" max="530" min="530" style="0" width="10.65"/>
    <col collapsed="false" customWidth="true" hidden="false" outlineLevel="0" max="531" min="531" style="0" width="10.65"/>
    <col collapsed="false" customWidth="true" hidden="false" outlineLevel="0" max="532" min="532" style="0" width="10.65"/>
    <col collapsed="false" customWidth="true" hidden="false" outlineLevel="0" max="533" min="533" style="0" width="10.65"/>
    <col collapsed="false" customWidth="true" hidden="false" outlineLevel="0" max="534" min="534" style="0" width="10.65"/>
    <col collapsed="false" customWidth="true" hidden="false" outlineLevel="0" max="535" min="535" style="0" width="10.65"/>
    <col collapsed="false" customWidth="true" hidden="false" outlineLevel="0" max="536" min="536" style="0" width="10.65"/>
    <col collapsed="false" customWidth="true" hidden="false" outlineLevel="0" max="537" min="537" style="0" width="10.65"/>
    <col collapsed="false" customWidth="true" hidden="false" outlineLevel="0" max="538" min="538" style="0" width="10.65"/>
    <col collapsed="false" customWidth="true" hidden="false" outlineLevel="0" max="539" min="539" style="0" width="10.65"/>
    <col collapsed="false" customWidth="true" hidden="false" outlineLevel="0" max="540" min="540" style="0" width="10.65"/>
    <col collapsed="false" customWidth="true" hidden="false" outlineLevel="0" max="541" min="541" style="0" width="10.65"/>
    <col collapsed="false" customWidth="true" hidden="false" outlineLevel="0" max="542" min="542" style="0" width="10.65"/>
    <col collapsed="false" customWidth="true" hidden="false" outlineLevel="0" max="543" min="543" style="0" width="10.65"/>
    <col collapsed="false" customWidth="true" hidden="false" outlineLevel="0" max="544" min="544" style="0" width="10.65"/>
    <col collapsed="false" customWidth="true" hidden="false" outlineLevel="0" max="545" min="545" style="0" width="10.65"/>
    <col collapsed="false" customWidth="true" hidden="false" outlineLevel="0" max="546" min="546" style="0" width="10.65"/>
    <col collapsed="false" customWidth="true" hidden="false" outlineLevel="0" max="547" min="547" style="0" width="10.65"/>
    <col collapsed="false" customWidth="true" hidden="false" outlineLevel="0" max="548" min="548" style="0" width="10.65"/>
    <col collapsed="false" customWidth="true" hidden="false" outlineLevel="0" max="549" min="549" style="0" width="10.65"/>
    <col collapsed="false" customWidth="true" hidden="false" outlineLevel="0" max="550" min="550" style="0" width="10.65"/>
    <col collapsed="false" customWidth="true" hidden="false" outlineLevel="0" max="551" min="551" style="0" width="10.65"/>
    <col collapsed="false" customWidth="true" hidden="false" outlineLevel="0" max="552" min="552" style="0" width="10.65"/>
    <col collapsed="false" customWidth="true" hidden="false" outlineLevel="0" max="553" min="553" style="0" width="10.65"/>
    <col collapsed="false" customWidth="true" hidden="false" outlineLevel="0" max="554" min="554" style="0" width="10.65"/>
    <col collapsed="false" customWidth="true" hidden="false" outlineLevel="0" max="555" min="555" style="0" width="10.65"/>
    <col collapsed="false" customWidth="true" hidden="false" outlineLevel="0" max="556" min="556" style="0" width="10.65"/>
    <col collapsed="false" customWidth="true" hidden="false" outlineLevel="0" max="557" min="557" style="0" width="10.65"/>
    <col collapsed="false" customWidth="true" hidden="false" outlineLevel="0" max="558" min="558" style="0" width="10.65"/>
    <col collapsed="false" customWidth="true" hidden="false" outlineLevel="0" max="559" min="559" style="0" width="10.65"/>
    <col collapsed="false" customWidth="true" hidden="false" outlineLevel="0" max="560" min="560" style="0" width="10.65"/>
    <col collapsed="false" customWidth="true" hidden="false" outlineLevel="0" max="561" min="561" style="0" width="10.65"/>
    <col collapsed="false" customWidth="true" hidden="false" outlineLevel="0" max="562" min="562" style="0" width="10.65"/>
    <col collapsed="false" customWidth="true" hidden="false" outlineLevel="0" max="563" min="563" style="0" width="10.65"/>
    <col collapsed="false" customWidth="true" hidden="false" outlineLevel="0" max="564" min="564" style="0" width="10.65"/>
    <col collapsed="false" customWidth="true" hidden="false" outlineLevel="0" max="565" min="565" style="0" width="10.65"/>
    <col collapsed="false" customWidth="true" hidden="false" outlineLevel="0" max="566" min="566" style="0" width="10.65"/>
    <col collapsed="false" customWidth="true" hidden="false" outlineLevel="0" max="567" min="567" style="0" width="10.65"/>
    <col collapsed="false" customWidth="true" hidden="false" outlineLevel="0" max="568" min="568" style="0" width="10.65"/>
    <col collapsed="false" customWidth="true" hidden="false" outlineLevel="0" max="569" min="569" style="0" width="10.65"/>
    <col collapsed="false" customWidth="true" hidden="false" outlineLevel="0" max="570" min="570" style="0" width="10.65"/>
    <col collapsed="false" customWidth="true" hidden="false" outlineLevel="0" max="571" min="571" style="0" width="10.65"/>
    <col collapsed="false" customWidth="true" hidden="false" outlineLevel="0" max="572" min="572" style="0" width="10.65"/>
    <col collapsed="false" customWidth="true" hidden="false" outlineLevel="0" max="573" min="573" style="0" width="10.65"/>
    <col collapsed="false" customWidth="true" hidden="false" outlineLevel="0" max="574" min="574" style="0" width="10.65"/>
    <col collapsed="false" customWidth="true" hidden="false" outlineLevel="0" max="575" min="575" style="0" width="10.65"/>
    <col collapsed="false" customWidth="true" hidden="false" outlineLevel="0" max="576" min="576" style="0" width="10.65"/>
    <col collapsed="false" customWidth="true" hidden="false" outlineLevel="0" max="577" min="577" style="0" width="10.65"/>
    <col collapsed="false" customWidth="true" hidden="false" outlineLevel="0" max="578" min="578" style="0" width="10.65"/>
    <col collapsed="false" customWidth="true" hidden="false" outlineLevel="0" max="579" min="579" style="0" width="10.65"/>
    <col collapsed="false" customWidth="true" hidden="false" outlineLevel="0" max="580" min="580" style="0" width="10.65"/>
    <col collapsed="false" customWidth="true" hidden="false" outlineLevel="0" max="581" min="581" style="0" width="10.65"/>
    <col collapsed="false" customWidth="true" hidden="false" outlineLevel="0" max="582" min="582" style="0" width="10.65"/>
    <col collapsed="false" customWidth="true" hidden="false" outlineLevel="0" max="583" min="583" style="0" width="10.65"/>
    <col collapsed="false" customWidth="true" hidden="false" outlineLevel="0" max="584" min="584" style="0" width="10.65"/>
    <col collapsed="false" customWidth="true" hidden="false" outlineLevel="0" max="585" min="585" style="0" width="10.65"/>
    <col collapsed="false" customWidth="true" hidden="false" outlineLevel="0" max="586" min="586" style="0" width="10.65"/>
    <col collapsed="false" customWidth="true" hidden="false" outlineLevel="0" max="587" min="587" style="0" width="10.65"/>
    <col collapsed="false" customWidth="true" hidden="false" outlineLevel="0" max="588" min="588" style="0" width="10.65"/>
    <col collapsed="false" customWidth="true" hidden="false" outlineLevel="0" max="589" min="589" style="0" width="10.65"/>
    <col collapsed="false" customWidth="true" hidden="false" outlineLevel="0" max="590" min="590" style="0" width="10.65"/>
    <col collapsed="false" customWidth="true" hidden="false" outlineLevel="0" max="591" min="591" style="0" width="10.65"/>
    <col collapsed="false" customWidth="true" hidden="false" outlineLevel="0" max="592" min="592" style="0" width="10.65"/>
    <col collapsed="false" customWidth="true" hidden="false" outlineLevel="0" max="593" min="593" style="0" width="10.65"/>
    <col collapsed="false" customWidth="true" hidden="false" outlineLevel="0" max="594" min="594" style="0" width="10.65"/>
    <col collapsed="false" customWidth="true" hidden="false" outlineLevel="0" max="595" min="595" style="0" width="10.65"/>
    <col collapsed="false" customWidth="true" hidden="false" outlineLevel="0" max="596" min="596" style="0" width="10.65"/>
    <col collapsed="false" customWidth="true" hidden="false" outlineLevel="0" max="597" min="597" style="0" width="10.65"/>
    <col collapsed="false" customWidth="true" hidden="false" outlineLevel="0" max="598" min="598" style="0" width="10.65"/>
    <col collapsed="false" customWidth="true" hidden="false" outlineLevel="0" max="599" min="599" style="0" width="10.65"/>
    <col collapsed="false" customWidth="true" hidden="false" outlineLevel="0" max="600" min="600" style="0" width="10.65"/>
    <col collapsed="false" customWidth="true" hidden="false" outlineLevel="0" max="601" min="601" style="0" width="10.65"/>
    <col collapsed="false" customWidth="true" hidden="false" outlineLevel="0" max="602" min="602" style="0" width="10.65"/>
    <col collapsed="false" customWidth="true" hidden="false" outlineLevel="0" max="603" min="603" style="0" width="10.65"/>
    <col collapsed="false" customWidth="true" hidden="false" outlineLevel="0" max="604" min="604" style="0" width="10.65"/>
    <col collapsed="false" customWidth="true" hidden="false" outlineLevel="0" max="605" min="605" style="0" width="10.65"/>
    <col collapsed="false" customWidth="true" hidden="false" outlineLevel="0" max="606" min="606" style="0" width="10.65"/>
    <col collapsed="false" customWidth="true" hidden="false" outlineLevel="0" max="607" min="607" style="0" width="10.65"/>
    <col collapsed="false" customWidth="true" hidden="false" outlineLevel="0" max="608" min="608" style="0" width="10.65"/>
    <col collapsed="false" customWidth="true" hidden="false" outlineLevel="0" max="609" min="609" style="0" width="10.65"/>
    <col collapsed="false" customWidth="true" hidden="false" outlineLevel="0" max="610" min="610" style="0" width="10.65"/>
    <col collapsed="false" customWidth="true" hidden="false" outlineLevel="0" max="611" min="611" style="0" width="10.65"/>
    <col collapsed="false" customWidth="true" hidden="false" outlineLevel="0" max="612" min="612" style="0" width="10.65"/>
    <col collapsed="false" customWidth="true" hidden="false" outlineLevel="0" max="613" min="613" style="0" width="10.65"/>
    <col collapsed="false" customWidth="true" hidden="false" outlineLevel="0" max="614" min="614" style="0" width="10.65"/>
    <col collapsed="false" customWidth="true" hidden="false" outlineLevel="0" max="615" min="615" style="0" width="10.65"/>
    <col collapsed="false" customWidth="true" hidden="false" outlineLevel="0" max="616" min="616" style="0" width="10.65"/>
    <col collapsed="false" customWidth="true" hidden="false" outlineLevel="0" max="617" min="617" style="0" width="10.65"/>
    <col collapsed="false" customWidth="true" hidden="false" outlineLevel="0" max="618" min="618" style="0" width="10.65"/>
    <col collapsed="false" customWidth="true" hidden="false" outlineLevel="0" max="619" min="619" style="0" width="10.65"/>
    <col collapsed="false" customWidth="true" hidden="false" outlineLevel="0" max="620" min="620" style="0" width="10.65"/>
    <col collapsed="false" customWidth="true" hidden="false" outlineLevel="0" max="621" min="621" style="0" width="10.65"/>
    <col collapsed="false" customWidth="true" hidden="false" outlineLevel="0" max="622" min="622" style="0" width="10.65"/>
    <col collapsed="false" customWidth="true" hidden="false" outlineLevel="0" max="623" min="623" style="0" width="10.65"/>
    <col collapsed="false" customWidth="true" hidden="false" outlineLevel="0" max="624" min="624" style="0" width="10.65"/>
    <col collapsed="false" customWidth="true" hidden="false" outlineLevel="0" max="625" min="625" style="0" width="10.65"/>
    <col collapsed="false" customWidth="true" hidden="false" outlineLevel="0" max="626" min="626" style="0" width="10.65"/>
    <col collapsed="false" customWidth="true" hidden="false" outlineLevel="0" max="627" min="627" style="0" width="10.65"/>
    <col collapsed="false" customWidth="true" hidden="false" outlineLevel="0" max="628" min="628" style="0" width="10.65"/>
    <col collapsed="false" customWidth="true" hidden="false" outlineLevel="0" max="629" min="629" style="0" width="10.65"/>
    <col collapsed="false" customWidth="true" hidden="false" outlineLevel="0" max="630" min="630" style="0" width="10.65"/>
    <col collapsed="false" customWidth="true" hidden="false" outlineLevel="0" max="631" min="631" style="0" width="10.65"/>
    <col collapsed="false" customWidth="true" hidden="false" outlineLevel="0" max="632" min="632" style="0" width="10.65"/>
    <col collapsed="false" customWidth="true" hidden="false" outlineLevel="0" max="633" min="633" style="0" width="10.65"/>
    <col collapsed="false" customWidth="true" hidden="false" outlineLevel="0" max="634" min="634" style="0" width="10.65"/>
    <col collapsed="false" customWidth="true" hidden="false" outlineLevel="0" max="635" min="635" style="0" width="10.65"/>
    <col collapsed="false" customWidth="true" hidden="false" outlineLevel="0" max="636" min="636" style="0" width="10.65"/>
    <col collapsed="false" customWidth="true" hidden="false" outlineLevel="0" max="637" min="637" style="0" width="10.65"/>
    <col collapsed="false" customWidth="true" hidden="false" outlineLevel="0" max="638" min="638" style="0" width="10.65"/>
    <col collapsed="false" customWidth="true" hidden="false" outlineLevel="0" max="639" min="639" style="0" width="10.65"/>
    <col collapsed="false" customWidth="true" hidden="false" outlineLevel="0" max="640" min="640" style="0" width="10.65"/>
    <col collapsed="false" customWidth="true" hidden="false" outlineLevel="0" max="641" min="641" style="0" width="10.65"/>
    <col collapsed="false" customWidth="true" hidden="false" outlineLevel="0" max="642" min="642" style="0" width="10.65"/>
    <col collapsed="false" customWidth="true" hidden="false" outlineLevel="0" max="643" min="643" style="0" width="10.65"/>
    <col collapsed="false" customWidth="true" hidden="false" outlineLevel="0" max="644" min="644" style="0" width="10.65"/>
    <col collapsed="false" customWidth="true" hidden="false" outlineLevel="0" max="645" min="645" style="0" width="10.65"/>
    <col collapsed="false" customWidth="true" hidden="false" outlineLevel="0" max="646" min="646" style="0" width="10.65"/>
    <col collapsed="false" customWidth="true" hidden="false" outlineLevel="0" max="647" min="647" style="0" width="10.65"/>
    <col collapsed="false" customWidth="true" hidden="false" outlineLevel="0" max="648" min="648" style="0" width="10.65"/>
    <col collapsed="false" customWidth="true" hidden="false" outlineLevel="0" max="649" min="649" style="0" width="10.65"/>
    <col collapsed="false" customWidth="true" hidden="false" outlineLevel="0" max="650" min="650" style="0" width="10.65"/>
    <col collapsed="false" customWidth="true" hidden="false" outlineLevel="0" max="651" min="651" style="0" width="10.65"/>
    <col collapsed="false" customWidth="true" hidden="false" outlineLevel="0" max="652" min="652" style="0" width="10.65"/>
    <col collapsed="false" customWidth="true" hidden="false" outlineLevel="0" max="653" min="653" style="0" width="10.65"/>
    <col collapsed="false" customWidth="true" hidden="false" outlineLevel="0" max="654" min="654" style="0" width="10.65"/>
    <col collapsed="false" customWidth="true" hidden="false" outlineLevel="0" max="655" min="655" style="0" width="10.65"/>
    <col collapsed="false" customWidth="true" hidden="false" outlineLevel="0" max="656" min="656" style="0" width="10.65"/>
    <col collapsed="false" customWidth="true" hidden="false" outlineLevel="0" max="657" min="657" style="0" width="10.65"/>
    <col collapsed="false" customWidth="true" hidden="false" outlineLevel="0" max="658" min="658" style="0" width="10.65"/>
    <col collapsed="false" customWidth="true" hidden="false" outlineLevel="0" max="659" min="659" style="0" width="10.65"/>
    <col collapsed="false" customWidth="true" hidden="false" outlineLevel="0" max="660" min="660" style="0" width="10.65"/>
    <col collapsed="false" customWidth="true" hidden="false" outlineLevel="0" max="661" min="661" style="0" width="10.65"/>
    <col collapsed="false" customWidth="true" hidden="false" outlineLevel="0" max="662" min="662" style="0" width="10.65"/>
    <col collapsed="false" customWidth="true" hidden="false" outlineLevel="0" max="663" min="663" style="0" width="10.65"/>
    <col collapsed="false" customWidth="true" hidden="false" outlineLevel="0" max="664" min="664" style="0" width="10.65"/>
    <col collapsed="false" customWidth="true" hidden="false" outlineLevel="0" max="665" min="665" style="0" width="10.65"/>
    <col collapsed="false" customWidth="true" hidden="false" outlineLevel="0" max="666" min="666" style="0" width="10.65"/>
    <col collapsed="false" customWidth="true" hidden="false" outlineLevel="0" max="667" min="667" style="0" width="10.65"/>
    <col collapsed="false" customWidth="true" hidden="false" outlineLevel="0" max="668" min="668" style="0" width="10.65"/>
    <col collapsed="false" customWidth="true" hidden="false" outlineLevel="0" max="669" min="669" style="0" width="10.65"/>
    <col collapsed="false" customWidth="true" hidden="false" outlineLevel="0" max="670" min="670" style="0" width="10.65"/>
    <col collapsed="false" customWidth="true" hidden="false" outlineLevel="0" max="671" min="671" style="0" width="10.65"/>
    <col collapsed="false" customWidth="true" hidden="false" outlineLevel="0" max="672" min="672" style="0" width="10.65"/>
    <col collapsed="false" customWidth="true" hidden="false" outlineLevel="0" max="673" min="673" style="0" width="10.65"/>
    <col collapsed="false" customWidth="true" hidden="false" outlineLevel="0" max="674" min="674" style="0" width="10.65"/>
    <col collapsed="false" customWidth="true" hidden="false" outlineLevel="0" max="675" min="675" style="0" width="10.65"/>
    <col collapsed="false" customWidth="true" hidden="false" outlineLevel="0" max="676" min="676" style="0" width="10.65"/>
    <col collapsed="false" customWidth="true" hidden="false" outlineLevel="0" max="677" min="677" style="0" width="10.65"/>
    <col collapsed="false" customWidth="true" hidden="false" outlineLevel="0" max="678" min="678" style="0" width="10.65"/>
    <col collapsed="false" customWidth="true" hidden="false" outlineLevel="0" max="679" min="679" style="0" width="10.65"/>
    <col collapsed="false" customWidth="true" hidden="false" outlineLevel="0" max="680" min="680" style="0" width="10.65"/>
    <col collapsed="false" customWidth="true" hidden="false" outlineLevel="0" max="681" min="681" style="0" width="10.65"/>
    <col collapsed="false" customWidth="true" hidden="false" outlineLevel="0" max="682" min="682" style="0" width="10.65"/>
    <col collapsed="false" customWidth="true" hidden="false" outlineLevel="0" max="683" min="683" style="0" width="10.65"/>
    <col collapsed="false" customWidth="true" hidden="false" outlineLevel="0" max="684" min="684" style="0" width="10.65"/>
    <col collapsed="false" customWidth="true" hidden="false" outlineLevel="0" max="685" min="685" style="0" width="10.65"/>
    <col collapsed="false" customWidth="true" hidden="false" outlineLevel="0" max="686" min="686" style="0" width="10.65"/>
    <col collapsed="false" customWidth="true" hidden="false" outlineLevel="0" max="687" min="687" style="0" width="10.65"/>
    <col collapsed="false" customWidth="true" hidden="false" outlineLevel="0" max="688" min="688" style="0" width="10.65"/>
    <col collapsed="false" customWidth="true" hidden="false" outlineLevel="0" max="689" min="689" style="0" width="10.65"/>
    <col collapsed="false" customWidth="true" hidden="false" outlineLevel="0" max="690" min="690" style="0" width="10.65"/>
    <col collapsed="false" customWidth="true" hidden="false" outlineLevel="0" max="691" min="691" style="0" width="10.65"/>
    <col collapsed="false" customWidth="true" hidden="false" outlineLevel="0" max="692" min="692" style="0" width="10.65"/>
    <col collapsed="false" customWidth="true" hidden="false" outlineLevel="0" max="693" min="693" style="0" width="10.65"/>
    <col collapsed="false" customWidth="true" hidden="false" outlineLevel="0" max="694" min="694" style="0" width="10.65"/>
    <col collapsed="false" customWidth="true" hidden="false" outlineLevel="0" max="695" min="695" style="0" width="10.65"/>
    <col collapsed="false" customWidth="true" hidden="false" outlineLevel="0" max="696" min="696" style="0" width="10.65"/>
    <col collapsed="false" customWidth="true" hidden="false" outlineLevel="0" max="697" min="697" style="0" width="10.65"/>
    <col collapsed="false" customWidth="true" hidden="false" outlineLevel="0" max="698" min="698" style="0" width="10.65"/>
    <col collapsed="false" customWidth="true" hidden="false" outlineLevel="0" max="699" min="699" style="0" width="10.65"/>
    <col collapsed="false" customWidth="true" hidden="false" outlineLevel="0" max="700" min="700" style="0" width="10.65"/>
    <col collapsed="false" customWidth="true" hidden="false" outlineLevel="0" max="701" min="701" style="0" width="10.65"/>
    <col collapsed="false" customWidth="true" hidden="false" outlineLevel="0" max="702" min="702" style="0" width="10.65"/>
    <col collapsed="false" customWidth="true" hidden="false" outlineLevel="0" max="703" min="703" style="0" width="10.65"/>
    <col collapsed="false" customWidth="true" hidden="false" outlineLevel="0" max="704" min="704" style="0" width="10.65"/>
    <col collapsed="false" customWidth="true" hidden="false" outlineLevel="0" max="705" min="705" style="0" width="10.65"/>
    <col collapsed="false" customWidth="true" hidden="false" outlineLevel="0" max="706" min="706" style="0" width="10.65"/>
    <col collapsed="false" customWidth="true" hidden="false" outlineLevel="0" max="707" min="707" style="0" width="10.65"/>
    <col collapsed="false" customWidth="true" hidden="false" outlineLevel="0" max="708" min="708" style="0" width="10.65"/>
    <col collapsed="false" customWidth="true" hidden="false" outlineLevel="0" max="709" min="709" style="0" width="10.65"/>
    <col collapsed="false" customWidth="true" hidden="false" outlineLevel="0" max="710" min="710" style="0" width="10.65"/>
    <col collapsed="false" customWidth="true" hidden="false" outlineLevel="0" max="711" min="711" style="0" width="10.65"/>
    <col collapsed="false" customWidth="true" hidden="false" outlineLevel="0" max="712" min="712" style="0" width="10.65"/>
    <col collapsed="false" customWidth="true" hidden="false" outlineLevel="0" max="713" min="713" style="0" width="10.65"/>
    <col collapsed="false" customWidth="true" hidden="false" outlineLevel="0" max="714" min="714" style="0" width="10.65"/>
    <col collapsed="false" customWidth="true" hidden="false" outlineLevel="0" max="715" min="715" style="0" width="10.65"/>
    <col collapsed="false" customWidth="true" hidden="false" outlineLevel="0" max="716" min="716" style="0" width="10.65"/>
    <col collapsed="false" customWidth="true" hidden="false" outlineLevel="0" max="717" min="717" style="0" width="10.65"/>
    <col collapsed="false" customWidth="true" hidden="false" outlineLevel="0" max="718" min="718" style="0" width="10.65"/>
    <col collapsed="false" customWidth="true" hidden="false" outlineLevel="0" max="719" min="719" style="0" width="10.65"/>
    <col collapsed="false" customWidth="true" hidden="false" outlineLevel="0" max="720" min="720" style="0" width="10.65"/>
    <col collapsed="false" customWidth="true" hidden="false" outlineLevel="0" max="721" min="721" style="0" width="10.65"/>
    <col collapsed="false" customWidth="true" hidden="false" outlineLevel="0" max="722" min="722" style="0" width="10.65"/>
    <col collapsed="false" customWidth="true" hidden="false" outlineLevel="0" max="723" min="723" style="0" width="10.65"/>
    <col collapsed="false" customWidth="true" hidden="false" outlineLevel="0" max="724" min="724" style="0" width="10.65"/>
    <col collapsed="false" customWidth="true" hidden="false" outlineLevel="0" max="725" min="725" style="0" width="10.65"/>
    <col collapsed="false" customWidth="true" hidden="false" outlineLevel="0" max="726" min="726" style="0" width="10.65"/>
    <col collapsed="false" customWidth="true" hidden="false" outlineLevel="0" max="727" min="727" style="0" width="10.65"/>
    <col collapsed="false" customWidth="true" hidden="false" outlineLevel="0" max="728" min="728" style="0" width="10.65"/>
    <col collapsed="false" customWidth="true" hidden="false" outlineLevel="0" max="729" min="729" style="0" width="10.65"/>
    <col collapsed="false" customWidth="true" hidden="false" outlineLevel="0" max="730" min="730" style="0" width="10.65"/>
    <col collapsed="false" customWidth="true" hidden="false" outlineLevel="0" max="731" min="731" style="0" width="10.65"/>
    <col collapsed="false" customWidth="true" hidden="false" outlineLevel="0" max="732" min="732" style="0" width="10.65"/>
    <col collapsed="false" customWidth="true" hidden="false" outlineLevel="0" max="733" min="733" style="0" width="10.65"/>
    <col collapsed="false" customWidth="true" hidden="false" outlineLevel="0" max="734" min="734" style="0" width="10.65"/>
    <col collapsed="false" customWidth="true" hidden="false" outlineLevel="0" max="735" min="735" style="0" width="10.65"/>
    <col collapsed="false" customWidth="true" hidden="false" outlineLevel="0" max="736" min="736" style="0" width="10.65"/>
    <col collapsed="false" customWidth="true" hidden="false" outlineLevel="0" max="737" min="737" style="0" width="10.65"/>
    <col collapsed="false" customWidth="true" hidden="false" outlineLevel="0" max="738" min="738" style="0" width="10.65"/>
    <col collapsed="false" customWidth="true" hidden="false" outlineLevel="0" max="739" min="739" style="0" width="10.65"/>
    <col collapsed="false" customWidth="true" hidden="false" outlineLevel="0" max="740" min="740" style="0" width="10.65"/>
    <col collapsed="false" customWidth="true" hidden="false" outlineLevel="0" max="741" min="741" style="0" width="10.65"/>
    <col collapsed="false" customWidth="true" hidden="false" outlineLevel="0" max="742" min="742" style="0" width="10.65"/>
    <col collapsed="false" customWidth="true" hidden="false" outlineLevel="0" max="743" min="743" style="0" width="10.65"/>
    <col collapsed="false" customWidth="true" hidden="false" outlineLevel="0" max="744" min="744" style="0" width="10.65"/>
    <col collapsed="false" customWidth="true" hidden="false" outlineLevel="0" max="745" min="745" style="0" width="10.65"/>
    <col collapsed="false" customWidth="true" hidden="false" outlineLevel="0" max="746" min="746" style="0" width="10.65"/>
    <col collapsed="false" customWidth="true" hidden="false" outlineLevel="0" max="747" min="747" style="0" width="10.65"/>
    <col collapsed="false" customWidth="true" hidden="false" outlineLevel="0" max="748" min="748" style="0" width="10.65"/>
    <col collapsed="false" customWidth="true" hidden="false" outlineLevel="0" max="749" min="749" style="0" width="10.65"/>
    <col collapsed="false" customWidth="true" hidden="false" outlineLevel="0" max="750" min="750" style="0" width="10.65"/>
    <col collapsed="false" customWidth="true" hidden="false" outlineLevel="0" max="751" min="751" style="0" width="10.65"/>
    <col collapsed="false" customWidth="true" hidden="false" outlineLevel="0" max="752" min="752" style="0" width="10.65"/>
    <col collapsed="false" customWidth="true" hidden="false" outlineLevel="0" max="753" min="753" style="0" width="10.65"/>
    <col collapsed="false" customWidth="true" hidden="false" outlineLevel="0" max="754" min="754" style="0" width="10.65"/>
    <col collapsed="false" customWidth="true" hidden="false" outlineLevel="0" max="755" min="755" style="0" width="10.65"/>
    <col collapsed="false" customWidth="true" hidden="false" outlineLevel="0" max="756" min="756" style="0" width="10.65"/>
    <col collapsed="false" customWidth="true" hidden="false" outlineLevel="0" max="757" min="757" style="0" width="10.65"/>
    <col collapsed="false" customWidth="true" hidden="false" outlineLevel="0" max="758" min="758" style="0" width="10.65"/>
    <col collapsed="false" customWidth="true" hidden="false" outlineLevel="0" max="759" min="759" style="0" width="10.65"/>
    <col collapsed="false" customWidth="true" hidden="false" outlineLevel="0" max="760" min="760" style="0" width="10.65"/>
    <col collapsed="false" customWidth="true" hidden="false" outlineLevel="0" max="761" min="761" style="0" width="10.65"/>
    <col collapsed="false" customWidth="true" hidden="false" outlineLevel="0" max="762" min="762" style="0" width="10.65"/>
    <col collapsed="false" customWidth="true" hidden="false" outlineLevel="0" max="763" min="763" style="0" width="10.65"/>
    <col collapsed="false" customWidth="true" hidden="false" outlineLevel="0" max="764" min="764" style="0" width="10.65"/>
    <col collapsed="false" customWidth="true" hidden="false" outlineLevel="0" max="765" min="765" style="0" width="10.65"/>
    <col collapsed="false" customWidth="true" hidden="false" outlineLevel="0" max="766" min="766" style="0" width="10.65"/>
    <col collapsed="false" customWidth="true" hidden="false" outlineLevel="0" max="767" min="767" style="0" width="10.65"/>
    <col collapsed="false" customWidth="true" hidden="false" outlineLevel="0" max="768" min="768" style="0" width="10.65"/>
    <col collapsed="false" customWidth="true" hidden="false" outlineLevel="0" max="769" min="769" style="0" width="10.65"/>
    <col collapsed="false" customWidth="true" hidden="false" outlineLevel="0" max="770" min="770" style="0" width="10.65"/>
    <col collapsed="false" customWidth="true" hidden="false" outlineLevel="0" max="771" min="771" style="0" width="10.65"/>
    <col collapsed="false" customWidth="true" hidden="false" outlineLevel="0" max="772" min="772" style="0" width="10.65"/>
    <col collapsed="false" customWidth="true" hidden="false" outlineLevel="0" max="773" min="773" style="0" width="10.65"/>
    <col collapsed="false" customWidth="true" hidden="false" outlineLevel="0" max="774" min="774" style="0" width="10.65"/>
    <col collapsed="false" customWidth="true" hidden="false" outlineLevel="0" max="775" min="775" style="0" width="10.65"/>
    <col collapsed="false" customWidth="true" hidden="false" outlineLevel="0" max="776" min="776" style="0" width="10.65"/>
    <col collapsed="false" customWidth="true" hidden="false" outlineLevel="0" max="777" min="777" style="0" width="10.65"/>
    <col collapsed="false" customWidth="true" hidden="false" outlineLevel="0" max="778" min="778" style="0" width="10.65"/>
    <col collapsed="false" customWidth="true" hidden="false" outlineLevel="0" max="779" min="779" style="0" width="10.65"/>
    <col collapsed="false" customWidth="true" hidden="false" outlineLevel="0" max="780" min="780" style="0" width="10.65"/>
    <col collapsed="false" customWidth="true" hidden="false" outlineLevel="0" max="781" min="781" style="0" width="10.65"/>
    <col collapsed="false" customWidth="true" hidden="false" outlineLevel="0" max="782" min="782" style="0" width="10.65"/>
    <col collapsed="false" customWidth="true" hidden="false" outlineLevel="0" max="783" min="783" style="0" width="10.65"/>
    <col collapsed="false" customWidth="true" hidden="false" outlineLevel="0" max="784" min="784" style="0" width="10.65"/>
    <col collapsed="false" customWidth="true" hidden="false" outlineLevel="0" max="785" min="785" style="0" width="10.65"/>
    <col collapsed="false" customWidth="true" hidden="false" outlineLevel="0" max="786" min="786" style="0" width="10.65"/>
    <col collapsed="false" customWidth="true" hidden="false" outlineLevel="0" max="787" min="787" style="0" width="10.65"/>
    <col collapsed="false" customWidth="true" hidden="false" outlineLevel="0" max="788" min="788" style="0" width="10.65"/>
    <col collapsed="false" customWidth="true" hidden="false" outlineLevel="0" max="789" min="789" style="0" width="10.65"/>
    <col collapsed="false" customWidth="true" hidden="false" outlineLevel="0" max="790" min="790" style="0" width="10.65"/>
    <col collapsed="false" customWidth="true" hidden="false" outlineLevel="0" max="791" min="791" style="0" width="10.65"/>
    <col collapsed="false" customWidth="true" hidden="false" outlineLevel="0" max="792" min="792" style="0" width="10.65"/>
    <col collapsed="false" customWidth="true" hidden="false" outlineLevel="0" max="793" min="793" style="0" width="10.65"/>
    <col collapsed="false" customWidth="true" hidden="false" outlineLevel="0" max="794" min="794" style="0" width="10.65"/>
    <col collapsed="false" customWidth="true" hidden="false" outlineLevel="0" max="795" min="795" style="0" width="10.65"/>
    <col collapsed="false" customWidth="true" hidden="false" outlineLevel="0" max="796" min="796" style="0" width="10.65"/>
    <col collapsed="false" customWidth="true" hidden="false" outlineLevel="0" max="797" min="797" style="0" width="10.65"/>
    <col collapsed="false" customWidth="true" hidden="false" outlineLevel="0" max="798" min="798" style="0" width="10.65"/>
    <col collapsed="false" customWidth="true" hidden="false" outlineLevel="0" max="799" min="799" style="0" width="10.65"/>
    <col collapsed="false" customWidth="true" hidden="false" outlineLevel="0" max="800" min="800" style="0" width="10.65"/>
    <col collapsed="false" customWidth="true" hidden="false" outlineLevel="0" max="801" min="801" style="0" width="10.65"/>
    <col collapsed="false" customWidth="true" hidden="false" outlineLevel="0" max="802" min="802" style="0" width="10.65"/>
    <col collapsed="false" customWidth="true" hidden="false" outlineLevel="0" max="803" min="803" style="0" width="10.65"/>
    <col collapsed="false" customWidth="true" hidden="false" outlineLevel="0" max="804" min="804" style="0" width="10.65"/>
    <col collapsed="false" customWidth="true" hidden="false" outlineLevel="0" max="805" min="805" style="0" width="10.65"/>
    <col collapsed="false" customWidth="true" hidden="false" outlineLevel="0" max="806" min="806" style="0" width="10.65"/>
    <col collapsed="false" customWidth="true" hidden="false" outlineLevel="0" max="807" min="807" style="0" width="10.65"/>
    <col collapsed="false" customWidth="true" hidden="false" outlineLevel="0" max="808" min="808" style="0" width="10.65"/>
    <col collapsed="false" customWidth="true" hidden="false" outlineLevel="0" max="809" min="809" style="0" width="10.65"/>
    <col collapsed="false" customWidth="true" hidden="false" outlineLevel="0" max="810" min="810" style="0" width="10.65"/>
    <col collapsed="false" customWidth="true" hidden="false" outlineLevel="0" max="811" min="811" style="0" width="10.65"/>
    <col collapsed="false" customWidth="true" hidden="false" outlineLevel="0" max="812" min="812" style="0" width="10.65"/>
    <col collapsed="false" customWidth="true" hidden="false" outlineLevel="0" max="813" min="813" style="0" width="10.65"/>
    <col collapsed="false" customWidth="true" hidden="false" outlineLevel="0" max="814" min="814" style="0" width="10.65"/>
    <col collapsed="false" customWidth="true" hidden="false" outlineLevel="0" max="815" min="815" style="0" width="10.65"/>
    <col collapsed="false" customWidth="true" hidden="false" outlineLevel="0" max="816" min="816" style="0" width="10.65"/>
    <col collapsed="false" customWidth="true" hidden="false" outlineLevel="0" max="817" min="817" style="0" width="10.65"/>
    <col collapsed="false" customWidth="true" hidden="false" outlineLevel="0" max="818" min="818" style="0" width="10.65"/>
    <col collapsed="false" customWidth="true" hidden="false" outlineLevel="0" max="819" min="819" style="0" width="10.65"/>
    <col collapsed="false" customWidth="true" hidden="false" outlineLevel="0" max="820" min="820" style="0" width="10.65"/>
    <col collapsed="false" customWidth="true" hidden="false" outlineLevel="0" max="821" min="821" style="0" width="10.65"/>
    <col collapsed="false" customWidth="true" hidden="false" outlineLevel="0" max="822" min="822" style="0" width="10.65"/>
    <col collapsed="false" customWidth="true" hidden="false" outlineLevel="0" max="823" min="823" style="0" width="10.65"/>
    <col collapsed="false" customWidth="true" hidden="false" outlineLevel="0" max="824" min="824" style="0" width="10.65"/>
    <col collapsed="false" customWidth="true" hidden="false" outlineLevel="0" max="825" min="825" style="0" width="10.65"/>
    <col collapsed="false" customWidth="true" hidden="false" outlineLevel="0" max="826" min="826" style="0" width="10.65"/>
    <col collapsed="false" customWidth="true" hidden="false" outlineLevel="0" max="827" min="827" style="0" width="10.65"/>
    <col collapsed="false" customWidth="true" hidden="false" outlineLevel="0" max="828" min="828" style="0" width="10.65"/>
    <col collapsed="false" customWidth="true" hidden="false" outlineLevel="0" max="829" min="829" style="0" width="10.65"/>
    <col collapsed="false" customWidth="true" hidden="false" outlineLevel="0" max="830" min="830" style="0" width="10.65"/>
    <col collapsed="false" customWidth="true" hidden="false" outlineLevel="0" max="831" min="831" style="0" width="10.65"/>
    <col collapsed="false" customWidth="true" hidden="false" outlineLevel="0" max="832" min="832" style="0" width="10.65"/>
    <col collapsed="false" customWidth="true" hidden="false" outlineLevel="0" max="833" min="833" style="0" width="10.65"/>
    <col collapsed="false" customWidth="true" hidden="false" outlineLevel="0" max="834" min="834" style="0" width="10.65"/>
    <col collapsed="false" customWidth="true" hidden="false" outlineLevel="0" max="835" min="835" style="0" width="10.65"/>
    <col collapsed="false" customWidth="true" hidden="false" outlineLevel="0" max="836" min="836" style="0" width="10.65"/>
    <col collapsed="false" customWidth="true" hidden="false" outlineLevel="0" max="837" min="837" style="0" width="10.65"/>
    <col collapsed="false" customWidth="true" hidden="false" outlineLevel="0" max="838" min="838" style="0" width="10.65"/>
    <col collapsed="false" customWidth="true" hidden="false" outlineLevel="0" max="839" min="839" style="0" width="10.65"/>
    <col collapsed="false" customWidth="true" hidden="false" outlineLevel="0" max="840" min="840" style="0" width="10.65"/>
    <col collapsed="false" customWidth="true" hidden="false" outlineLevel="0" max="841" min="841" style="0" width="10.65"/>
    <col collapsed="false" customWidth="true" hidden="false" outlineLevel="0" max="842" min="842" style="0" width="10.65"/>
    <col collapsed="false" customWidth="true" hidden="false" outlineLevel="0" max="843" min="843" style="0" width="10.65"/>
    <col collapsed="false" customWidth="true" hidden="false" outlineLevel="0" max="844" min="844" style="0" width="10.65"/>
    <col collapsed="false" customWidth="true" hidden="false" outlineLevel="0" max="845" min="845" style="0" width="10.65"/>
    <col collapsed="false" customWidth="true" hidden="false" outlineLevel="0" max="846" min="846" style="0" width="10.65"/>
    <col collapsed="false" customWidth="true" hidden="false" outlineLevel="0" max="847" min="847" style="0" width="10.65"/>
    <col collapsed="false" customWidth="true" hidden="false" outlineLevel="0" max="848" min="848" style="0" width="10.65"/>
    <col collapsed="false" customWidth="true" hidden="false" outlineLevel="0" max="849" min="849" style="0" width="10.65"/>
    <col collapsed="false" customWidth="true" hidden="false" outlineLevel="0" max="850" min="850" style="0" width="10.65"/>
    <col collapsed="false" customWidth="true" hidden="false" outlineLevel="0" max="851" min="851" style="0" width="10.65"/>
    <col collapsed="false" customWidth="true" hidden="false" outlineLevel="0" max="852" min="852" style="0" width="10.65"/>
    <col collapsed="false" customWidth="true" hidden="false" outlineLevel="0" max="853" min="853" style="0" width="10.65"/>
    <col collapsed="false" customWidth="true" hidden="false" outlineLevel="0" max="854" min="854" style="0" width="10.65"/>
    <col collapsed="false" customWidth="true" hidden="false" outlineLevel="0" max="855" min="855" style="0" width="10.65"/>
    <col collapsed="false" customWidth="true" hidden="false" outlineLevel="0" max="856" min="856" style="0" width="10.65"/>
    <col collapsed="false" customWidth="true" hidden="false" outlineLevel="0" max="857" min="857" style="0" width="10.65"/>
    <col collapsed="false" customWidth="true" hidden="false" outlineLevel="0" max="858" min="858" style="0" width="10.65"/>
    <col collapsed="false" customWidth="true" hidden="false" outlineLevel="0" max="859" min="859" style="0" width="10.65"/>
    <col collapsed="false" customWidth="true" hidden="false" outlineLevel="0" max="860" min="860" style="0" width="10.65"/>
    <col collapsed="false" customWidth="true" hidden="false" outlineLevel="0" max="861" min="861" style="0" width="10.65"/>
    <col collapsed="false" customWidth="true" hidden="false" outlineLevel="0" max="862" min="862" style="0" width="10.65"/>
    <col collapsed="false" customWidth="true" hidden="false" outlineLevel="0" max="863" min="863" style="0" width="10.65"/>
    <col collapsed="false" customWidth="true" hidden="false" outlineLevel="0" max="864" min="864" style="0" width="10.65"/>
    <col collapsed="false" customWidth="true" hidden="false" outlineLevel="0" max="865" min="865" style="0" width="10.65"/>
    <col collapsed="false" customWidth="true" hidden="false" outlineLevel="0" max="866" min="866" style="0" width="10.65"/>
    <col collapsed="false" customWidth="true" hidden="false" outlineLevel="0" max="867" min="867" style="0" width="10.65"/>
    <col collapsed="false" customWidth="true" hidden="false" outlineLevel="0" max="868" min="868" style="0" width="10.65"/>
    <col collapsed="false" customWidth="true" hidden="false" outlineLevel="0" max="869" min="869" style="0" width="10.65"/>
    <col collapsed="false" customWidth="true" hidden="false" outlineLevel="0" max="870" min="870" style="0" width="10.65"/>
    <col collapsed="false" customWidth="true" hidden="false" outlineLevel="0" max="871" min="871" style="0" width="10.65"/>
    <col collapsed="false" customWidth="true" hidden="false" outlineLevel="0" max="872" min="872" style="0" width="10.65"/>
    <col collapsed="false" customWidth="true" hidden="false" outlineLevel="0" max="873" min="873" style="0" width="10.65"/>
    <col collapsed="false" customWidth="true" hidden="false" outlineLevel="0" max="874" min="874" style="0" width="10.65"/>
    <col collapsed="false" customWidth="true" hidden="false" outlineLevel="0" max="875" min="875" style="0" width="10.65"/>
    <col collapsed="false" customWidth="true" hidden="false" outlineLevel="0" max="876" min="876" style="0" width="10.65"/>
    <col collapsed="false" customWidth="true" hidden="false" outlineLevel="0" max="877" min="877" style="0" width="10.65"/>
    <col collapsed="false" customWidth="true" hidden="false" outlineLevel="0" max="878" min="878" style="0" width="10.65"/>
    <col collapsed="false" customWidth="true" hidden="false" outlineLevel="0" max="879" min="879" style="0" width="10.65"/>
    <col collapsed="false" customWidth="true" hidden="false" outlineLevel="0" max="880" min="880" style="0" width="10.65"/>
    <col collapsed="false" customWidth="true" hidden="false" outlineLevel="0" max="881" min="881" style="0" width="10.65"/>
    <col collapsed="false" customWidth="true" hidden="false" outlineLevel="0" max="882" min="882" style="0" width="10.65"/>
    <col collapsed="false" customWidth="true" hidden="false" outlineLevel="0" max="883" min="883" style="0" width="10.65"/>
    <col collapsed="false" customWidth="true" hidden="false" outlineLevel="0" max="884" min="884" style="0" width="10.65"/>
    <col collapsed="false" customWidth="true" hidden="false" outlineLevel="0" max="885" min="885" style="0" width="10.65"/>
    <col collapsed="false" customWidth="true" hidden="false" outlineLevel="0" max="886" min="886" style="0" width="10.65"/>
    <col collapsed="false" customWidth="true" hidden="false" outlineLevel="0" max="887" min="887" style="0" width="10.65"/>
    <col collapsed="false" customWidth="true" hidden="false" outlineLevel="0" max="888" min="888" style="0" width="10.65"/>
    <col collapsed="false" customWidth="true" hidden="false" outlineLevel="0" max="889" min="889" style="0" width="10.65"/>
    <col collapsed="false" customWidth="true" hidden="false" outlineLevel="0" max="890" min="890" style="0" width="10.65"/>
    <col collapsed="false" customWidth="true" hidden="false" outlineLevel="0" max="891" min="891" style="0" width="10.65"/>
    <col collapsed="false" customWidth="true" hidden="false" outlineLevel="0" max="892" min="892" style="0" width="10.65"/>
    <col collapsed="false" customWidth="true" hidden="false" outlineLevel="0" max="893" min="893" style="0" width="10.65"/>
    <col collapsed="false" customWidth="true" hidden="false" outlineLevel="0" max="894" min="894" style="0" width="10.65"/>
    <col collapsed="false" customWidth="true" hidden="false" outlineLevel="0" max="895" min="895" style="0" width="10.65"/>
    <col collapsed="false" customWidth="true" hidden="false" outlineLevel="0" max="896" min="896" style="0" width="10.65"/>
    <col collapsed="false" customWidth="true" hidden="false" outlineLevel="0" max="897" min="897" style="0" width="10.65"/>
    <col collapsed="false" customWidth="true" hidden="false" outlineLevel="0" max="898" min="898" style="0" width="10.65"/>
    <col collapsed="false" customWidth="true" hidden="false" outlineLevel="0" max="899" min="899" style="0" width="10.65"/>
    <col collapsed="false" customWidth="true" hidden="false" outlineLevel="0" max="900" min="900" style="0" width="10.65"/>
    <col collapsed="false" customWidth="true" hidden="false" outlineLevel="0" max="901" min="901" style="0" width="10.65"/>
    <col collapsed="false" customWidth="true" hidden="false" outlineLevel="0" max="902" min="902" style="0" width="10.65"/>
    <col collapsed="false" customWidth="true" hidden="false" outlineLevel="0" max="903" min="903" style="0" width="10.65"/>
    <col collapsed="false" customWidth="true" hidden="false" outlineLevel="0" max="904" min="904" style="0" width="10.65"/>
    <col collapsed="false" customWidth="true" hidden="false" outlineLevel="0" max="905" min="905" style="0" width="10.65"/>
    <col collapsed="false" customWidth="true" hidden="false" outlineLevel="0" max="906" min="906" style="0" width="10.65"/>
    <col collapsed="false" customWidth="true" hidden="false" outlineLevel="0" max="907" min="907" style="0" width="10.65"/>
    <col collapsed="false" customWidth="true" hidden="false" outlineLevel="0" max="908" min="908" style="0" width="10.65"/>
    <col collapsed="false" customWidth="true" hidden="false" outlineLevel="0" max="909" min="909" style="0" width="10.65"/>
    <col collapsed="false" customWidth="true" hidden="false" outlineLevel="0" max="910" min="910" style="0" width="10.65"/>
    <col collapsed="false" customWidth="true" hidden="false" outlineLevel="0" max="911" min="911" style="0" width="10.65"/>
    <col collapsed="false" customWidth="true" hidden="false" outlineLevel="0" max="912" min="912" style="0" width="10.65"/>
    <col collapsed="false" customWidth="true" hidden="false" outlineLevel="0" max="913" min="913" style="0" width="10.65"/>
    <col collapsed="false" customWidth="true" hidden="false" outlineLevel="0" max="914" min="914" style="0" width="10.65"/>
    <col collapsed="false" customWidth="true" hidden="false" outlineLevel="0" max="915" min="915" style="0" width="10.65"/>
    <col collapsed="false" customWidth="true" hidden="false" outlineLevel="0" max="916" min="916" style="0" width="10.65"/>
    <col collapsed="false" customWidth="true" hidden="false" outlineLevel="0" max="917" min="917" style="0" width="10.65"/>
    <col collapsed="false" customWidth="true" hidden="false" outlineLevel="0" max="918" min="918" style="0" width="10.65"/>
    <col collapsed="false" customWidth="true" hidden="false" outlineLevel="0" max="919" min="919" style="0" width="10.65"/>
    <col collapsed="false" customWidth="true" hidden="false" outlineLevel="0" max="920" min="920" style="0" width="10.65"/>
    <col collapsed="false" customWidth="true" hidden="false" outlineLevel="0" max="921" min="921" style="0" width="10.65"/>
    <col collapsed="false" customWidth="true" hidden="false" outlineLevel="0" max="922" min="922" style="0" width="10.65"/>
    <col collapsed="false" customWidth="true" hidden="false" outlineLevel="0" max="923" min="923" style="0" width="10.65"/>
    <col collapsed="false" customWidth="true" hidden="false" outlineLevel="0" max="924" min="924" style="0" width="10.65"/>
    <col collapsed="false" customWidth="true" hidden="false" outlineLevel="0" max="925" min="925" style="0" width="10.65"/>
    <col collapsed="false" customWidth="true" hidden="false" outlineLevel="0" max="926" min="926" style="0" width="10.65"/>
    <col collapsed="false" customWidth="true" hidden="false" outlineLevel="0" max="927" min="927" style="0" width="10.65"/>
    <col collapsed="false" customWidth="true" hidden="false" outlineLevel="0" max="928" min="928" style="0" width="10.65"/>
    <col collapsed="false" customWidth="true" hidden="false" outlineLevel="0" max="929" min="929" style="0" width="10.65"/>
    <col collapsed="false" customWidth="true" hidden="false" outlineLevel="0" max="930" min="930" style="0" width="10.65"/>
    <col collapsed="false" customWidth="true" hidden="false" outlineLevel="0" max="931" min="931" style="0" width="10.65"/>
    <col collapsed="false" customWidth="true" hidden="false" outlineLevel="0" max="932" min="932" style="0" width="10.65"/>
    <col collapsed="false" customWidth="true" hidden="false" outlineLevel="0" max="933" min="933" style="0" width="10.65"/>
    <col collapsed="false" customWidth="true" hidden="false" outlineLevel="0" max="934" min="934" style="0" width="10.65"/>
    <col collapsed="false" customWidth="true" hidden="false" outlineLevel="0" max="935" min="935" style="0" width="10.65"/>
    <col collapsed="false" customWidth="true" hidden="false" outlineLevel="0" max="936" min="936" style="0" width="10.65"/>
    <col collapsed="false" customWidth="true" hidden="false" outlineLevel="0" max="937" min="937" style="0" width="10.65"/>
    <col collapsed="false" customWidth="true" hidden="false" outlineLevel="0" max="938" min="938" style="0" width="10.65"/>
    <col collapsed="false" customWidth="true" hidden="false" outlineLevel="0" max="939" min="939" style="0" width="10.65"/>
    <col collapsed="false" customWidth="true" hidden="false" outlineLevel="0" max="940" min="940" style="0" width="10.65"/>
    <col collapsed="false" customWidth="true" hidden="false" outlineLevel="0" max="941" min="941" style="0" width="10.65"/>
    <col collapsed="false" customWidth="true" hidden="false" outlineLevel="0" max="942" min="942" style="0" width="10.65"/>
    <col collapsed="false" customWidth="true" hidden="false" outlineLevel="0" max="943" min="943" style="0" width="10.65"/>
    <col collapsed="false" customWidth="true" hidden="false" outlineLevel="0" max="944" min="944" style="0" width="10.65"/>
    <col collapsed="false" customWidth="true" hidden="false" outlineLevel="0" max="945" min="945" style="0" width="10.65"/>
    <col collapsed="false" customWidth="true" hidden="false" outlineLevel="0" max="946" min="946" style="0" width="10.65"/>
    <col collapsed="false" customWidth="true" hidden="false" outlineLevel="0" max="947" min="947" style="0" width="10.65"/>
    <col collapsed="false" customWidth="true" hidden="false" outlineLevel="0" max="948" min="948" style="0" width="10.65"/>
    <col collapsed="false" customWidth="true" hidden="false" outlineLevel="0" max="949" min="949" style="0" width="10.65"/>
    <col collapsed="false" customWidth="true" hidden="false" outlineLevel="0" max="950" min="950" style="0" width="10.65"/>
    <col collapsed="false" customWidth="true" hidden="false" outlineLevel="0" max="951" min="951" style="0" width="10.65"/>
    <col collapsed="false" customWidth="true" hidden="false" outlineLevel="0" max="952" min="952" style="0" width="10.65"/>
    <col collapsed="false" customWidth="true" hidden="false" outlineLevel="0" max="953" min="953" style="0" width="10.65"/>
    <col collapsed="false" customWidth="true" hidden="false" outlineLevel="0" max="954" min="954" style="0" width="10.65"/>
    <col collapsed="false" customWidth="true" hidden="false" outlineLevel="0" max="955" min="955" style="0" width="10.65"/>
    <col collapsed="false" customWidth="true" hidden="false" outlineLevel="0" max="956" min="956" style="0" width="10.65"/>
    <col collapsed="false" customWidth="true" hidden="false" outlineLevel="0" max="957" min="957" style="0" width="10.65"/>
    <col collapsed="false" customWidth="true" hidden="false" outlineLevel="0" max="958" min="958" style="0" width="10.65"/>
    <col collapsed="false" customWidth="true" hidden="false" outlineLevel="0" max="959" min="959" style="0" width="10.65"/>
    <col collapsed="false" customWidth="true" hidden="false" outlineLevel="0" max="960" min="960" style="0" width="10.65"/>
    <col collapsed="false" customWidth="true" hidden="false" outlineLevel="0" max="961" min="961" style="0" width="10.65"/>
    <col collapsed="false" customWidth="true" hidden="false" outlineLevel="0" max="962" min="962" style="0" width="10.65"/>
    <col collapsed="false" customWidth="true" hidden="false" outlineLevel="0" max="963" min="963" style="0" width="10.65"/>
    <col collapsed="false" customWidth="true" hidden="false" outlineLevel="0" max="964" min="964" style="0" width="10.65"/>
    <col collapsed="false" customWidth="true" hidden="false" outlineLevel="0" max="965" min="965" style="0" width="10.65"/>
    <col collapsed="false" customWidth="true" hidden="false" outlineLevel="0" max="966" min="966" style="0" width="10.65"/>
    <col collapsed="false" customWidth="true" hidden="false" outlineLevel="0" max="967" min="967" style="0" width="10.65"/>
    <col collapsed="false" customWidth="true" hidden="false" outlineLevel="0" max="968" min="968" style="0" width="10.65"/>
    <col collapsed="false" customWidth="true" hidden="false" outlineLevel="0" max="969" min="969" style="0" width="10.65"/>
    <col collapsed="false" customWidth="true" hidden="false" outlineLevel="0" max="970" min="970" style="0" width="10.65"/>
    <col collapsed="false" customWidth="true" hidden="false" outlineLevel="0" max="971" min="971" style="0" width="10.65"/>
    <col collapsed="false" customWidth="true" hidden="false" outlineLevel="0" max="972" min="972" style="0" width="10.65"/>
    <col collapsed="false" customWidth="true" hidden="false" outlineLevel="0" max="973" min="973" style="0" width="10.65"/>
    <col collapsed="false" customWidth="true" hidden="false" outlineLevel="0" max="974" min="974" style="0" width="10.65"/>
    <col collapsed="false" customWidth="true" hidden="false" outlineLevel="0" max="975" min="975" style="0" width="10.65"/>
    <col collapsed="false" customWidth="true" hidden="false" outlineLevel="0" max="976" min="976" style="0" width="10.65"/>
    <col collapsed="false" customWidth="true" hidden="false" outlineLevel="0" max="977" min="977" style="0" width="10.65"/>
    <col collapsed="false" customWidth="true" hidden="false" outlineLevel="0" max="978" min="978" style="0" width="10.65"/>
    <col collapsed="false" customWidth="true" hidden="false" outlineLevel="0" max="979" min="979" style="0" width="10.65"/>
    <col collapsed="false" customWidth="true" hidden="false" outlineLevel="0" max="980" min="980" style="0" width="10.65"/>
    <col collapsed="false" customWidth="true" hidden="false" outlineLevel="0" max="981" min="981" style="0" width="10.65"/>
    <col collapsed="false" customWidth="true" hidden="false" outlineLevel="0" max="982" min="982" style="0" width="10.65"/>
    <col collapsed="false" customWidth="true" hidden="false" outlineLevel="0" max="983" min="983" style="0" width="10.65"/>
    <col collapsed="false" customWidth="true" hidden="false" outlineLevel="0" max="984" min="984" style="0" width="10.65"/>
    <col collapsed="false" customWidth="true" hidden="false" outlineLevel="0" max="985" min="985" style="0" width="10.65"/>
    <col collapsed="false" customWidth="true" hidden="false" outlineLevel="0" max="986" min="986" style="0" width="10.65"/>
    <col collapsed="false" customWidth="true" hidden="false" outlineLevel="0" max="987" min="987" style="0" width="10.65"/>
    <col collapsed="false" customWidth="true" hidden="false" outlineLevel="0" max="988" min="988" style="0" width="10.65"/>
    <col collapsed="false" customWidth="true" hidden="false" outlineLevel="0" max="989" min="989" style="0" width="10.65"/>
    <col collapsed="false" customWidth="true" hidden="false" outlineLevel="0" max="990" min="990" style="0" width="10.65"/>
    <col collapsed="false" customWidth="true" hidden="false" outlineLevel="0" max="991" min="991" style="0" width="10.65"/>
    <col collapsed="false" customWidth="true" hidden="false" outlineLevel="0" max="992" min="992" style="0" width="10.65"/>
    <col collapsed="false" customWidth="true" hidden="false" outlineLevel="0" max="993" min="993" style="0" width="10.65"/>
    <col collapsed="false" customWidth="true" hidden="false" outlineLevel="0" max="994" min="994" style="0" width="10.65"/>
    <col collapsed="false" customWidth="true" hidden="false" outlineLevel="0" max="995" min="995" style="0" width="10.65"/>
    <col collapsed="false" customWidth="true" hidden="false" outlineLevel="0" max="996" min="996" style="0" width="10.65"/>
    <col collapsed="false" customWidth="true" hidden="false" outlineLevel="0" max="997" min="997" style="0" width="10.65"/>
    <col collapsed="false" customWidth="true" hidden="false" outlineLevel="0" max="998" min="998" style="0" width="10.65"/>
    <col collapsed="false" customWidth="true" hidden="false" outlineLevel="0" max="999" min="999" style="0" width="10.65"/>
    <col collapsed="false" customWidth="true" hidden="false" outlineLevel="0" max="1000" min="1000" style="0" width="10.65"/>
    <col collapsed="false" customWidth="true" hidden="false" outlineLevel="0" max="1001" min="1001" style="0" width="10.65"/>
    <col collapsed="false" customWidth="true" hidden="false" outlineLevel="0" max="1002" min="1002" style="0" width="10.65"/>
    <col collapsed="false" customWidth="true" hidden="false" outlineLevel="0" max="1003" min="1003" style="0" width="10.65"/>
    <col collapsed="false" customWidth="true" hidden="false" outlineLevel="0" max="1004" min="1004" style="0" width="10.65"/>
    <col collapsed="false" customWidth="true" hidden="false" outlineLevel="0" max="1005" min="1005" style="0" width="10.65"/>
    <col collapsed="false" customWidth="true" hidden="false" outlineLevel="0" max="1006" min="1006" style="0" width="10.65"/>
    <col collapsed="false" customWidth="true" hidden="false" outlineLevel="0" max="1007" min="1007" style="0" width="10.65"/>
    <col collapsed="false" customWidth="true" hidden="false" outlineLevel="0" max="1008" min="1008" style="0" width="10.65"/>
    <col collapsed="false" customWidth="true" hidden="false" outlineLevel="0" max="1009" min="1009" style="0" width="10.65"/>
    <col collapsed="false" customWidth="true" hidden="false" outlineLevel="0" max="1010" min="1010" style="0" width="10.65"/>
    <col collapsed="false" customWidth="true" hidden="false" outlineLevel="0" max="1011" min="1011" style="0" width="10.65"/>
    <col collapsed="false" customWidth="true" hidden="false" outlineLevel="0" max="1012" min="1012" style="0" width="10.65"/>
    <col collapsed="false" customWidth="true" hidden="false" outlineLevel="0" max="1013" min="1013" style="0" width="10.65"/>
    <col collapsed="false" customWidth="true" hidden="false" outlineLevel="0" max="1014" min="1014" style="0" width="10.65"/>
    <col collapsed="false" customWidth="true" hidden="false" outlineLevel="0" max="1015" min="1015" style="0" width="10.65"/>
    <col collapsed="false" customWidth="true" hidden="false" outlineLevel="0" max="1016" min="1016" style="0" width="10.65"/>
    <col collapsed="false" customWidth="true" hidden="false" outlineLevel="0" max="1017" min="1017" style="0" width="10.65"/>
    <col collapsed="false" customWidth="true" hidden="false" outlineLevel="0" max="1018" min="1018" style="0" width="10.65"/>
    <col collapsed="false" customWidth="true" hidden="false" outlineLevel="0" max="1019" min="1019" style="0" width="10.65"/>
    <col collapsed="false" customWidth="true" hidden="false" outlineLevel="0" max="1020" min="1020" style="0" width="10.65"/>
    <col collapsed="false" customWidth="true" hidden="false" outlineLevel="0" max="1021" min="1021" style="0" width="10.65"/>
    <col collapsed="false" customWidth="true" hidden="false" outlineLevel="0" max="1022" min="1022" style="0" width="10.65"/>
    <col collapsed="false" customWidth="true" hidden="false" outlineLevel="0" max="1023" min="1023" style="0" width="10.65"/>
    <col collapsed="false" customWidth="true" hidden="false" outlineLevel="0" max="1024" min="1024" style="0" width="10.65"/>
    <col collapsed="false" customWidth="true" hidden="false" outlineLevel="0" max="1025" min="1025" style="0" width="10.65"/>
  </cols>
  <sheetData>
    <row r="2" ht="12">
      <c r="B2" s="4" t="s">
        <v>125</v>
      </c>
      <c r="C2" s="4" t="s">
        <v>45</v>
      </c>
      <c r="D2" s="4" t="s">
        <v>51</v>
      </c>
      <c r="E2" s="4" t="s">
        <v>126</v>
      </c>
      <c r="F2" s="4" t="s">
        <v>127</v>
      </c>
      <c r="G2" s="4" t="s">
        <v>128</v>
      </c>
      <c r="H2" s="4" t="s">
        <v>129</v>
      </c>
      <c r="I2" s="4" t="s">
        <v>130</v>
      </c>
      <c r="J2" s="4" t="s">
        <v>131</v>
      </c>
      <c r="K2" s="4" t="s">
        <v>132</v>
      </c>
      <c r="L2" s="29" t="s">
        <v>133</v>
      </c>
      <c r="M2" s="29" t="s">
        <v>134</v>
      </c>
      <c r="N2" s="30" t="s">
        <v>135</v>
      </c>
      <c r="O2" s="1" t="s">
        <v>136</v>
      </c>
    </row>
    <row r="3" ht="12">
      <c r="B3" s="0">
        <v>0</v>
      </c>
      <c r="C3" s="0" t="s">
        <v>137</v>
      </c>
      <c r="D3" s="0">
        <v>30</v>
      </c>
      <c r="E3" s="0">
        <v>15</v>
      </c>
      <c r="F3" s="0">
        <v>25</v>
      </c>
      <c r="G3" s="0">
        <f>D3*B3</f>
        <v>0</v>
      </c>
      <c r="H3" s="0">
        <f>E3*B3</f>
        <v>0</v>
      </c>
      <c r="I3" s="0">
        <f>F3*B3</f>
        <v>0</v>
      </c>
      <c r="J3" s="31">
        <f>F3/D3</f>
        <v>0.8333333333333</v>
      </c>
      <c r="K3" s="31">
        <f>F3/E3</f>
        <v>1.6666666666667</v>
      </c>
      <c r="L3" s="32" t="s">
        <v>138</v>
      </c>
      <c r="M3" s="32"/>
      <c r="N3" s="0">
        <v>3</v>
      </c>
      <c r="O3" s="0">
        <f>N3*F3*B3</f>
        <v>0</v>
      </c>
    </row>
    <row r="4" ht="12">
      <c r="B4" s="0">
        <v>0</v>
      </c>
      <c r="C4" s="0" t="s">
        <v>139</v>
      </c>
      <c r="D4" s="0">
        <v>30</v>
      </c>
      <c r="E4" s="0">
        <v>15</v>
      </c>
      <c r="F4" s="0">
        <v>22</v>
      </c>
      <c r="G4" s="0">
        <f>D4*B4</f>
        <v>0</v>
      </c>
      <c r="H4" s="0">
        <f>E4*B4</f>
        <v>0</v>
      </c>
      <c r="I4" s="0">
        <f>F4*B4</f>
        <v>0</v>
      </c>
      <c r="J4" s="31">
        <f>F4/D4</f>
        <v>0.7333333333333</v>
      </c>
      <c r="K4" s="31">
        <f>F4/E4</f>
        <v>1.4666666666667</v>
      </c>
      <c r="L4" s="32" t="s">
        <v>140</v>
      </c>
      <c r="M4" s="32"/>
      <c r="N4" s="0">
        <v>3</v>
      </c>
      <c r="O4" s="0">
        <f>N4*F4*B4</f>
        <v>0</v>
      </c>
    </row>
    <row r="5" ht="12">
      <c r="B5" s="0">
        <v>0</v>
      </c>
      <c r="C5" s="0" t="s">
        <v>141</v>
      </c>
      <c r="D5" s="0">
        <v>40</v>
      </c>
      <c r="E5" s="0">
        <v>15</v>
      </c>
      <c r="F5" s="0">
        <v>20</v>
      </c>
      <c r="G5" s="0">
        <f>D5*B5</f>
        <v>0</v>
      </c>
      <c r="H5" s="0">
        <f>E5*B5</f>
        <v>0</v>
      </c>
      <c r="I5" s="0">
        <f>F5*B5</f>
        <v>0</v>
      </c>
      <c r="J5" s="31">
        <f>F5/D5</f>
        <v>0.5</v>
      </c>
      <c r="K5" s="31">
        <f>F5/E5</f>
        <v>1.3333333333333</v>
      </c>
      <c r="L5" s="32" t="s">
        <v>142</v>
      </c>
      <c r="M5" s="32"/>
      <c r="N5" s="0">
        <v>3</v>
      </c>
      <c r="O5" s="0">
        <f>N5*F5*B5</f>
        <v>0</v>
      </c>
    </row>
    <row r="6" ht="12">
      <c r="B6" s="0">
        <v>0</v>
      </c>
      <c r="C6" s="0" t="s">
        <v>143</v>
      </c>
      <c r="D6" s="0">
        <v>35</v>
      </c>
      <c r="E6" s="0">
        <v>15</v>
      </c>
      <c r="F6" s="0">
        <v>18</v>
      </c>
      <c r="G6" s="0">
        <f>D6*B6</f>
        <v>0</v>
      </c>
      <c r="H6" s="0">
        <f>E6*B6</f>
        <v>0</v>
      </c>
      <c r="I6" s="0">
        <f>F6*B6</f>
        <v>0</v>
      </c>
      <c r="J6" s="31">
        <f>F6/D6</f>
        <v>0.5142857142857</v>
      </c>
      <c r="K6" s="31">
        <f>F6/E6</f>
        <v>1.2</v>
      </c>
      <c r="L6" s="32" t="s">
        <v>144</v>
      </c>
      <c r="M6" s="32"/>
      <c r="N6" s="0">
        <v>3</v>
      </c>
      <c r="O6" s="0">
        <f>N6*F6*B6</f>
        <v>0</v>
      </c>
    </row>
    <row r="7" ht="24">
      <c r="B7" s="0">
        <v>0</v>
      </c>
      <c r="C7" s="0" t="s">
        <v>145</v>
      </c>
      <c r="D7" s="0">
        <v>90</v>
      </c>
      <c r="E7" s="0">
        <v>35</v>
      </c>
      <c r="F7" s="0">
        <v>40</v>
      </c>
      <c r="G7" s="0">
        <f>D7*B7</f>
        <v>0</v>
      </c>
      <c r="H7" s="0">
        <f>E7*B7</f>
        <v>0</v>
      </c>
      <c r="I7" s="0">
        <f>F7*B7</f>
        <v>0</v>
      </c>
      <c r="J7" s="31">
        <f>F7/D7</f>
        <v>0.4444444444444</v>
      </c>
      <c r="K7" s="31">
        <f>F7/E7</f>
        <v>1.1428571428571</v>
      </c>
      <c r="L7" s="32" t="s">
        <v>146</v>
      </c>
      <c r="M7" s="32"/>
      <c r="N7" s="0">
        <v>5</v>
      </c>
      <c r="O7" s="0">
        <f>N7*F7*B7</f>
        <v>0</v>
      </c>
    </row>
    <row r="8" ht="12">
      <c r="B8" s="0">
        <v>0</v>
      </c>
      <c r="C8" s="0" t="s">
        <v>147</v>
      </c>
      <c r="D8" s="0">
        <v>30</v>
      </c>
      <c r="E8" s="0">
        <v>15</v>
      </c>
      <c r="F8" s="0">
        <v>16</v>
      </c>
      <c r="G8" s="0">
        <f>D8*B8</f>
        <v>0</v>
      </c>
      <c r="H8" s="0">
        <f>E8*B8</f>
        <v>0</v>
      </c>
      <c r="I8" s="0">
        <f>F8*B8</f>
        <v>0</v>
      </c>
      <c r="J8" s="31">
        <f>F8/D8</f>
        <v>0.5333333333333</v>
      </c>
      <c r="K8" s="31">
        <f>F8/E8</f>
        <v>1.0666666666667</v>
      </c>
      <c r="L8" s="32" t="s">
        <v>148</v>
      </c>
      <c r="M8" s="32"/>
      <c r="N8" s="0">
        <v>2</v>
      </c>
      <c r="O8" s="0">
        <f>N8*F8*B8</f>
        <v>0</v>
      </c>
    </row>
    <row r="9" ht="12">
      <c r="B9" s="0">
        <v>0</v>
      </c>
      <c r="C9" s="0" t="s">
        <v>149</v>
      </c>
      <c r="D9" s="0">
        <v>40</v>
      </c>
      <c r="E9" s="0">
        <v>25</v>
      </c>
      <c r="F9" s="0">
        <v>25</v>
      </c>
      <c r="G9" s="0">
        <f>D9*B9</f>
        <v>0</v>
      </c>
      <c r="H9" s="0">
        <f>E9*B9</f>
        <v>0</v>
      </c>
      <c r="I9" s="0">
        <f>F9*B9</f>
        <v>0</v>
      </c>
      <c r="J9" s="31">
        <f>F9/D9</f>
        <v>0.625</v>
      </c>
      <c r="K9" s="31">
        <f>F9/E9</f>
        <v>1</v>
      </c>
      <c r="L9" s="32" t="s">
        <v>150</v>
      </c>
      <c r="M9" s="32"/>
      <c r="N9" s="0">
        <v>4</v>
      </c>
      <c r="O9" s="0">
        <f>N9*F9*B9</f>
        <v>0</v>
      </c>
    </row>
    <row r="10" ht="24">
      <c r="B10" s="0">
        <v>0</v>
      </c>
      <c r="C10" s="0" t="s">
        <v>151</v>
      </c>
      <c r="D10" s="0">
        <v>60</v>
      </c>
      <c r="E10" s="0">
        <v>25</v>
      </c>
      <c r="F10" s="0">
        <v>25</v>
      </c>
      <c r="G10" s="0">
        <f>D10*B10</f>
        <v>0</v>
      </c>
      <c r="H10" s="0">
        <f>E10*B10</f>
        <v>0</v>
      </c>
      <c r="I10" s="0">
        <f>F10*B10</f>
        <v>0</v>
      </c>
      <c r="J10" s="31">
        <f>F10/D10</f>
        <v>0.4166666666667</v>
      </c>
      <c r="K10" s="31">
        <f>F10/E10</f>
        <v>1</v>
      </c>
      <c r="L10" s="32" t="s">
        <v>152</v>
      </c>
      <c r="M10" s="32"/>
      <c r="N10" s="0">
        <v>3</v>
      </c>
      <c r="O10" s="0">
        <f>N10*F10*B10</f>
        <v>0</v>
      </c>
    </row>
    <row r="11" ht="12">
      <c r="B11" s="0">
        <v>0</v>
      </c>
      <c r="C11" s="0" t="s">
        <v>153</v>
      </c>
      <c r="D11" s="0">
        <v>70</v>
      </c>
      <c r="E11" s="0">
        <v>25</v>
      </c>
      <c r="F11" s="0">
        <v>25</v>
      </c>
      <c r="G11" s="0">
        <f>D11*B11</f>
        <v>0</v>
      </c>
      <c r="H11" s="0">
        <f>E11*B11</f>
        <v>0</v>
      </c>
      <c r="I11" s="0">
        <f>F11*B11</f>
        <v>0</v>
      </c>
      <c r="J11" s="31">
        <f>F11/D11</f>
        <v>0.3571428571429</v>
      </c>
      <c r="K11" s="31">
        <f>F11/E11</f>
        <v>1</v>
      </c>
      <c r="L11" s="32" t="s">
        <v>154</v>
      </c>
      <c r="M11" s="32"/>
      <c r="N11" s="0">
        <v>3</v>
      </c>
      <c r="O11" s="0">
        <f>N11*F11*B11</f>
        <v>0</v>
      </c>
    </row>
    <row r="12" ht="12">
      <c r="B12" s="0">
        <v>0</v>
      </c>
      <c r="C12" s="0" t="s">
        <v>155</v>
      </c>
      <c r="D12" s="0">
        <v>40</v>
      </c>
      <c r="E12" s="0">
        <v>20</v>
      </c>
      <c r="F12" s="0">
        <v>20</v>
      </c>
      <c r="G12" s="0">
        <f>D12*B12</f>
        <v>0</v>
      </c>
      <c r="H12" s="0">
        <f>E12*B12</f>
        <v>0</v>
      </c>
      <c r="I12" s="0">
        <f>F12*B12</f>
        <v>0</v>
      </c>
      <c r="J12" s="31">
        <f>F12/D12</f>
        <v>0.5</v>
      </c>
      <c r="K12" s="31">
        <f>F12/E12</f>
        <v>1</v>
      </c>
      <c r="L12" s="32" t="s">
        <v>156</v>
      </c>
      <c r="M12" s="32"/>
      <c r="N12" s="0">
        <v>3</v>
      </c>
      <c r="O12" s="0">
        <f>N12*F12*B12</f>
        <v>0</v>
      </c>
    </row>
    <row r="13" ht="12">
      <c r="B13" s="0">
        <v>0</v>
      </c>
      <c r="C13" s="0" t="s">
        <v>157</v>
      </c>
      <c r="D13" s="0">
        <v>65</v>
      </c>
      <c r="E13" s="0">
        <v>15</v>
      </c>
      <c r="F13" s="0">
        <v>15</v>
      </c>
      <c r="G13" s="0">
        <f>D13*B13</f>
        <v>0</v>
      </c>
      <c r="H13" s="0">
        <f>E13*B13</f>
        <v>0</v>
      </c>
      <c r="I13" s="0">
        <f>F13*B13</f>
        <v>0</v>
      </c>
      <c r="J13" s="31">
        <f>F13/D13</f>
        <v>0.2307692307692</v>
      </c>
      <c r="K13" s="31">
        <f>F13/E13</f>
        <v>1</v>
      </c>
      <c r="L13" s="32" t="s">
        <v>158</v>
      </c>
      <c r="M13" s="32"/>
      <c r="N13" s="0">
        <v>2</v>
      </c>
      <c r="O13" s="0">
        <f>N13*F13*B13</f>
        <v>0</v>
      </c>
    </row>
    <row r="14" ht="12">
      <c r="B14" s="0">
        <v>0</v>
      </c>
      <c r="C14" s="0" t="s">
        <v>159</v>
      </c>
      <c r="D14" s="0">
        <v>30</v>
      </c>
      <c r="E14" s="0">
        <v>15</v>
      </c>
      <c r="F14" s="0">
        <v>14</v>
      </c>
      <c r="G14" s="0">
        <f>D14*B14</f>
        <v>0</v>
      </c>
      <c r="H14" s="0">
        <f>E14*B14</f>
        <v>0</v>
      </c>
      <c r="I14" s="0">
        <f>F14*B14</f>
        <v>0</v>
      </c>
      <c r="J14" s="31">
        <f>F14/D14</f>
        <v>0.4666666666667</v>
      </c>
      <c r="K14" s="31">
        <f>F14/E14</f>
        <v>0.9333333333333</v>
      </c>
      <c r="L14" s="32" t="s">
        <v>160</v>
      </c>
      <c r="M14" s="32"/>
      <c r="N14" s="0">
        <v>2</v>
      </c>
      <c r="O14" s="0">
        <f>N14*F14*B14</f>
        <v>0</v>
      </c>
    </row>
    <row r="15" ht="12">
      <c r="B15" s="0">
        <v>0</v>
      </c>
      <c r="C15" s="0" t="s">
        <v>161</v>
      </c>
      <c r="D15" s="0">
        <v>80</v>
      </c>
      <c r="E15" s="0">
        <v>30</v>
      </c>
      <c r="F15" s="0">
        <v>25</v>
      </c>
      <c r="G15" s="0">
        <f>D15*B15</f>
        <v>0</v>
      </c>
      <c r="H15" s="0">
        <f>E15*B15</f>
        <v>0</v>
      </c>
      <c r="I15" s="0">
        <f>F15*B15</f>
        <v>0</v>
      </c>
      <c r="J15" s="31">
        <f>F15/D15</f>
        <v>0.3125</v>
      </c>
      <c r="K15" s="31">
        <f>F15/E15</f>
        <v>0.8333333333333</v>
      </c>
      <c r="L15" s="32" t="s">
        <v>162</v>
      </c>
      <c r="M15" s="32"/>
      <c r="N15" s="0">
        <v>0</v>
      </c>
      <c r="O15" s="0">
        <f>N15*F15*B15</f>
        <v>0</v>
      </c>
    </row>
    <row r="16" ht="12">
      <c r="B16" s="0">
        <v>0</v>
      </c>
      <c r="C16" s="0" t="s">
        <v>163</v>
      </c>
      <c r="D16" s="0">
        <v>50</v>
      </c>
      <c r="E16" s="0">
        <v>20</v>
      </c>
      <c r="F16" s="0">
        <v>15</v>
      </c>
      <c r="G16" s="0">
        <f>D16*B16</f>
        <v>0</v>
      </c>
      <c r="H16" s="0">
        <f>E16*B16</f>
        <v>0</v>
      </c>
      <c r="I16" s="0">
        <f>F16*B16</f>
        <v>0</v>
      </c>
      <c r="J16" s="31">
        <f>F16/D16</f>
        <v>0.3</v>
      </c>
      <c r="K16" s="31">
        <f>F16/E16</f>
        <v>0.75</v>
      </c>
      <c r="L16" s="32" t="s">
        <v>164</v>
      </c>
      <c r="M16" s="32"/>
      <c r="N16" s="0">
        <v>3</v>
      </c>
      <c r="O16" s="0">
        <f>N16*F16*B16</f>
        <v>0</v>
      </c>
    </row>
    <row r="17" ht="12">
      <c r="B17" s="0">
        <v>0</v>
      </c>
      <c r="C17" s="0" t="s">
        <v>165</v>
      </c>
      <c r="D17" s="0">
        <v>70</v>
      </c>
      <c r="E17" s="0">
        <v>35</v>
      </c>
      <c r="F17" s="0">
        <v>25</v>
      </c>
      <c r="G17" s="0">
        <f>D17*B17</f>
        <v>0</v>
      </c>
      <c r="H17" s="0">
        <f>E17*B17</f>
        <v>0</v>
      </c>
      <c r="I17" s="0">
        <f>F17*B17</f>
        <v>0</v>
      </c>
      <c r="J17" s="31">
        <f>F17/D17</f>
        <v>0.3571428571429</v>
      </c>
      <c r="K17" s="31">
        <f>F17/E17</f>
        <v>0.7142857142857</v>
      </c>
      <c r="L17" s="32" t="s">
        <v>166</v>
      </c>
      <c r="M17" s="32"/>
      <c r="N17" s="0">
        <v>4</v>
      </c>
      <c r="O17" s="0">
        <f>N17*F17*B17</f>
        <v>0</v>
      </c>
    </row>
    <row r="18" ht="12">
      <c r="B18" s="0">
        <v>1</v>
      </c>
      <c r="C18" s="0" t="s">
        <v>167</v>
      </c>
      <c r="D18" s="0">
        <v>20</v>
      </c>
      <c r="E18" s="0">
        <v>15</v>
      </c>
      <c r="F18" s="0">
        <v>10</v>
      </c>
      <c r="G18" s="0">
        <f>D18*B18</f>
        <v>20</v>
      </c>
      <c r="H18" s="0">
        <f>E18*B18</f>
        <v>15</v>
      </c>
      <c r="I18" s="0">
        <f>F18*B18</f>
        <v>10</v>
      </c>
      <c r="J18" s="31">
        <f>F18/D18</f>
        <v>0.5</v>
      </c>
      <c r="K18" s="31">
        <f>F18/E18</f>
        <v>0.6666666666667</v>
      </c>
      <c r="L18" s="32" t="s">
        <v>168</v>
      </c>
      <c r="M18" s="32"/>
      <c r="N18" s="0">
        <v>2</v>
      </c>
      <c r="O18" s="0">
        <f>N18*F18*B18</f>
        <v>20</v>
      </c>
    </row>
    <row r="19" ht="12">
      <c r="B19" s="4">
        <f>SUM(B3:B18)</f>
        <v>1</v>
      </c>
      <c r="G19" s="4">
        <f>SUM(G3:G18)</f>
        <v>20</v>
      </c>
      <c r="H19" s="4">
        <f>SUM(H3:H18)</f>
        <v>15</v>
      </c>
      <c r="I19" s="4">
        <f>SUM(I3:I18)</f>
        <v>10</v>
      </c>
      <c r="O19" s="4">
        <f>SUM(O3:O18)</f>
        <v>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6.71"/>
    <col collapsed="false" customWidth="true" hidden="false" outlineLevel="0" max="3" min="3" style="0" width="6.28"/>
    <col collapsed="false" customWidth="true" hidden="false" outlineLevel="0" max="4" min="4" style="0" width="10.85"/>
    <col collapsed="false" customWidth="true" hidden="false" outlineLevel="0" max="5" min="5" style="0" width="8.71"/>
    <col collapsed="false" customWidth="true" hidden="false" outlineLevel="0" max="6" min="6" style="0" width="13.7"/>
    <col collapsed="false" customWidth="true" hidden="false" outlineLevel="0" max="7" min="7" style="0" width="9.13"/>
    <col collapsed="false" customWidth="true" hidden="false" outlineLevel="0" max="8" min="8" style="0" width="18.29"/>
    <col collapsed="false" customWidth="true" hidden="false" outlineLevel="0" max="9" min="9" style="0" width="13.43"/>
    <col collapsed="false" customWidth="true" hidden="false" outlineLevel="0" max="10" min="10" style="0" width="7"/>
    <col collapsed="false" customWidth="true" hidden="false" outlineLevel="0" max="11" min="11" style="0" width="7.57"/>
    <col collapsed="false" customWidth="true" hidden="false" outlineLevel="0" max="12" min="12" style="0" width="10.85"/>
    <col collapsed="false" customWidth="true" hidden="false" outlineLevel="0" max="13" min="13" style="0" width="9.13"/>
    <col collapsed="false" customWidth="true" hidden="false" outlineLevel="0" max="14" min="14" style="0" width="9.13"/>
    <col collapsed="false" customWidth="true" hidden="false" outlineLevel="0" max="15" min="15" style="0" width="9.13"/>
    <col collapsed="false" customWidth="true" hidden="false" outlineLevel="0" max="16" min="16" style="0" width="9.13"/>
    <col collapsed="false" customWidth="true" hidden="false" outlineLevel="0" max="17" min="17" style="0" width="9.13"/>
    <col collapsed="false" customWidth="true" hidden="false" outlineLevel="0" max="18" min="18" style="0" width="9.13"/>
    <col collapsed="false" customWidth="true" hidden="false" outlineLevel="0" max="19" min="19" style="0" width="9.13"/>
    <col collapsed="false" customWidth="true" hidden="false" outlineLevel="0" max="20" min="20" style="0" width="9.13"/>
    <col collapsed="false" customWidth="true" hidden="false" outlineLevel="0" max="21" min="21" style="0" width="9.13"/>
    <col collapsed="false" customWidth="true" hidden="false" outlineLevel="0" max="22" min="22" style="0" width="9.13"/>
    <col collapsed="false" customWidth="true" hidden="false" outlineLevel="0" max="23" min="23" style="0" width="9.13"/>
    <col collapsed="false" customWidth="true" hidden="false" outlineLevel="0" max="24" min="24" style="0" width="9.13"/>
    <col collapsed="false" customWidth="true" hidden="false" outlineLevel="0" max="25" min="25" style="0" width="9.13"/>
    <col collapsed="false" customWidth="true" hidden="false" outlineLevel="0" max="26" min="26" style="0" width="9.13"/>
    <col collapsed="false" customWidth="true" hidden="false" outlineLevel="0" max="27" min="27" style="0" width="9.13"/>
    <col collapsed="false" customWidth="true" hidden="false" outlineLevel="0" max="28" min="28" style="0" width="9.13"/>
    <col collapsed="false" customWidth="true" hidden="false" outlineLevel="0" max="29" min="29" style="0" width="9.13"/>
    <col collapsed="false" customWidth="true" hidden="false" outlineLevel="0" max="30" min="30" style="0" width="9.13"/>
    <col collapsed="false" customWidth="true" hidden="false" outlineLevel="0" max="31" min="31" style="0" width="9.13"/>
    <col collapsed="false" customWidth="true" hidden="false" outlineLevel="0" max="32" min="32" style="0" width="9.13"/>
    <col collapsed="false" customWidth="true" hidden="false" outlineLevel="0" max="33" min="33" style="0" width="9.13"/>
    <col collapsed="false" customWidth="true" hidden="false" outlineLevel="0" max="34" min="34" style="0" width="9.13"/>
    <col collapsed="false" customWidth="true" hidden="false" outlineLevel="0" max="35" min="35" style="0" width="9.13"/>
    <col collapsed="false" customWidth="true" hidden="false" outlineLevel="0" max="36" min="36" style="0" width="9.13"/>
    <col collapsed="false" customWidth="true" hidden="false" outlineLevel="0" max="37" min="37" style="0" width="9.13"/>
    <col collapsed="false" customWidth="true" hidden="false" outlineLevel="0" max="38" min="38" style="0" width="9.13"/>
    <col collapsed="false" customWidth="true" hidden="false" outlineLevel="0" max="39" min="39" style="0" width="9.13"/>
    <col collapsed="false" customWidth="true" hidden="false" outlineLevel="0" max="40" min="40" style="0" width="9.13"/>
    <col collapsed="false" customWidth="true" hidden="false" outlineLevel="0" max="41" min="41" style="0" width="9.13"/>
    <col collapsed="false" customWidth="true" hidden="false" outlineLevel="0" max="42" min="42" style="0" width="9.13"/>
    <col collapsed="false" customWidth="true" hidden="false" outlineLevel="0" max="43" min="43" style="0" width="9.13"/>
    <col collapsed="false" customWidth="true" hidden="false" outlineLevel="0" max="44" min="44" style="0" width="9.13"/>
    <col collapsed="false" customWidth="true" hidden="false" outlineLevel="0" max="45" min="45" style="0" width="9.13"/>
    <col collapsed="false" customWidth="true" hidden="false" outlineLevel="0" max="46" min="46" style="0" width="9.13"/>
    <col collapsed="false" customWidth="true" hidden="false" outlineLevel="0" max="47" min="47" style="0" width="9.13"/>
    <col collapsed="false" customWidth="true" hidden="false" outlineLevel="0" max="48" min="48" style="0" width="9.13"/>
    <col collapsed="false" customWidth="true" hidden="false" outlineLevel="0" max="49" min="49" style="0" width="9.13"/>
    <col collapsed="false" customWidth="true" hidden="false" outlineLevel="0" max="50" min="50" style="0" width="9.13"/>
    <col collapsed="false" customWidth="true" hidden="false" outlineLevel="0" max="51" min="51" style="0" width="9.13"/>
    <col collapsed="false" customWidth="true" hidden="false" outlineLevel="0" max="52" min="52" style="0" width="9.13"/>
    <col collapsed="false" customWidth="true" hidden="false" outlineLevel="0" max="53" min="53" style="0" width="9.13"/>
    <col collapsed="false" customWidth="true" hidden="false" outlineLevel="0" max="54" min="54" style="0" width="9.13"/>
    <col collapsed="false" customWidth="true" hidden="false" outlineLevel="0" max="55" min="55" style="0" width="9.13"/>
    <col collapsed="false" customWidth="true" hidden="false" outlineLevel="0" max="56" min="56" style="0" width="9.13"/>
    <col collapsed="false" customWidth="true" hidden="false" outlineLevel="0" max="57" min="57" style="0" width="9.13"/>
    <col collapsed="false" customWidth="true" hidden="false" outlineLevel="0" max="58" min="58" style="0" width="9.13"/>
    <col collapsed="false" customWidth="true" hidden="false" outlineLevel="0" max="59" min="59" style="0" width="9.13"/>
    <col collapsed="false" customWidth="true" hidden="false" outlineLevel="0" max="60" min="60" style="0" width="9.13"/>
    <col collapsed="false" customWidth="true" hidden="false" outlineLevel="0" max="61" min="61" style="0" width="9.13"/>
    <col collapsed="false" customWidth="true" hidden="false" outlineLevel="0" max="62" min="62" style="0" width="9.13"/>
    <col collapsed="false" customWidth="true" hidden="false" outlineLevel="0" max="63" min="63" style="0" width="9.13"/>
    <col collapsed="false" customWidth="true" hidden="false" outlineLevel="0" max="64" min="64" style="0" width="9.13"/>
    <col collapsed="false" customWidth="true" hidden="false" outlineLevel="0" max="65" min="65" style="0" width="9.13"/>
    <col collapsed="false" customWidth="true" hidden="false" outlineLevel="0" max="66" min="66" style="0" width="9.13"/>
    <col collapsed="false" customWidth="true" hidden="false" outlineLevel="0" max="67" min="67" style="0" width="9.13"/>
    <col collapsed="false" customWidth="true" hidden="false" outlineLevel="0" max="68" min="68" style="0" width="9.13"/>
    <col collapsed="false" customWidth="true" hidden="false" outlineLevel="0" max="69" min="69" style="0" width="9.13"/>
    <col collapsed="false" customWidth="true" hidden="false" outlineLevel="0" max="70" min="70" style="0" width="9.13"/>
    <col collapsed="false" customWidth="true" hidden="false" outlineLevel="0" max="71" min="71" style="0" width="9.13"/>
    <col collapsed="false" customWidth="true" hidden="false" outlineLevel="0" max="72" min="72" style="0" width="9.13"/>
    <col collapsed="false" customWidth="true" hidden="false" outlineLevel="0" max="73" min="73" style="0" width="9.13"/>
    <col collapsed="false" customWidth="true" hidden="false" outlineLevel="0" max="74" min="74" style="0" width="9.13"/>
    <col collapsed="false" customWidth="true" hidden="false" outlineLevel="0" max="75" min="75" style="0" width="9.13"/>
    <col collapsed="false" customWidth="true" hidden="false" outlineLevel="0" max="76" min="76" style="0" width="9.13"/>
    <col collapsed="false" customWidth="true" hidden="false" outlineLevel="0" max="77" min="77" style="0" width="9.13"/>
    <col collapsed="false" customWidth="true" hidden="false" outlineLevel="0" max="78" min="78" style="0" width="9.13"/>
    <col collapsed="false" customWidth="true" hidden="false" outlineLevel="0" max="79" min="79" style="0" width="9.13"/>
    <col collapsed="false" customWidth="true" hidden="false" outlineLevel="0" max="80" min="80" style="0" width="9.13"/>
    <col collapsed="false" customWidth="true" hidden="false" outlineLevel="0" max="81" min="81" style="0" width="9.13"/>
    <col collapsed="false" customWidth="true" hidden="false" outlineLevel="0" max="82" min="82" style="0" width="9.13"/>
    <col collapsed="false" customWidth="true" hidden="false" outlineLevel="0" max="83" min="83" style="0" width="9.13"/>
    <col collapsed="false" customWidth="true" hidden="false" outlineLevel="0" max="84" min="84" style="0" width="9.13"/>
    <col collapsed="false" customWidth="true" hidden="false" outlineLevel="0" max="85" min="85" style="0" width="9.13"/>
    <col collapsed="false" customWidth="true" hidden="false" outlineLevel="0" max="86" min="86" style="0" width="9.13"/>
    <col collapsed="false" customWidth="true" hidden="false" outlineLevel="0" max="87" min="87" style="0" width="9.13"/>
    <col collapsed="false" customWidth="true" hidden="false" outlineLevel="0" max="88" min="88" style="0" width="9.13"/>
    <col collapsed="false" customWidth="true" hidden="false" outlineLevel="0" max="89" min="89" style="0" width="9.13"/>
    <col collapsed="false" customWidth="true" hidden="false" outlineLevel="0" max="90" min="90" style="0" width="9.13"/>
    <col collapsed="false" customWidth="true" hidden="false" outlineLevel="0" max="91" min="91" style="0" width="9.13"/>
    <col collapsed="false" customWidth="true" hidden="false" outlineLevel="0" max="92" min="92" style="0" width="9.13"/>
    <col collapsed="false" customWidth="true" hidden="false" outlineLevel="0" max="93" min="93" style="0" width="9.13"/>
    <col collapsed="false" customWidth="true" hidden="false" outlineLevel="0" max="94" min="94" style="0" width="9.13"/>
    <col collapsed="false" customWidth="true" hidden="false" outlineLevel="0" max="95" min="95" style="0" width="9.13"/>
    <col collapsed="false" customWidth="true" hidden="false" outlineLevel="0" max="96" min="96" style="0" width="9.13"/>
    <col collapsed="false" customWidth="true" hidden="false" outlineLevel="0" max="97" min="97" style="0" width="9.13"/>
    <col collapsed="false" customWidth="true" hidden="false" outlineLevel="0" max="98" min="98" style="0" width="9.13"/>
    <col collapsed="false" customWidth="true" hidden="false" outlineLevel="0" max="99" min="99" style="0" width="9.13"/>
    <col collapsed="false" customWidth="true" hidden="false" outlineLevel="0" max="100" min="100" style="0" width="9.13"/>
    <col collapsed="false" customWidth="true" hidden="false" outlineLevel="0" max="101" min="101" style="0" width="9.13"/>
    <col collapsed="false" customWidth="true" hidden="false" outlineLevel="0" max="102" min="102" style="0" width="9.13"/>
    <col collapsed="false" customWidth="true" hidden="false" outlineLevel="0" max="103" min="103" style="0" width="9.13"/>
    <col collapsed="false" customWidth="true" hidden="false" outlineLevel="0" max="104" min="104" style="0" width="9.13"/>
    <col collapsed="false" customWidth="true" hidden="false" outlineLevel="0" max="105" min="105" style="0" width="9.13"/>
    <col collapsed="false" customWidth="true" hidden="false" outlineLevel="0" max="106" min="106" style="0" width="9.13"/>
    <col collapsed="false" customWidth="true" hidden="false" outlineLevel="0" max="107" min="107" style="0" width="9.13"/>
    <col collapsed="false" customWidth="true" hidden="false" outlineLevel="0" max="108" min="108" style="0" width="9.13"/>
    <col collapsed="false" customWidth="true" hidden="false" outlineLevel="0" max="109" min="109" style="0" width="9.13"/>
    <col collapsed="false" customWidth="true" hidden="false" outlineLevel="0" max="110" min="110" style="0" width="9.13"/>
    <col collapsed="false" customWidth="true" hidden="false" outlineLevel="0" max="111" min="111" style="0" width="9.13"/>
    <col collapsed="false" customWidth="true" hidden="false" outlineLevel="0" max="112" min="112" style="0" width="9.13"/>
    <col collapsed="false" customWidth="true" hidden="false" outlineLevel="0" max="113" min="113" style="0" width="9.13"/>
    <col collapsed="false" customWidth="true" hidden="false" outlineLevel="0" max="114" min="114" style="0" width="9.13"/>
    <col collapsed="false" customWidth="true" hidden="false" outlineLevel="0" max="115" min="115" style="0" width="9.13"/>
    <col collapsed="false" customWidth="true" hidden="false" outlineLevel="0" max="116" min="116" style="0" width="9.13"/>
    <col collapsed="false" customWidth="true" hidden="false" outlineLevel="0" max="117" min="117" style="0" width="9.13"/>
    <col collapsed="false" customWidth="true" hidden="false" outlineLevel="0" max="118" min="118" style="0" width="9.13"/>
    <col collapsed="false" customWidth="true" hidden="false" outlineLevel="0" max="119" min="119" style="0" width="9.13"/>
    <col collapsed="false" customWidth="true" hidden="false" outlineLevel="0" max="120" min="120" style="0" width="9.13"/>
    <col collapsed="false" customWidth="true" hidden="false" outlineLevel="0" max="121" min="121" style="0" width="9.13"/>
    <col collapsed="false" customWidth="true" hidden="false" outlineLevel="0" max="122" min="122" style="0" width="9.13"/>
    <col collapsed="false" customWidth="true" hidden="false" outlineLevel="0" max="123" min="123" style="0" width="9.13"/>
    <col collapsed="false" customWidth="true" hidden="false" outlineLevel="0" max="124" min="124" style="0" width="9.13"/>
    <col collapsed="false" customWidth="true" hidden="false" outlineLevel="0" max="125" min="125" style="0" width="9.13"/>
    <col collapsed="false" customWidth="true" hidden="false" outlineLevel="0" max="126" min="126" style="0" width="9.13"/>
    <col collapsed="false" customWidth="true" hidden="false" outlineLevel="0" max="127" min="127" style="0" width="9.13"/>
    <col collapsed="false" customWidth="true" hidden="false" outlineLevel="0" max="128" min="128" style="0" width="9.13"/>
    <col collapsed="false" customWidth="true" hidden="false" outlineLevel="0" max="129" min="129" style="0" width="9.13"/>
    <col collapsed="false" customWidth="true" hidden="false" outlineLevel="0" max="130" min="130" style="0" width="9.13"/>
    <col collapsed="false" customWidth="true" hidden="false" outlineLevel="0" max="131" min="131" style="0" width="9.13"/>
    <col collapsed="false" customWidth="true" hidden="false" outlineLevel="0" max="132" min="132" style="0" width="9.13"/>
    <col collapsed="false" customWidth="true" hidden="false" outlineLevel="0" max="133" min="133" style="0" width="9.13"/>
    <col collapsed="false" customWidth="true" hidden="false" outlineLevel="0" max="134" min="134" style="0" width="9.13"/>
    <col collapsed="false" customWidth="true" hidden="false" outlineLevel="0" max="135" min="135" style="0" width="9.13"/>
    <col collapsed="false" customWidth="true" hidden="false" outlineLevel="0" max="136" min="136" style="0" width="9.13"/>
    <col collapsed="false" customWidth="true" hidden="false" outlineLevel="0" max="137" min="137" style="0" width="9.13"/>
    <col collapsed="false" customWidth="true" hidden="false" outlineLevel="0" max="138" min="138" style="0" width="9.13"/>
    <col collapsed="false" customWidth="true" hidden="false" outlineLevel="0" max="139" min="139" style="0" width="9.13"/>
    <col collapsed="false" customWidth="true" hidden="false" outlineLevel="0" max="140" min="140" style="0" width="9.13"/>
    <col collapsed="false" customWidth="true" hidden="false" outlineLevel="0" max="141" min="141" style="0" width="9.13"/>
    <col collapsed="false" customWidth="true" hidden="false" outlineLevel="0" max="142" min="142" style="0" width="9.13"/>
    <col collapsed="false" customWidth="true" hidden="false" outlineLevel="0" max="143" min="143" style="0" width="9.13"/>
    <col collapsed="false" customWidth="true" hidden="false" outlineLevel="0" max="144" min="144" style="0" width="9.13"/>
    <col collapsed="false" customWidth="true" hidden="false" outlineLevel="0" max="145" min="145" style="0" width="9.13"/>
    <col collapsed="false" customWidth="true" hidden="false" outlineLevel="0" max="146" min="146" style="0" width="9.13"/>
    <col collapsed="false" customWidth="true" hidden="false" outlineLevel="0" max="147" min="147" style="0" width="9.13"/>
    <col collapsed="false" customWidth="true" hidden="false" outlineLevel="0" max="148" min="148" style="0" width="9.13"/>
    <col collapsed="false" customWidth="true" hidden="false" outlineLevel="0" max="149" min="149" style="0" width="9.13"/>
    <col collapsed="false" customWidth="true" hidden="false" outlineLevel="0" max="150" min="150" style="0" width="9.13"/>
    <col collapsed="false" customWidth="true" hidden="false" outlineLevel="0" max="151" min="151" style="0" width="9.13"/>
    <col collapsed="false" customWidth="true" hidden="false" outlineLevel="0" max="152" min="152" style="0" width="9.13"/>
    <col collapsed="false" customWidth="true" hidden="false" outlineLevel="0" max="153" min="153" style="0" width="9.13"/>
    <col collapsed="false" customWidth="true" hidden="false" outlineLevel="0" max="154" min="154" style="0" width="9.13"/>
    <col collapsed="false" customWidth="true" hidden="false" outlineLevel="0" max="155" min="155" style="0" width="9.13"/>
    <col collapsed="false" customWidth="true" hidden="false" outlineLevel="0" max="156" min="156" style="0" width="9.13"/>
    <col collapsed="false" customWidth="true" hidden="false" outlineLevel="0" max="157" min="157" style="0" width="9.13"/>
    <col collapsed="false" customWidth="true" hidden="false" outlineLevel="0" max="158" min="158" style="0" width="9.13"/>
    <col collapsed="false" customWidth="true" hidden="false" outlineLevel="0" max="159" min="159" style="0" width="9.13"/>
    <col collapsed="false" customWidth="true" hidden="false" outlineLevel="0" max="160" min="160" style="0" width="9.13"/>
    <col collapsed="false" customWidth="true" hidden="false" outlineLevel="0" max="161" min="161" style="0" width="9.13"/>
    <col collapsed="false" customWidth="true" hidden="false" outlineLevel="0" max="162" min="162" style="0" width="9.13"/>
    <col collapsed="false" customWidth="true" hidden="false" outlineLevel="0" max="163" min="163" style="0" width="9.13"/>
    <col collapsed="false" customWidth="true" hidden="false" outlineLevel="0" max="164" min="164" style="0" width="9.13"/>
    <col collapsed="false" customWidth="true" hidden="false" outlineLevel="0" max="165" min="165" style="0" width="9.13"/>
    <col collapsed="false" customWidth="true" hidden="false" outlineLevel="0" max="166" min="166" style="0" width="9.13"/>
    <col collapsed="false" customWidth="true" hidden="false" outlineLevel="0" max="167" min="167" style="0" width="9.13"/>
    <col collapsed="false" customWidth="true" hidden="false" outlineLevel="0" max="168" min="168" style="0" width="9.13"/>
    <col collapsed="false" customWidth="true" hidden="false" outlineLevel="0" max="169" min="169" style="0" width="9.13"/>
    <col collapsed="false" customWidth="true" hidden="false" outlineLevel="0" max="170" min="170" style="0" width="9.13"/>
    <col collapsed="false" customWidth="true" hidden="false" outlineLevel="0" max="171" min="171" style="0" width="9.13"/>
    <col collapsed="false" customWidth="true" hidden="false" outlineLevel="0" max="172" min="172" style="0" width="9.13"/>
    <col collapsed="false" customWidth="true" hidden="false" outlineLevel="0" max="173" min="173" style="0" width="9.13"/>
    <col collapsed="false" customWidth="true" hidden="false" outlineLevel="0" max="174" min="174" style="0" width="9.13"/>
    <col collapsed="false" customWidth="true" hidden="false" outlineLevel="0" max="175" min="175" style="0" width="9.13"/>
    <col collapsed="false" customWidth="true" hidden="false" outlineLevel="0" max="176" min="176" style="0" width="9.13"/>
    <col collapsed="false" customWidth="true" hidden="false" outlineLevel="0" max="177" min="177" style="0" width="9.13"/>
    <col collapsed="false" customWidth="true" hidden="false" outlineLevel="0" max="178" min="178" style="0" width="9.13"/>
    <col collapsed="false" customWidth="true" hidden="false" outlineLevel="0" max="179" min="179" style="0" width="9.13"/>
    <col collapsed="false" customWidth="true" hidden="false" outlineLevel="0" max="180" min="180" style="0" width="9.13"/>
    <col collapsed="false" customWidth="true" hidden="false" outlineLevel="0" max="181" min="181" style="0" width="9.13"/>
    <col collapsed="false" customWidth="true" hidden="false" outlineLevel="0" max="182" min="182" style="0" width="9.13"/>
    <col collapsed="false" customWidth="true" hidden="false" outlineLevel="0" max="183" min="183" style="0" width="9.13"/>
    <col collapsed="false" customWidth="true" hidden="false" outlineLevel="0" max="184" min="184" style="0" width="9.13"/>
    <col collapsed="false" customWidth="true" hidden="false" outlineLevel="0" max="185" min="185" style="0" width="9.13"/>
    <col collapsed="false" customWidth="true" hidden="false" outlineLevel="0" max="186" min="186" style="0" width="9.13"/>
    <col collapsed="false" customWidth="true" hidden="false" outlineLevel="0" max="187" min="187" style="0" width="9.13"/>
    <col collapsed="false" customWidth="true" hidden="false" outlineLevel="0" max="188" min="188" style="0" width="9.13"/>
    <col collapsed="false" customWidth="true" hidden="false" outlineLevel="0" max="189" min="189" style="0" width="9.13"/>
    <col collapsed="false" customWidth="true" hidden="false" outlineLevel="0" max="190" min="190" style="0" width="9.13"/>
    <col collapsed="false" customWidth="true" hidden="false" outlineLevel="0" max="191" min="191" style="0" width="9.13"/>
    <col collapsed="false" customWidth="true" hidden="false" outlineLevel="0" max="192" min="192" style="0" width="9.13"/>
    <col collapsed="false" customWidth="true" hidden="false" outlineLevel="0" max="193" min="193" style="0" width="9.13"/>
    <col collapsed="false" customWidth="true" hidden="false" outlineLevel="0" max="194" min="194" style="0" width="9.13"/>
    <col collapsed="false" customWidth="true" hidden="false" outlineLevel="0" max="195" min="195" style="0" width="9.13"/>
    <col collapsed="false" customWidth="true" hidden="false" outlineLevel="0" max="196" min="196" style="0" width="9.13"/>
    <col collapsed="false" customWidth="true" hidden="false" outlineLevel="0" max="197" min="197" style="0" width="9.13"/>
    <col collapsed="false" customWidth="true" hidden="false" outlineLevel="0" max="198" min="198" style="0" width="9.13"/>
    <col collapsed="false" customWidth="true" hidden="false" outlineLevel="0" max="199" min="199" style="0" width="9.13"/>
    <col collapsed="false" customWidth="true" hidden="false" outlineLevel="0" max="200" min="200" style="0" width="9.13"/>
    <col collapsed="false" customWidth="true" hidden="false" outlineLevel="0" max="201" min="201" style="0" width="9.13"/>
    <col collapsed="false" customWidth="true" hidden="false" outlineLevel="0" max="202" min="202" style="0" width="9.13"/>
    <col collapsed="false" customWidth="true" hidden="false" outlineLevel="0" max="203" min="203" style="0" width="9.13"/>
    <col collapsed="false" customWidth="true" hidden="false" outlineLevel="0" max="204" min="204" style="0" width="9.13"/>
    <col collapsed="false" customWidth="true" hidden="false" outlineLevel="0" max="205" min="205" style="0" width="9.13"/>
    <col collapsed="false" customWidth="true" hidden="false" outlineLevel="0" max="206" min="206" style="0" width="9.13"/>
    <col collapsed="false" customWidth="true" hidden="false" outlineLevel="0" max="207" min="207" style="0" width="9.13"/>
    <col collapsed="false" customWidth="true" hidden="false" outlineLevel="0" max="208" min="208" style="0" width="9.13"/>
    <col collapsed="false" customWidth="true" hidden="false" outlineLevel="0" max="209" min="209" style="0" width="9.13"/>
    <col collapsed="false" customWidth="true" hidden="false" outlineLevel="0" max="210" min="210" style="0" width="9.13"/>
    <col collapsed="false" customWidth="true" hidden="false" outlineLevel="0" max="211" min="211" style="0" width="9.13"/>
    <col collapsed="false" customWidth="true" hidden="false" outlineLevel="0" max="212" min="212" style="0" width="9.13"/>
    <col collapsed="false" customWidth="true" hidden="false" outlineLevel="0" max="213" min="213" style="0" width="9.13"/>
    <col collapsed="false" customWidth="true" hidden="false" outlineLevel="0" max="214" min="214" style="0" width="9.13"/>
    <col collapsed="false" customWidth="true" hidden="false" outlineLevel="0" max="215" min="215" style="0" width="9.13"/>
    <col collapsed="false" customWidth="true" hidden="false" outlineLevel="0" max="216" min="216" style="0" width="9.13"/>
    <col collapsed="false" customWidth="true" hidden="false" outlineLevel="0" max="217" min="217" style="0" width="9.13"/>
    <col collapsed="false" customWidth="true" hidden="false" outlineLevel="0" max="218" min="218" style="0" width="9.13"/>
    <col collapsed="false" customWidth="true" hidden="false" outlineLevel="0" max="219" min="219" style="0" width="9.13"/>
    <col collapsed="false" customWidth="true" hidden="false" outlineLevel="0" max="220" min="220" style="0" width="9.13"/>
    <col collapsed="false" customWidth="true" hidden="false" outlineLevel="0" max="221" min="221" style="0" width="9.13"/>
    <col collapsed="false" customWidth="true" hidden="false" outlineLevel="0" max="222" min="222" style="0" width="9.13"/>
    <col collapsed="false" customWidth="true" hidden="false" outlineLevel="0" max="223" min="223" style="0" width="9.13"/>
    <col collapsed="false" customWidth="true" hidden="false" outlineLevel="0" max="224" min="224" style="0" width="9.13"/>
    <col collapsed="false" customWidth="true" hidden="false" outlineLevel="0" max="225" min="225" style="0" width="9.13"/>
    <col collapsed="false" customWidth="true" hidden="false" outlineLevel="0" max="226" min="226" style="0" width="9.13"/>
    <col collapsed="false" customWidth="true" hidden="false" outlineLevel="0" max="227" min="227" style="0" width="9.13"/>
    <col collapsed="false" customWidth="true" hidden="false" outlineLevel="0" max="228" min="228" style="0" width="9.13"/>
    <col collapsed="false" customWidth="true" hidden="false" outlineLevel="0" max="229" min="229" style="0" width="9.13"/>
    <col collapsed="false" customWidth="true" hidden="false" outlineLevel="0" max="230" min="230" style="0" width="9.13"/>
    <col collapsed="false" customWidth="true" hidden="false" outlineLevel="0" max="231" min="231" style="0" width="9.13"/>
    <col collapsed="false" customWidth="true" hidden="false" outlineLevel="0" max="232" min="232" style="0" width="9.13"/>
    <col collapsed="false" customWidth="true" hidden="false" outlineLevel="0" max="233" min="233" style="0" width="9.13"/>
    <col collapsed="false" customWidth="true" hidden="false" outlineLevel="0" max="234" min="234" style="0" width="9.13"/>
    <col collapsed="false" customWidth="true" hidden="false" outlineLevel="0" max="235" min="235" style="0" width="9.13"/>
    <col collapsed="false" customWidth="true" hidden="false" outlineLevel="0" max="236" min="236" style="0" width="9.13"/>
    <col collapsed="false" customWidth="true" hidden="false" outlineLevel="0" max="237" min="237" style="0" width="9.13"/>
    <col collapsed="false" customWidth="true" hidden="false" outlineLevel="0" max="238" min="238" style="0" width="9.13"/>
    <col collapsed="false" customWidth="true" hidden="false" outlineLevel="0" max="239" min="239" style="0" width="9.13"/>
    <col collapsed="false" customWidth="true" hidden="false" outlineLevel="0" max="240" min="240" style="0" width="9.13"/>
    <col collapsed="false" customWidth="true" hidden="false" outlineLevel="0" max="241" min="241" style="0" width="9.13"/>
    <col collapsed="false" customWidth="true" hidden="false" outlineLevel="0" max="242" min="242" style="0" width="9.13"/>
    <col collapsed="false" customWidth="true" hidden="false" outlineLevel="0" max="243" min="243" style="0" width="9.13"/>
    <col collapsed="false" customWidth="true" hidden="false" outlineLevel="0" max="244" min="244" style="0" width="9.13"/>
    <col collapsed="false" customWidth="true" hidden="false" outlineLevel="0" max="245" min="245" style="0" width="9.13"/>
    <col collapsed="false" customWidth="true" hidden="false" outlineLevel="0" max="246" min="246" style="0" width="9.13"/>
    <col collapsed="false" customWidth="true" hidden="false" outlineLevel="0" max="247" min="247" style="0" width="9.13"/>
    <col collapsed="false" customWidth="true" hidden="false" outlineLevel="0" max="248" min="248" style="0" width="9.13"/>
    <col collapsed="false" customWidth="true" hidden="false" outlineLevel="0" max="249" min="249" style="0" width="9.13"/>
    <col collapsed="false" customWidth="true" hidden="false" outlineLevel="0" max="250" min="250" style="0" width="9.13"/>
    <col collapsed="false" customWidth="true" hidden="false" outlineLevel="0" max="251" min="251" style="0" width="9.13"/>
    <col collapsed="false" customWidth="true" hidden="false" outlineLevel="0" max="252" min="252" style="0" width="9.13"/>
    <col collapsed="false" customWidth="true" hidden="false" outlineLevel="0" max="253" min="253" style="0" width="9.13"/>
    <col collapsed="false" customWidth="true" hidden="false" outlineLevel="0" max="254" min="254" style="0" width="9.13"/>
    <col collapsed="false" customWidth="true" hidden="false" outlineLevel="0" max="255" min="255" style="0" width="9.13"/>
    <col collapsed="false" customWidth="true" hidden="false" outlineLevel="0" max="256" min="256" style="0" width="9.13"/>
    <col collapsed="false" customWidth="true" hidden="false" outlineLevel="0" max="257" min="257" style="0" width="9.13"/>
    <col collapsed="false" customWidth="true" hidden="false" outlineLevel="0" max="258" min="258" style="0" width="9.13"/>
    <col collapsed="false" customWidth="true" hidden="false" outlineLevel="0" max="259" min="259" style="0" width="9.13"/>
    <col collapsed="false" customWidth="true" hidden="false" outlineLevel="0" max="260" min="260" style="0" width="9.13"/>
    <col collapsed="false" customWidth="true" hidden="false" outlineLevel="0" max="261" min="261" style="0" width="9.13"/>
    <col collapsed="false" customWidth="true" hidden="false" outlineLevel="0" max="262" min="262" style="0" width="9.13"/>
    <col collapsed="false" customWidth="true" hidden="false" outlineLevel="0" max="263" min="263" style="0" width="9.13"/>
    <col collapsed="false" customWidth="true" hidden="false" outlineLevel="0" max="264" min="264" style="0" width="9.13"/>
    <col collapsed="false" customWidth="true" hidden="false" outlineLevel="0" max="265" min="265" style="0" width="9.13"/>
    <col collapsed="false" customWidth="true" hidden="false" outlineLevel="0" max="266" min="266" style="0" width="9.13"/>
    <col collapsed="false" customWidth="true" hidden="false" outlineLevel="0" max="267" min="267" style="0" width="9.13"/>
    <col collapsed="false" customWidth="true" hidden="false" outlineLevel="0" max="268" min="268" style="0" width="9.13"/>
    <col collapsed="false" customWidth="true" hidden="false" outlineLevel="0" max="269" min="269" style="0" width="9.13"/>
    <col collapsed="false" customWidth="true" hidden="false" outlineLevel="0" max="270" min="270" style="0" width="9.13"/>
    <col collapsed="false" customWidth="true" hidden="false" outlineLevel="0" max="271" min="271" style="0" width="9.13"/>
    <col collapsed="false" customWidth="true" hidden="false" outlineLevel="0" max="272" min="272" style="0" width="9.13"/>
    <col collapsed="false" customWidth="true" hidden="false" outlineLevel="0" max="273" min="273" style="0" width="9.13"/>
    <col collapsed="false" customWidth="true" hidden="false" outlineLevel="0" max="274" min="274" style="0" width="9.13"/>
    <col collapsed="false" customWidth="true" hidden="false" outlineLevel="0" max="275" min="275" style="0" width="9.13"/>
    <col collapsed="false" customWidth="true" hidden="false" outlineLevel="0" max="276" min="276" style="0" width="9.13"/>
    <col collapsed="false" customWidth="true" hidden="false" outlineLevel="0" max="277" min="277" style="0" width="9.13"/>
    <col collapsed="false" customWidth="true" hidden="false" outlineLevel="0" max="278" min="278" style="0" width="9.13"/>
    <col collapsed="false" customWidth="true" hidden="false" outlineLevel="0" max="279" min="279" style="0" width="9.13"/>
    <col collapsed="false" customWidth="true" hidden="false" outlineLevel="0" max="280" min="280" style="0" width="9.13"/>
    <col collapsed="false" customWidth="true" hidden="false" outlineLevel="0" max="281" min="281" style="0" width="9.13"/>
    <col collapsed="false" customWidth="true" hidden="false" outlineLevel="0" max="282" min="282" style="0" width="9.13"/>
    <col collapsed="false" customWidth="true" hidden="false" outlineLevel="0" max="283" min="283" style="0" width="9.13"/>
    <col collapsed="false" customWidth="true" hidden="false" outlineLevel="0" max="284" min="284" style="0" width="9.13"/>
    <col collapsed="false" customWidth="true" hidden="false" outlineLevel="0" max="285" min="285" style="0" width="9.13"/>
    <col collapsed="false" customWidth="true" hidden="false" outlineLevel="0" max="286" min="286" style="0" width="9.13"/>
    <col collapsed="false" customWidth="true" hidden="false" outlineLevel="0" max="287" min="287" style="0" width="9.13"/>
    <col collapsed="false" customWidth="true" hidden="false" outlineLevel="0" max="288" min="288" style="0" width="9.13"/>
    <col collapsed="false" customWidth="true" hidden="false" outlineLevel="0" max="289" min="289" style="0" width="9.13"/>
    <col collapsed="false" customWidth="true" hidden="false" outlineLevel="0" max="290" min="290" style="0" width="9.13"/>
    <col collapsed="false" customWidth="true" hidden="false" outlineLevel="0" max="291" min="291" style="0" width="9.13"/>
    <col collapsed="false" customWidth="true" hidden="false" outlineLevel="0" max="292" min="292" style="0" width="9.13"/>
    <col collapsed="false" customWidth="true" hidden="false" outlineLevel="0" max="293" min="293" style="0" width="9.13"/>
    <col collapsed="false" customWidth="true" hidden="false" outlineLevel="0" max="294" min="294" style="0" width="9.13"/>
    <col collapsed="false" customWidth="true" hidden="false" outlineLevel="0" max="295" min="295" style="0" width="9.13"/>
    <col collapsed="false" customWidth="true" hidden="false" outlineLevel="0" max="296" min="296" style="0" width="9.13"/>
    <col collapsed="false" customWidth="true" hidden="false" outlineLevel="0" max="297" min="297" style="0" width="9.13"/>
    <col collapsed="false" customWidth="true" hidden="false" outlineLevel="0" max="298" min="298" style="0" width="9.13"/>
    <col collapsed="false" customWidth="true" hidden="false" outlineLevel="0" max="299" min="299" style="0" width="9.13"/>
    <col collapsed="false" customWidth="true" hidden="false" outlineLevel="0" max="300" min="300" style="0" width="9.13"/>
    <col collapsed="false" customWidth="true" hidden="false" outlineLevel="0" max="301" min="301" style="0" width="9.13"/>
    <col collapsed="false" customWidth="true" hidden="false" outlineLevel="0" max="302" min="302" style="0" width="9.13"/>
    <col collapsed="false" customWidth="true" hidden="false" outlineLevel="0" max="303" min="303" style="0" width="9.13"/>
    <col collapsed="false" customWidth="true" hidden="false" outlineLevel="0" max="304" min="304" style="0" width="9.13"/>
    <col collapsed="false" customWidth="true" hidden="false" outlineLevel="0" max="305" min="305" style="0" width="9.13"/>
    <col collapsed="false" customWidth="true" hidden="false" outlineLevel="0" max="306" min="306" style="0" width="9.13"/>
    <col collapsed="false" customWidth="true" hidden="false" outlineLevel="0" max="307" min="307" style="0" width="9.13"/>
    <col collapsed="false" customWidth="true" hidden="false" outlineLevel="0" max="308" min="308" style="0" width="9.13"/>
    <col collapsed="false" customWidth="true" hidden="false" outlineLevel="0" max="309" min="309" style="0" width="9.13"/>
    <col collapsed="false" customWidth="true" hidden="false" outlineLevel="0" max="310" min="310" style="0" width="9.13"/>
    <col collapsed="false" customWidth="true" hidden="false" outlineLevel="0" max="311" min="311" style="0" width="9.13"/>
    <col collapsed="false" customWidth="true" hidden="false" outlineLevel="0" max="312" min="312" style="0" width="9.13"/>
    <col collapsed="false" customWidth="true" hidden="false" outlineLevel="0" max="313" min="313" style="0" width="9.13"/>
    <col collapsed="false" customWidth="true" hidden="false" outlineLevel="0" max="314" min="314" style="0" width="9.13"/>
    <col collapsed="false" customWidth="true" hidden="false" outlineLevel="0" max="315" min="315" style="0" width="9.13"/>
    <col collapsed="false" customWidth="true" hidden="false" outlineLevel="0" max="316" min="316" style="0" width="9.13"/>
    <col collapsed="false" customWidth="true" hidden="false" outlineLevel="0" max="317" min="317" style="0" width="9.13"/>
    <col collapsed="false" customWidth="true" hidden="false" outlineLevel="0" max="318" min="318" style="0" width="9.13"/>
    <col collapsed="false" customWidth="true" hidden="false" outlineLevel="0" max="319" min="319" style="0" width="9.13"/>
    <col collapsed="false" customWidth="true" hidden="false" outlineLevel="0" max="320" min="320" style="0" width="9.13"/>
    <col collapsed="false" customWidth="true" hidden="false" outlineLevel="0" max="321" min="321" style="0" width="9.13"/>
    <col collapsed="false" customWidth="true" hidden="false" outlineLevel="0" max="322" min="322" style="0" width="9.13"/>
    <col collapsed="false" customWidth="true" hidden="false" outlineLevel="0" max="323" min="323" style="0" width="9.13"/>
    <col collapsed="false" customWidth="true" hidden="false" outlineLevel="0" max="324" min="324" style="0" width="9.13"/>
    <col collapsed="false" customWidth="true" hidden="false" outlineLevel="0" max="325" min="325" style="0" width="9.13"/>
    <col collapsed="false" customWidth="true" hidden="false" outlineLevel="0" max="326" min="326" style="0" width="9.13"/>
    <col collapsed="false" customWidth="true" hidden="false" outlineLevel="0" max="327" min="327" style="0" width="9.13"/>
    <col collapsed="false" customWidth="true" hidden="false" outlineLevel="0" max="328" min="328" style="0" width="9.13"/>
    <col collapsed="false" customWidth="true" hidden="false" outlineLevel="0" max="329" min="329" style="0" width="9.13"/>
    <col collapsed="false" customWidth="true" hidden="false" outlineLevel="0" max="330" min="330" style="0" width="9.13"/>
    <col collapsed="false" customWidth="true" hidden="false" outlineLevel="0" max="331" min="331" style="0" width="9.13"/>
    <col collapsed="false" customWidth="true" hidden="false" outlineLevel="0" max="332" min="332" style="0" width="9.13"/>
    <col collapsed="false" customWidth="true" hidden="false" outlineLevel="0" max="333" min="333" style="0" width="9.13"/>
    <col collapsed="false" customWidth="true" hidden="false" outlineLevel="0" max="334" min="334" style="0" width="9.13"/>
    <col collapsed="false" customWidth="true" hidden="false" outlineLevel="0" max="335" min="335" style="0" width="9.13"/>
    <col collapsed="false" customWidth="true" hidden="false" outlineLevel="0" max="336" min="336" style="0" width="9.13"/>
    <col collapsed="false" customWidth="true" hidden="false" outlineLevel="0" max="337" min="337" style="0" width="9.13"/>
    <col collapsed="false" customWidth="true" hidden="false" outlineLevel="0" max="338" min="338" style="0" width="9.13"/>
    <col collapsed="false" customWidth="true" hidden="false" outlineLevel="0" max="339" min="339" style="0" width="9.13"/>
    <col collapsed="false" customWidth="true" hidden="false" outlineLevel="0" max="340" min="340" style="0" width="9.13"/>
    <col collapsed="false" customWidth="true" hidden="false" outlineLevel="0" max="341" min="341" style="0" width="9.13"/>
    <col collapsed="false" customWidth="true" hidden="false" outlineLevel="0" max="342" min="342" style="0" width="9.13"/>
    <col collapsed="false" customWidth="true" hidden="false" outlineLevel="0" max="343" min="343" style="0" width="9.13"/>
    <col collapsed="false" customWidth="true" hidden="false" outlineLevel="0" max="344" min="344" style="0" width="9.13"/>
    <col collapsed="false" customWidth="true" hidden="false" outlineLevel="0" max="345" min="345" style="0" width="9.13"/>
    <col collapsed="false" customWidth="true" hidden="false" outlineLevel="0" max="346" min="346" style="0" width="9.13"/>
    <col collapsed="false" customWidth="true" hidden="false" outlineLevel="0" max="347" min="347" style="0" width="9.13"/>
    <col collapsed="false" customWidth="true" hidden="false" outlineLevel="0" max="348" min="348" style="0" width="9.13"/>
    <col collapsed="false" customWidth="true" hidden="false" outlineLevel="0" max="349" min="349" style="0" width="9.13"/>
    <col collapsed="false" customWidth="true" hidden="false" outlineLevel="0" max="350" min="350" style="0" width="9.13"/>
    <col collapsed="false" customWidth="true" hidden="false" outlineLevel="0" max="351" min="351" style="0" width="9.13"/>
    <col collapsed="false" customWidth="true" hidden="false" outlineLevel="0" max="352" min="352" style="0" width="9.13"/>
    <col collapsed="false" customWidth="true" hidden="false" outlineLevel="0" max="353" min="353" style="0" width="9.13"/>
    <col collapsed="false" customWidth="true" hidden="false" outlineLevel="0" max="354" min="354" style="0" width="9.13"/>
    <col collapsed="false" customWidth="true" hidden="false" outlineLevel="0" max="355" min="355" style="0" width="9.13"/>
    <col collapsed="false" customWidth="true" hidden="false" outlineLevel="0" max="356" min="356" style="0" width="9.13"/>
    <col collapsed="false" customWidth="true" hidden="false" outlineLevel="0" max="357" min="357" style="0" width="9.13"/>
    <col collapsed="false" customWidth="true" hidden="false" outlineLevel="0" max="358" min="358" style="0" width="9.13"/>
    <col collapsed="false" customWidth="true" hidden="false" outlineLevel="0" max="359" min="359" style="0" width="9.13"/>
    <col collapsed="false" customWidth="true" hidden="false" outlineLevel="0" max="360" min="360" style="0" width="9.13"/>
    <col collapsed="false" customWidth="true" hidden="false" outlineLevel="0" max="361" min="361" style="0" width="9.13"/>
    <col collapsed="false" customWidth="true" hidden="false" outlineLevel="0" max="362" min="362" style="0" width="9.13"/>
    <col collapsed="false" customWidth="true" hidden="false" outlineLevel="0" max="363" min="363" style="0" width="9.13"/>
    <col collapsed="false" customWidth="true" hidden="false" outlineLevel="0" max="364" min="364" style="0" width="9.13"/>
    <col collapsed="false" customWidth="true" hidden="false" outlineLevel="0" max="365" min="365" style="0" width="9.13"/>
    <col collapsed="false" customWidth="true" hidden="false" outlineLevel="0" max="366" min="366" style="0" width="9.13"/>
    <col collapsed="false" customWidth="true" hidden="false" outlineLevel="0" max="367" min="367" style="0" width="9.13"/>
    <col collapsed="false" customWidth="true" hidden="false" outlineLevel="0" max="368" min="368" style="0" width="9.13"/>
    <col collapsed="false" customWidth="true" hidden="false" outlineLevel="0" max="369" min="369" style="0" width="9.13"/>
    <col collapsed="false" customWidth="true" hidden="false" outlineLevel="0" max="370" min="370" style="0" width="9.13"/>
    <col collapsed="false" customWidth="true" hidden="false" outlineLevel="0" max="371" min="371" style="0" width="9.13"/>
    <col collapsed="false" customWidth="true" hidden="false" outlineLevel="0" max="372" min="372" style="0" width="9.13"/>
    <col collapsed="false" customWidth="true" hidden="false" outlineLevel="0" max="373" min="373" style="0" width="9.13"/>
    <col collapsed="false" customWidth="true" hidden="false" outlineLevel="0" max="374" min="374" style="0" width="9.13"/>
    <col collapsed="false" customWidth="true" hidden="false" outlineLevel="0" max="375" min="375" style="0" width="9.13"/>
    <col collapsed="false" customWidth="true" hidden="false" outlineLevel="0" max="376" min="376" style="0" width="9.13"/>
    <col collapsed="false" customWidth="true" hidden="false" outlineLevel="0" max="377" min="377" style="0" width="9.13"/>
    <col collapsed="false" customWidth="true" hidden="false" outlineLevel="0" max="378" min="378" style="0" width="9.13"/>
    <col collapsed="false" customWidth="true" hidden="false" outlineLevel="0" max="379" min="379" style="0" width="9.13"/>
    <col collapsed="false" customWidth="true" hidden="false" outlineLevel="0" max="380" min="380" style="0" width="9.13"/>
    <col collapsed="false" customWidth="true" hidden="false" outlineLevel="0" max="381" min="381" style="0" width="9.13"/>
    <col collapsed="false" customWidth="true" hidden="false" outlineLevel="0" max="382" min="382" style="0" width="9.13"/>
    <col collapsed="false" customWidth="true" hidden="false" outlineLevel="0" max="383" min="383" style="0" width="9.13"/>
    <col collapsed="false" customWidth="true" hidden="false" outlineLevel="0" max="384" min="384" style="0" width="9.13"/>
    <col collapsed="false" customWidth="true" hidden="false" outlineLevel="0" max="385" min="385" style="0" width="9.13"/>
    <col collapsed="false" customWidth="true" hidden="false" outlineLevel="0" max="386" min="386" style="0" width="9.13"/>
    <col collapsed="false" customWidth="true" hidden="false" outlineLevel="0" max="387" min="387" style="0" width="9.13"/>
    <col collapsed="false" customWidth="true" hidden="false" outlineLevel="0" max="388" min="388" style="0" width="9.13"/>
    <col collapsed="false" customWidth="true" hidden="false" outlineLevel="0" max="389" min="389" style="0" width="9.13"/>
    <col collapsed="false" customWidth="true" hidden="false" outlineLevel="0" max="390" min="390" style="0" width="9.13"/>
    <col collapsed="false" customWidth="true" hidden="false" outlineLevel="0" max="391" min="391" style="0" width="9.13"/>
    <col collapsed="false" customWidth="true" hidden="false" outlineLevel="0" max="392" min="392" style="0" width="9.13"/>
    <col collapsed="false" customWidth="true" hidden="false" outlineLevel="0" max="393" min="393" style="0" width="9.13"/>
    <col collapsed="false" customWidth="true" hidden="false" outlineLevel="0" max="394" min="394" style="0" width="9.13"/>
    <col collapsed="false" customWidth="true" hidden="false" outlineLevel="0" max="395" min="395" style="0" width="9.13"/>
    <col collapsed="false" customWidth="true" hidden="false" outlineLevel="0" max="396" min="396" style="0" width="9.13"/>
    <col collapsed="false" customWidth="true" hidden="false" outlineLevel="0" max="397" min="397" style="0" width="9.13"/>
    <col collapsed="false" customWidth="true" hidden="false" outlineLevel="0" max="398" min="398" style="0" width="9.13"/>
    <col collapsed="false" customWidth="true" hidden="false" outlineLevel="0" max="399" min="399" style="0" width="9.13"/>
    <col collapsed="false" customWidth="true" hidden="false" outlineLevel="0" max="400" min="400" style="0" width="9.13"/>
    <col collapsed="false" customWidth="true" hidden="false" outlineLevel="0" max="401" min="401" style="0" width="9.13"/>
    <col collapsed="false" customWidth="true" hidden="false" outlineLevel="0" max="402" min="402" style="0" width="9.13"/>
    <col collapsed="false" customWidth="true" hidden="false" outlineLevel="0" max="403" min="403" style="0" width="9.13"/>
    <col collapsed="false" customWidth="true" hidden="false" outlineLevel="0" max="404" min="404" style="0" width="9.13"/>
    <col collapsed="false" customWidth="true" hidden="false" outlineLevel="0" max="405" min="405" style="0" width="9.13"/>
    <col collapsed="false" customWidth="true" hidden="false" outlineLevel="0" max="406" min="406" style="0" width="9.13"/>
    <col collapsed="false" customWidth="true" hidden="false" outlineLevel="0" max="407" min="407" style="0" width="9.13"/>
    <col collapsed="false" customWidth="true" hidden="false" outlineLevel="0" max="408" min="408" style="0" width="9.13"/>
    <col collapsed="false" customWidth="true" hidden="false" outlineLevel="0" max="409" min="409" style="0" width="9.13"/>
    <col collapsed="false" customWidth="true" hidden="false" outlineLevel="0" max="410" min="410" style="0" width="9.13"/>
    <col collapsed="false" customWidth="true" hidden="false" outlineLevel="0" max="411" min="411" style="0" width="9.13"/>
    <col collapsed="false" customWidth="true" hidden="false" outlineLevel="0" max="412" min="412" style="0" width="9.13"/>
    <col collapsed="false" customWidth="true" hidden="false" outlineLevel="0" max="413" min="413" style="0" width="9.13"/>
    <col collapsed="false" customWidth="true" hidden="false" outlineLevel="0" max="414" min="414" style="0" width="9.13"/>
    <col collapsed="false" customWidth="true" hidden="false" outlineLevel="0" max="415" min="415" style="0" width="9.13"/>
    <col collapsed="false" customWidth="true" hidden="false" outlineLevel="0" max="416" min="416" style="0" width="9.13"/>
    <col collapsed="false" customWidth="true" hidden="false" outlineLevel="0" max="417" min="417" style="0" width="9.13"/>
    <col collapsed="false" customWidth="true" hidden="false" outlineLevel="0" max="418" min="418" style="0" width="9.13"/>
    <col collapsed="false" customWidth="true" hidden="false" outlineLevel="0" max="419" min="419" style="0" width="9.13"/>
    <col collapsed="false" customWidth="true" hidden="false" outlineLevel="0" max="420" min="420" style="0" width="9.13"/>
    <col collapsed="false" customWidth="true" hidden="false" outlineLevel="0" max="421" min="421" style="0" width="9.13"/>
    <col collapsed="false" customWidth="true" hidden="false" outlineLevel="0" max="422" min="422" style="0" width="9.13"/>
    <col collapsed="false" customWidth="true" hidden="false" outlineLevel="0" max="423" min="423" style="0" width="9.13"/>
    <col collapsed="false" customWidth="true" hidden="false" outlineLevel="0" max="424" min="424" style="0" width="9.13"/>
    <col collapsed="false" customWidth="true" hidden="false" outlineLevel="0" max="425" min="425" style="0" width="9.13"/>
    <col collapsed="false" customWidth="true" hidden="false" outlineLevel="0" max="426" min="426" style="0" width="9.13"/>
    <col collapsed="false" customWidth="true" hidden="false" outlineLevel="0" max="427" min="427" style="0" width="9.13"/>
    <col collapsed="false" customWidth="true" hidden="false" outlineLevel="0" max="428" min="428" style="0" width="9.13"/>
    <col collapsed="false" customWidth="true" hidden="false" outlineLevel="0" max="429" min="429" style="0" width="9.13"/>
    <col collapsed="false" customWidth="true" hidden="false" outlineLevel="0" max="430" min="430" style="0" width="9.13"/>
    <col collapsed="false" customWidth="true" hidden="false" outlineLevel="0" max="431" min="431" style="0" width="9.13"/>
    <col collapsed="false" customWidth="true" hidden="false" outlineLevel="0" max="432" min="432" style="0" width="9.13"/>
    <col collapsed="false" customWidth="true" hidden="false" outlineLevel="0" max="433" min="433" style="0" width="9.13"/>
    <col collapsed="false" customWidth="true" hidden="false" outlineLevel="0" max="434" min="434" style="0" width="9.13"/>
    <col collapsed="false" customWidth="true" hidden="false" outlineLevel="0" max="435" min="435" style="0" width="9.13"/>
    <col collapsed="false" customWidth="true" hidden="false" outlineLevel="0" max="436" min="436" style="0" width="9.13"/>
    <col collapsed="false" customWidth="true" hidden="false" outlineLevel="0" max="437" min="437" style="0" width="9.13"/>
    <col collapsed="false" customWidth="true" hidden="false" outlineLevel="0" max="438" min="438" style="0" width="9.13"/>
    <col collapsed="false" customWidth="true" hidden="false" outlineLevel="0" max="439" min="439" style="0" width="9.13"/>
    <col collapsed="false" customWidth="true" hidden="false" outlineLevel="0" max="440" min="440" style="0" width="9.13"/>
    <col collapsed="false" customWidth="true" hidden="false" outlineLevel="0" max="441" min="441" style="0" width="9.13"/>
    <col collapsed="false" customWidth="true" hidden="false" outlineLevel="0" max="442" min="442" style="0" width="9.13"/>
    <col collapsed="false" customWidth="true" hidden="false" outlineLevel="0" max="443" min="443" style="0" width="9.13"/>
    <col collapsed="false" customWidth="true" hidden="false" outlineLevel="0" max="444" min="444" style="0" width="9.13"/>
    <col collapsed="false" customWidth="true" hidden="false" outlineLevel="0" max="445" min="445" style="0" width="9.13"/>
    <col collapsed="false" customWidth="true" hidden="false" outlineLevel="0" max="446" min="446" style="0" width="9.13"/>
    <col collapsed="false" customWidth="true" hidden="false" outlineLevel="0" max="447" min="447" style="0" width="9.13"/>
    <col collapsed="false" customWidth="true" hidden="false" outlineLevel="0" max="448" min="448" style="0" width="9.13"/>
    <col collapsed="false" customWidth="true" hidden="false" outlineLevel="0" max="449" min="449" style="0" width="9.13"/>
    <col collapsed="false" customWidth="true" hidden="false" outlineLevel="0" max="450" min="450" style="0" width="9.13"/>
    <col collapsed="false" customWidth="true" hidden="false" outlineLevel="0" max="451" min="451" style="0" width="9.13"/>
    <col collapsed="false" customWidth="true" hidden="false" outlineLevel="0" max="452" min="452" style="0" width="9.13"/>
    <col collapsed="false" customWidth="true" hidden="false" outlineLevel="0" max="453" min="453" style="0" width="9.13"/>
    <col collapsed="false" customWidth="true" hidden="false" outlineLevel="0" max="454" min="454" style="0" width="9.13"/>
    <col collapsed="false" customWidth="true" hidden="false" outlineLevel="0" max="455" min="455" style="0" width="9.13"/>
    <col collapsed="false" customWidth="true" hidden="false" outlineLevel="0" max="456" min="456" style="0" width="9.13"/>
    <col collapsed="false" customWidth="true" hidden="false" outlineLevel="0" max="457" min="457" style="0" width="9.13"/>
    <col collapsed="false" customWidth="true" hidden="false" outlineLevel="0" max="458" min="458" style="0" width="9.13"/>
    <col collapsed="false" customWidth="true" hidden="false" outlineLevel="0" max="459" min="459" style="0" width="9.13"/>
    <col collapsed="false" customWidth="true" hidden="false" outlineLevel="0" max="460" min="460" style="0" width="9.13"/>
    <col collapsed="false" customWidth="true" hidden="false" outlineLevel="0" max="461" min="461" style="0" width="9.13"/>
    <col collapsed="false" customWidth="true" hidden="false" outlineLevel="0" max="462" min="462" style="0" width="9.13"/>
    <col collapsed="false" customWidth="true" hidden="false" outlineLevel="0" max="463" min="463" style="0" width="9.13"/>
    <col collapsed="false" customWidth="true" hidden="false" outlineLevel="0" max="464" min="464" style="0" width="9.13"/>
    <col collapsed="false" customWidth="true" hidden="false" outlineLevel="0" max="465" min="465" style="0" width="9.13"/>
    <col collapsed="false" customWidth="true" hidden="false" outlineLevel="0" max="466" min="466" style="0" width="9.13"/>
    <col collapsed="false" customWidth="true" hidden="false" outlineLevel="0" max="467" min="467" style="0" width="9.13"/>
    <col collapsed="false" customWidth="true" hidden="false" outlineLevel="0" max="468" min="468" style="0" width="9.13"/>
    <col collapsed="false" customWidth="true" hidden="false" outlineLevel="0" max="469" min="469" style="0" width="9.13"/>
    <col collapsed="false" customWidth="true" hidden="false" outlineLevel="0" max="470" min="470" style="0" width="9.13"/>
    <col collapsed="false" customWidth="true" hidden="false" outlineLevel="0" max="471" min="471" style="0" width="9.13"/>
    <col collapsed="false" customWidth="true" hidden="false" outlineLevel="0" max="472" min="472" style="0" width="9.13"/>
    <col collapsed="false" customWidth="true" hidden="false" outlineLevel="0" max="473" min="473" style="0" width="9.13"/>
    <col collapsed="false" customWidth="true" hidden="false" outlineLevel="0" max="474" min="474" style="0" width="9.13"/>
    <col collapsed="false" customWidth="true" hidden="false" outlineLevel="0" max="475" min="475" style="0" width="9.13"/>
    <col collapsed="false" customWidth="true" hidden="false" outlineLevel="0" max="476" min="476" style="0" width="9.13"/>
    <col collapsed="false" customWidth="true" hidden="false" outlineLevel="0" max="477" min="477" style="0" width="9.13"/>
    <col collapsed="false" customWidth="true" hidden="false" outlineLevel="0" max="478" min="478" style="0" width="9.13"/>
    <col collapsed="false" customWidth="true" hidden="false" outlineLevel="0" max="479" min="479" style="0" width="9.13"/>
    <col collapsed="false" customWidth="true" hidden="false" outlineLevel="0" max="480" min="480" style="0" width="9.13"/>
    <col collapsed="false" customWidth="true" hidden="false" outlineLevel="0" max="481" min="481" style="0" width="9.13"/>
    <col collapsed="false" customWidth="true" hidden="false" outlineLevel="0" max="482" min="482" style="0" width="9.13"/>
    <col collapsed="false" customWidth="true" hidden="false" outlineLevel="0" max="483" min="483" style="0" width="9.13"/>
    <col collapsed="false" customWidth="true" hidden="false" outlineLevel="0" max="484" min="484" style="0" width="9.13"/>
    <col collapsed="false" customWidth="true" hidden="false" outlineLevel="0" max="485" min="485" style="0" width="9.13"/>
    <col collapsed="false" customWidth="true" hidden="false" outlineLevel="0" max="486" min="486" style="0" width="9.13"/>
    <col collapsed="false" customWidth="true" hidden="false" outlineLevel="0" max="487" min="487" style="0" width="9.13"/>
    <col collapsed="false" customWidth="true" hidden="false" outlineLevel="0" max="488" min="488" style="0" width="9.13"/>
    <col collapsed="false" customWidth="true" hidden="false" outlineLevel="0" max="489" min="489" style="0" width="9.13"/>
    <col collapsed="false" customWidth="true" hidden="false" outlineLevel="0" max="490" min="490" style="0" width="9.13"/>
    <col collapsed="false" customWidth="true" hidden="false" outlineLevel="0" max="491" min="491" style="0" width="9.13"/>
    <col collapsed="false" customWidth="true" hidden="false" outlineLevel="0" max="492" min="492" style="0" width="9.13"/>
    <col collapsed="false" customWidth="true" hidden="false" outlineLevel="0" max="493" min="493" style="0" width="9.13"/>
    <col collapsed="false" customWidth="true" hidden="false" outlineLevel="0" max="494" min="494" style="0" width="9.13"/>
    <col collapsed="false" customWidth="true" hidden="false" outlineLevel="0" max="495" min="495" style="0" width="9.13"/>
    <col collapsed="false" customWidth="true" hidden="false" outlineLevel="0" max="496" min="496" style="0" width="9.13"/>
    <col collapsed="false" customWidth="true" hidden="false" outlineLevel="0" max="497" min="497" style="0" width="9.13"/>
    <col collapsed="false" customWidth="true" hidden="false" outlineLevel="0" max="498" min="498" style="0" width="9.13"/>
    <col collapsed="false" customWidth="true" hidden="false" outlineLevel="0" max="499" min="499" style="0" width="9.13"/>
    <col collapsed="false" customWidth="true" hidden="false" outlineLevel="0" max="500" min="500" style="0" width="9.13"/>
    <col collapsed="false" customWidth="true" hidden="false" outlineLevel="0" max="501" min="501" style="0" width="9.13"/>
    <col collapsed="false" customWidth="true" hidden="false" outlineLevel="0" max="502" min="502" style="0" width="9.13"/>
    <col collapsed="false" customWidth="true" hidden="false" outlineLevel="0" max="503" min="503" style="0" width="9.13"/>
    <col collapsed="false" customWidth="true" hidden="false" outlineLevel="0" max="504" min="504" style="0" width="9.13"/>
    <col collapsed="false" customWidth="true" hidden="false" outlineLevel="0" max="505" min="505" style="0" width="9.13"/>
    <col collapsed="false" customWidth="true" hidden="false" outlineLevel="0" max="506" min="506" style="0" width="9.13"/>
    <col collapsed="false" customWidth="true" hidden="false" outlineLevel="0" max="507" min="507" style="0" width="9.13"/>
    <col collapsed="false" customWidth="true" hidden="false" outlineLevel="0" max="508" min="508" style="0" width="9.13"/>
    <col collapsed="false" customWidth="true" hidden="false" outlineLevel="0" max="509" min="509" style="0" width="9.13"/>
    <col collapsed="false" customWidth="true" hidden="false" outlineLevel="0" max="510" min="510" style="0" width="9.13"/>
    <col collapsed="false" customWidth="true" hidden="false" outlineLevel="0" max="511" min="511" style="0" width="9.13"/>
    <col collapsed="false" customWidth="true" hidden="false" outlineLevel="0" max="512" min="512" style="0" width="9.13"/>
    <col collapsed="false" customWidth="true" hidden="false" outlineLevel="0" max="513" min="513" style="0" width="9.13"/>
    <col collapsed="false" customWidth="true" hidden="false" outlineLevel="0" max="514" min="514" style="0" width="9.13"/>
    <col collapsed="false" customWidth="true" hidden="false" outlineLevel="0" max="515" min="515" style="0" width="9.13"/>
    <col collapsed="false" customWidth="true" hidden="false" outlineLevel="0" max="516" min="516" style="0" width="9.13"/>
    <col collapsed="false" customWidth="true" hidden="false" outlineLevel="0" max="517" min="517" style="0" width="9.13"/>
    <col collapsed="false" customWidth="true" hidden="false" outlineLevel="0" max="518" min="518" style="0" width="9.13"/>
    <col collapsed="false" customWidth="true" hidden="false" outlineLevel="0" max="519" min="519" style="0" width="9.13"/>
    <col collapsed="false" customWidth="true" hidden="false" outlineLevel="0" max="520" min="520" style="0" width="9.13"/>
    <col collapsed="false" customWidth="true" hidden="false" outlineLevel="0" max="521" min="521" style="0" width="9.13"/>
    <col collapsed="false" customWidth="true" hidden="false" outlineLevel="0" max="522" min="522" style="0" width="9.13"/>
    <col collapsed="false" customWidth="true" hidden="false" outlineLevel="0" max="523" min="523" style="0" width="9.13"/>
    <col collapsed="false" customWidth="true" hidden="false" outlineLevel="0" max="524" min="524" style="0" width="9.13"/>
    <col collapsed="false" customWidth="true" hidden="false" outlineLevel="0" max="525" min="525" style="0" width="9.13"/>
    <col collapsed="false" customWidth="true" hidden="false" outlineLevel="0" max="526" min="526" style="0" width="9.13"/>
    <col collapsed="false" customWidth="true" hidden="false" outlineLevel="0" max="527" min="527" style="0" width="9.13"/>
    <col collapsed="false" customWidth="true" hidden="false" outlineLevel="0" max="528" min="528" style="0" width="9.13"/>
    <col collapsed="false" customWidth="true" hidden="false" outlineLevel="0" max="529" min="529" style="0" width="9.13"/>
    <col collapsed="false" customWidth="true" hidden="false" outlineLevel="0" max="530" min="530" style="0" width="9.13"/>
    <col collapsed="false" customWidth="true" hidden="false" outlineLevel="0" max="531" min="531" style="0" width="9.13"/>
    <col collapsed="false" customWidth="true" hidden="false" outlineLevel="0" max="532" min="532" style="0" width="9.13"/>
    <col collapsed="false" customWidth="true" hidden="false" outlineLevel="0" max="533" min="533" style="0" width="9.13"/>
    <col collapsed="false" customWidth="true" hidden="false" outlineLevel="0" max="534" min="534" style="0" width="9.13"/>
    <col collapsed="false" customWidth="true" hidden="false" outlineLevel="0" max="535" min="535" style="0" width="9.13"/>
    <col collapsed="false" customWidth="true" hidden="false" outlineLevel="0" max="536" min="536" style="0" width="9.13"/>
    <col collapsed="false" customWidth="true" hidden="false" outlineLevel="0" max="537" min="537" style="0" width="9.13"/>
    <col collapsed="false" customWidth="true" hidden="false" outlineLevel="0" max="538" min="538" style="0" width="9.13"/>
    <col collapsed="false" customWidth="true" hidden="false" outlineLevel="0" max="539" min="539" style="0" width="9.13"/>
    <col collapsed="false" customWidth="true" hidden="false" outlineLevel="0" max="540" min="540" style="0" width="9.13"/>
    <col collapsed="false" customWidth="true" hidden="false" outlineLevel="0" max="541" min="541" style="0" width="9.13"/>
    <col collapsed="false" customWidth="true" hidden="false" outlineLevel="0" max="542" min="542" style="0" width="9.13"/>
    <col collapsed="false" customWidth="true" hidden="false" outlineLevel="0" max="543" min="543" style="0" width="9.13"/>
    <col collapsed="false" customWidth="true" hidden="false" outlineLevel="0" max="544" min="544" style="0" width="9.13"/>
    <col collapsed="false" customWidth="true" hidden="false" outlineLevel="0" max="545" min="545" style="0" width="9.13"/>
    <col collapsed="false" customWidth="true" hidden="false" outlineLevel="0" max="546" min="546" style="0" width="9.13"/>
    <col collapsed="false" customWidth="true" hidden="false" outlineLevel="0" max="547" min="547" style="0" width="9.13"/>
    <col collapsed="false" customWidth="true" hidden="false" outlineLevel="0" max="548" min="548" style="0" width="9.13"/>
    <col collapsed="false" customWidth="true" hidden="false" outlineLevel="0" max="549" min="549" style="0" width="9.13"/>
    <col collapsed="false" customWidth="true" hidden="false" outlineLevel="0" max="550" min="550" style="0" width="9.13"/>
    <col collapsed="false" customWidth="true" hidden="false" outlineLevel="0" max="551" min="551" style="0" width="9.13"/>
    <col collapsed="false" customWidth="true" hidden="false" outlineLevel="0" max="552" min="552" style="0" width="9.13"/>
    <col collapsed="false" customWidth="true" hidden="false" outlineLevel="0" max="553" min="553" style="0" width="9.13"/>
    <col collapsed="false" customWidth="true" hidden="false" outlineLevel="0" max="554" min="554" style="0" width="9.13"/>
    <col collapsed="false" customWidth="true" hidden="false" outlineLevel="0" max="555" min="555" style="0" width="9.13"/>
    <col collapsed="false" customWidth="true" hidden="false" outlineLevel="0" max="556" min="556" style="0" width="9.13"/>
    <col collapsed="false" customWidth="true" hidden="false" outlineLevel="0" max="557" min="557" style="0" width="9.13"/>
    <col collapsed="false" customWidth="true" hidden="false" outlineLevel="0" max="558" min="558" style="0" width="9.13"/>
    <col collapsed="false" customWidth="true" hidden="false" outlineLevel="0" max="559" min="559" style="0" width="9.13"/>
    <col collapsed="false" customWidth="true" hidden="false" outlineLevel="0" max="560" min="560" style="0" width="9.13"/>
    <col collapsed="false" customWidth="true" hidden="false" outlineLevel="0" max="561" min="561" style="0" width="9.13"/>
    <col collapsed="false" customWidth="true" hidden="false" outlineLevel="0" max="562" min="562" style="0" width="9.13"/>
    <col collapsed="false" customWidth="true" hidden="false" outlineLevel="0" max="563" min="563" style="0" width="9.13"/>
    <col collapsed="false" customWidth="true" hidden="false" outlineLevel="0" max="564" min="564" style="0" width="9.13"/>
    <col collapsed="false" customWidth="true" hidden="false" outlineLevel="0" max="565" min="565" style="0" width="9.13"/>
    <col collapsed="false" customWidth="true" hidden="false" outlineLevel="0" max="566" min="566" style="0" width="9.13"/>
    <col collapsed="false" customWidth="true" hidden="false" outlineLevel="0" max="567" min="567" style="0" width="9.13"/>
    <col collapsed="false" customWidth="true" hidden="false" outlineLevel="0" max="568" min="568" style="0" width="9.13"/>
    <col collapsed="false" customWidth="true" hidden="false" outlineLevel="0" max="569" min="569" style="0" width="9.13"/>
    <col collapsed="false" customWidth="true" hidden="false" outlineLevel="0" max="570" min="570" style="0" width="9.13"/>
    <col collapsed="false" customWidth="true" hidden="false" outlineLevel="0" max="571" min="571" style="0" width="9.13"/>
    <col collapsed="false" customWidth="true" hidden="false" outlineLevel="0" max="572" min="572" style="0" width="9.13"/>
    <col collapsed="false" customWidth="true" hidden="false" outlineLevel="0" max="573" min="573" style="0" width="9.13"/>
    <col collapsed="false" customWidth="true" hidden="false" outlineLevel="0" max="574" min="574" style="0" width="9.13"/>
    <col collapsed="false" customWidth="true" hidden="false" outlineLevel="0" max="575" min="575" style="0" width="9.13"/>
    <col collapsed="false" customWidth="true" hidden="false" outlineLevel="0" max="576" min="576" style="0" width="9.13"/>
    <col collapsed="false" customWidth="true" hidden="false" outlineLevel="0" max="577" min="577" style="0" width="9.13"/>
    <col collapsed="false" customWidth="true" hidden="false" outlineLevel="0" max="578" min="578" style="0" width="9.13"/>
    <col collapsed="false" customWidth="true" hidden="false" outlineLevel="0" max="579" min="579" style="0" width="9.13"/>
    <col collapsed="false" customWidth="true" hidden="false" outlineLevel="0" max="580" min="580" style="0" width="9.13"/>
    <col collapsed="false" customWidth="true" hidden="false" outlineLevel="0" max="581" min="581" style="0" width="9.13"/>
    <col collapsed="false" customWidth="true" hidden="false" outlineLevel="0" max="582" min="582" style="0" width="9.13"/>
    <col collapsed="false" customWidth="true" hidden="false" outlineLevel="0" max="583" min="583" style="0" width="9.13"/>
    <col collapsed="false" customWidth="true" hidden="false" outlineLevel="0" max="584" min="584" style="0" width="9.13"/>
    <col collapsed="false" customWidth="true" hidden="false" outlineLevel="0" max="585" min="585" style="0" width="9.13"/>
    <col collapsed="false" customWidth="true" hidden="false" outlineLevel="0" max="586" min="586" style="0" width="9.13"/>
    <col collapsed="false" customWidth="true" hidden="false" outlineLevel="0" max="587" min="587" style="0" width="9.13"/>
    <col collapsed="false" customWidth="true" hidden="false" outlineLevel="0" max="588" min="588" style="0" width="9.13"/>
    <col collapsed="false" customWidth="true" hidden="false" outlineLevel="0" max="589" min="589" style="0" width="9.13"/>
    <col collapsed="false" customWidth="true" hidden="false" outlineLevel="0" max="590" min="590" style="0" width="9.13"/>
    <col collapsed="false" customWidth="true" hidden="false" outlineLevel="0" max="591" min="591" style="0" width="9.13"/>
    <col collapsed="false" customWidth="true" hidden="false" outlineLevel="0" max="592" min="592" style="0" width="9.13"/>
    <col collapsed="false" customWidth="true" hidden="false" outlineLevel="0" max="593" min="593" style="0" width="9.13"/>
    <col collapsed="false" customWidth="true" hidden="false" outlineLevel="0" max="594" min="594" style="0" width="9.13"/>
    <col collapsed="false" customWidth="true" hidden="false" outlineLevel="0" max="595" min="595" style="0" width="9.13"/>
    <col collapsed="false" customWidth="true" hidden="false" outlineLevel="0" max="596" min="596" style="0" width="9.13"/>
    <col collapsed="false" customWidth="true" hidden="false" outlineLevel="0" max="597" min="597" style="0" width="9.13"/>
    <col collapsed="false" customWidth="true" hidden="false" outlineLevel="0" max="598" min="598" style="0" width="9.13"/>
    <col collapsed="false" customWidth="true" hidden="false" outlineLevel="0" max="599" min="599" style="0" width="9.13"/>
    <col collapsed="false" customWidth="true" hidden="false" outlineLevel="0" max="600" min="600" style="0" width="9.13"/>
    <col collapsed="false" customWidth="true" hidden="false" outlineLevel="0" max="601" min="601" style="0" width="9.13"/>
    <col collapsed="false" customWidth="true" hidden="false" outlineLevel="0" max="602" min="602" style="0" width="9.13"/>
    <col collapsed="false" customWidth="true" hidden="false" outlineLevel="0" max="603" min="603" style="0" width="9.13"/>
    <col collapsed="false" customWidth="true" hidden="false" outlineLevel="0" max="604" min="604" style="0" width="9.13"/>
    <col collapsed="false" customWidth="true" hidden="false" outlineLevel="0" max="605" min="605" style="0" width="9.13"/>
    <col collapsed="false" customWidth="true" hidden="false" outlineLevel="0" max="606" min="606" style="0" width="9.13"/>
    <col collapsed="false" customWidth="true" hidden="false" outlineLevel="0" max="607" min="607" style="0" width="9.13"/>
    <col collapsed="false" customWidth="true" hidden="false" outlineLevel="0" max="608" min="608" style="0" width="9.13"/>
    <col collapsed="false" customWidth="true" hidden="false" outlineLevel="0" max="609" min="609" style="0" width="9.13"/>
    <col collapsed="false" customWidth="true" hidden="false" outlineLevel="0" max="610" min="610" style="0" width="9.13"/>
    <col collapsed="false" customWidth="true" hidden="false" outlineLevel="0" max="611" min="611" style="0" width="9.13"/>
    <col collapsed="false" customWidth="true" hidden="false" outlineLevel="0" max="612" min="612" style="0" width="9.13"/>
    <col collapsed="false" customWidth="true" hidden="false" outlineLevel="0" max="613" min="613" style="0" width="9.13"/>
    <col collapsed="false" customWidth="true" hidden="false" outlineLevel="0" max="614" min="614" style="0" width="9.13"/>
    <col collapsed="false" customWidth="true" hidden="false" outlineLevel="0" max="615" min="615" style="0" width="9.13"/>
    <col collapsed="false" customWidth="true" hidden="false" outlineLevel="0" max="616" min="616" style="0" width="9.13"/>
    <col collapsed="false" customWidth="true" hidden="false" outlineLevel="0" max="617" min="617" style="0" width="9.13"/>
    <col collapsed="false" customWidth="true" hidden="false" outlineLevel="0" max="618" min="618" style="0" width="9.13"/>
    <col collapsed="false" customWidth="true" hidden="false" outlineLevel="0" max="619" min="619" style="0" width="9.13"/>
    <col collapsed="false" customWidth="true" hidden="false" outlineLevel="0" max="620" min="620" style="0" width="9.13"/>
    <col collapsed="false" customWidth="true" hidden="false" outlineLevel="0" max="621" min="621" style="0" width="9.13"/>
    <col collapsed="false" customWidth="true" hidden="false" outlineLevel="0" max="622" min="622" style="0" width="9.13"/>
    <col collapsed="false" customWidth="true" hidden="false" outlineLevel="0" max="623" min="623" style="0" width="9.13"/>
    <col collapsed="false" customWidth="true" hidden="false" outlineLevel="0" max="624" min="624" style="0" width="9.13"/>
    <col collapsed="false" customWidth="true" hidden="false" outlineLevel="0" max="625" min="625" style="0" width="9.13"/>
    <col collapsed="false" customWidth="true" hidden="false" outlineLevel="0" max="626" min="626" style="0" width="9.13"/>
    <col collapsed="false" customWidth="true" hidden="false" outlineLevel="0" max="627" min="627" style="0" width="9.13"/>
    <col collapsed="false" customWidth="true" hidden="false" outlineLevel="0" max="628" min="628" style="0" width="9.13"/>
    <col collapsed="false" customWidth="true" hidden="false" outlineLevel="0" max="629" min="629" style="0" width="9.13"/>
    <col collapsed="false" customWidth="true" hidden="false" outlineLevel="0" max="630" min="630" style="0" width="9.13"/>
    <col collapsed="false" customWidth="true" hidden="false" outlineLevel="0" max="631" min="631" style="0" width="9.13"/>
    <col collapsed="false" customWidth="true" hidden="false" outlineLevel="0" max="632" min="632" style="0" width="9.13"/>
    <col collapsed="false" customWidth="true" hidden="false" outlineLevel="0" max="633" min="633" style="0" width="9.13"/>
    <col collapsed="false" customWidth="true" hidden="false" outlineLevel="0" max="634" min="634" style="0" width="9.13"/>
    <col collapsed="false" customWidth="true" hidden="false" outlineLevel="0" max="635" min="635" style="0" width="9.13"/>
    <col collapsed="false" customWidth="true" hidden="false" outlineLevel="0" max="636" min="636" style="0" width="9.13"/>
    <col collapsed="false" customWidth="true" hidden="false" outlineLevel="0" max="637" min="637" style="0" width="9.13"/>
    <col collapsed="false" customWidth="true" hidden="false" outlineLevel="0" max="638" min="638" style="0" width="9.13"/>
    <col collapsed="false" customWidth="true" hidden="false" outlineLevel="0" max="639" min="639" style="0" width="9.13"/>
    <col collapsed="false" customWidth="true" hidden="false" outlineLevel="0" max="640" min="640" style="0" width="9.13"/>
    <col collapsed="false" customWidth="true" hidden="false" outlineLevel="0" max="641" min="641" style="0" width="9.13"/>
    <col collapsed="false" customWidth="true" hidden="false" outlineLevel="0" max="642" min="642" style="0" width="9.13"/>
    <col collapsed="false" customWidth="true" hidden="false" outlineLevel="0" max="643" min="643" style="0" width="9.13"/>
    <col collapsed="false" customWidth="true" hidden="false" outlineLevel="0" max="644" min="644" style="0" width="9.13"/>
    <col collapsed="false" customWidth="true" hidden="false" outlineLevel="0" max="645" min="645" style="0" width="9.13"/>
    <col collapsed="false" customWidth="true" hidden="false" outlineLevel="0" max="646" min="646" style="0" width="9.13"/>
    <col collapsed="false" customWidth="true" hidden="false" outlineLevel="0" max="647" min="647" style="0" width="9.13"/>
    <col collapsed="false" customWidth="true" hidden="false" outlineLevel="0" max="648" min="648" style="0" width="9.13"/>
    <col collapsed="false" customWidth="true" hidden="false" outlineLevel="0" max="649" min="649" style="0" width="9.13"/>
    <col collapsed="false" customWidth="true" hidden="false" outlineLevel="0" max="650" min="650" style="0" width="9.13"/>
    <col collapsed="false" customWidth="true" hidden="false" outlineLevel="0" max="651" min="651" style="0" width="9.13"/>
    <col collapsed="false" customWidth="true" hidden="false" outlineLevel="0" max="652" min="652" style="0" width="9.13"/>
    <col collapsed="false" customWidth="true" hidden="false" outlineLevel="0" max="653" min="653" style="0" width="9.13"/>
    <col collapsed="false" customWidth="true" hidden="false" outlineLevel="0" max="654" min="654" style="0" width="9.13"/>
    <col collapsed="false" customWidth="true" hidden="false" outlineLevel="0" max="655" min="655" style="0" width="9.13"/>
    <col collapsed="false" customWidth="true" hidden="false" outlineLevel="0" max="656" min="656" style="0" width="9.13"/>
    <col collapsed="false" customWidth="true" hidden="false" outlineLevel="0" max="657" min="657" style="0" width="9.13"/>
    <col collapsed="false" customWidth="true" hidden="false" outlineLevel="0" max="658" min="658" style="0" width="9.13"/>
    <col collapsed="false" customWidth="true" hidden="false" outlineLevel="0" max="659" min="659" style="0" width="9.13"/>
    <col collapsed="false" customWidth="true" hidden="false" outlineLevel="0" max="660" min="660" style="0" width="9.13"/>
    <col collapsed="false" customWidth="true" hidden="false" outlineLevel="0" max="661" min="661" style="0" width="9.13"/>
    <col collapsed="false" customWidth="true" hidden="false" outlineLevel="0" max="662" min="662" style="0" width="9.13"/>
    <col collapsed="false" customWidth="true" hidden="false" outlineLevel="0" max="663" min="663" style="0" width="9.13"/>
    <col collapsed="false" customWidth="true" hidden="false" outlineLevel="0" max="664" min="664" style="0" width="9.13"/>
    <col collapsed="false" customWidth="true" hidden="false" outlineLevel="0" max="665" min="665" style="0" width="9.13"/>
    <col collapsed="false" customWidth="true" hidden="false" outlineLevel="0" max="666" min="666" style="0" width="9.13"/>
    <col collapsed="false" customWidth="true" hidden="false" outlineLevel="0" max="667" min="667" style="0" width="9.13"/>
    <col collapsed="false" customWidth="true" hidden="false" outlineLevel="0" max="668" min="668" style="0" width="9.13"/>
    <col collapsed="false" customWidth="true" hidden="false" outlineLevel="0" max="669" min="669" style="0" width="9.13"/>
    <col collapsed="false" customWidth="true" hidden="false" outlineLevel="0" max="670" min="670" style="0" width="9.13"/>
    <col collapsed="false" customWidth="true" hidden="false" outlineLevel="0" max="671" min="671" style="0" width="9.13"/>
    <col collapsed="false" customWidth="true" hidden="false" outlineLevel="0" max="672" min="672" style="0" width="9.13"/>
    <col collapsed="false" customWidth="true" hidden="false" outlineLevel="0" max="673" min="673" style="0" width="9.13"/>
    <col collapsed="false" customWidth="true" hidden="false" outlineLevel="0" max="674" min="674" style="0" width="9.13"/>
    <col collapsed="false" customWidth="true" hidden="false" outlineLevel="0" max="675" min="675" style="0" width="9.13"/>
    <col collapsed="false" customWidth="true" hidden="false" outlineLevel="0" max="676" min="676" style="0" width="9.13"/>
    <col collapsed="false" customWidth="true" hidden="false" outlineLevel="0" max="677" min="677" style="0" width="9.13"/>
    <col collapsed="false" customWidth="true" hidden="false" outlineLevel="0" max="678" min="678" style="0" width="9.13"/>
    <col collapsed="false" customWidth="true" hidden="false" outlineLevel="0" max="679" min="679" style="0" width="9.13"/>
    <col collapsed="false" customWidth="true" hidden="false" outlineLevel="0" max="680" min="680" style="0" width="9.13"/>
    <col collapsed="false" customWidth="true" hidden="false" outlineLevel="0" max="681" min="681" style="0" width="9.13"/>
    <col collapsed="false" customWidth="true" hidden="false" outlineLevel="0" max="682" min="682" style="0" width="9.13"/>
    <col collapsed="false" customWidth="true" hidden="false" outlineLevel="0" max="683" min="683" style="0" width="9.13"/>
    <col collapsed="false" customWidth="true" hidden="false" outlineLevel="0" max="684" min="684" style="0" width="9.13"/>
    <col collapsed="false" customWidth="true" hidden="false" outlineLevel="0" max="685" min="685" style="0" width="9.13"/>
    <col collapsed="false" customWidth="true" hidden="false" outlineLevel="0" max="686" min="686" style="0" width="9.13"/>
    <col collapsed="false" customWidth="true" hidden="false" outlineLevel="0" max="687" min="687" style="0" width="9.13"/>
    <col collapsed="false" customWidth="true" hidden="false" outlineLevel="0" max="688" min="688" style="0" width="9.13"/>
    <col collapsed="false" customWidth="true" hidden="false" outlineLevel="0" max="689" min="689" style="0" width="9.13"/>
    <col collapsed="false" customWidth="true" hidden="false" outlineLevel="0" max="690" min="690" style="0" width="9.13"/>
    <col collapsed="false" customWidth="true" hidden="false" outlineLevel="0" max="691" min="691" style="0" width="9.13"/>
    <col collapsed="false" customWidth="true" hidden="false" outlineLevel="0" max="692" min="692" style="0" width="9.13"/>
    <col collapsed="false" customWidth="true" hidden="false" outlineLevel="0" max="693" min="693" style="0" width="9.13"/>
    <col collapsed="false" customWidth="true" hidden="false" outlineLevel="0" max="694" min="694" style="0" width="9.13"/>
    <col collapsed="false" customWidth="true" hidden="false" outlineLevel="0" max="695" min="695" style="0" width="9.13"/>
    <col collapsed="false" customWidth="true" hidden="false" outlineLevel="0" max="696" min="696" style="0" width="9.13"/>
    <col collapsed="false" customWidth="true" hidden="false" outlineLevel="0" max="697" min="697" style="0" width="9.13"/>
    <col collapsed="false" customWidth="true" hidden="false" outlineLevel="0" max="698" min="698" style="0" width="9.13"/>
    <col collapsed="false" customWidth="true" hidden="false" outlineLevel="0" max="699" min="699" style="0" width="9.13"/>
    <col collapsed="false" customWidth="true" hidden="false" outlineLevel="0" max="700" min="700" style="0" width="9.13"/>
    <col collapsed="false" customWidth="true" hidden="false" outlineLevel="0" max="701" min="701" style="0" width="9.13"/>
    <col collapsed="false" customWidth="true" hidden="false" outlineLevel="0" max="702" min="702" style="0" width="9.13"/>
    <col collapsed="false" customWidth="true" hidden="false" outlineLevel="0" max="703" min="703" style="0" width="9.13"/>
    <col collapsed="false" customWidth="true" hidden="false" outlineLevel="0" max="704" min="704" style="0" width="9.13"/>
    <col collapsed="false" customWidth="true" hidden="false" outlineLevel="0" max="705" min="705" style="0" width="9.13"/>
    <col collapsed="false" customWidth="true" hidden="false" outlineLevel="0" max="706" min="706" style="0" width="9.13"/>
    <col collapsed="false" customWidth="true" hidden="false" outlineLevel="0" max="707" min="707" style="0" width="9.13"/>
    <col collapsed="false" customWidth="true" hidden="false" outlineLevel="0" max="708" min="708" style="0" width="9.13"/>
    <col collapsed="false" customWidth="true" hidden="false" outlineLevel="0" max="709" min="709" style="0" width="9.13"/>
    <col collapsed="false" customWidth="true" hidden="false" outlineLevel="0" max="710" min="710" style="0" width="9.13"/>
    <col collapsed="false" customWidth="true" hidden="false" outlineLevel="0" max="711" min="711" style="0" width="9.13"/>
    <col collapsed="false" customWidth="true" hidden="false" outlineLevel="0" max="712" min="712" style="0" width="9.13"/>
    <col collapsed="false" customWidth="true" hidden="false" outlineLevel="0" max="713" min="713" style="0" width="9.13"/>
    <col collapsed="false" customWidth="true" hidden="false" outlineLevel="0" max="714" min="714" style="0" width="9.13"/>
    <col collapsed="false" customWidth="true" hidden="false" outlineLevel="0" max="715" min="715" style="0" width="9.13"/>
    <col collapsed="false" customWidth="true" hidden="false" outlineLevel="0" max="716" min="716" style="0" width="9.13"/>
    <col collapsed="false" customWidth="true" hidden="false" outlineLevel="0" max="717" min="717" style="0" width="9.13"/>
    <col collapsed="false" customWidth="true" hidden="false" outlineLevel="0" max="718" min="718" style="0" width="9.13"/>
    <col collapsed="false" customWidth="true" hidden="false" outlineLevel="0" max="719" min="719" style="0" width="9.13"/>
    <col collapsed="false" customWidth="true" hidden="false" outlineLevel="0" max="720" min="720" style="0" width="9.13"/>
    <col collapsed="false" customWidth="true" hidden="false" outlineLevel="0" max="721" min="721" style="0" width="9.13"/>
    <col collapsed="false" customWidth="true" hidden="false" outlineLevel="0" max="722" min="722" style="0" width="9.13"/>
    <col collapsed="false" customWidth="true" hidden="false" outlineLevel="0" max="723" min="723" style="0" width="9.13"/>
    <col collapsed="false" customWidth="true" hidden="false" outlineLevel="0" max="724" min="724" style="0" width="9.13"/>
    <col collapsed="false" customWidth="true" hidden="false" outlineLevel="0" max="725" min="725" style="0" width="9.13"/>
    <col collapsed="false" customWidth="true" hidden="false" outlineLevel="0" max="726" min="726" style="0" width="9.13"/>
    <col collapsed="false" customWidth="true" hidden="false" outlineLevel="0" max="727" min="727" style="0" width="9.13"/>
    <col collapsed="false" customWidth="true" hidden="false" outlineLevel="0" max="728" min="728" style="0" width="9.13"/>
    <col collapsed="false" customWidth="true" hidden="false" outlineLevel="0" max="729" min="729" style="0" width="9.13"/>
    <col collapsed="false" customWidth="true" hidden="false" outlineLevel="0" max="730" min="730" style="0" width="9.13"/>
    <col collapsed="false" customWidth="true" hidden="false" outlineLevel="0" max="731" min="731" style="0" width="9.13"/>
    <col collapsed="false" customWidth="true" hidden="false" outlineLevel="0" max="732" min="732" style="0" width="9.13"/>
    <col collapsed="false" customWidth="true" hidden="false" outlineLevel="0" max="733" min="733" style="0" width="9.13"/>
    <col collapsed="false" customWidth="true" hidden="false" outlineLevel="0" max="734" min="734" style="0" width="9.13"/>
    <col collapsed="false" customWidth="true" hidden="false" outlineLevel="0" max="735" min="735" style="0" width="9.13"/>
    <col collapsed="false" customWidth="true" hidden="false" outlineLevel="0" max="736" min="736" style="0" width="9.13"/>
    <col collapsed="false" customWidth="true" hidden="false" outlineLevel="0" max="737" min="737" style="0" width="9.13"/>
    <col collapsed="false" customWidth="true" hidden="false" outlineLevel="0" max="738" min="738" style="0" width="9.13"/>
    <col collapsed="false" customWidth="true" hidden="false" outlineLevel="0" max="739" min="739" style="0" width="9.13"/>
    <col collapsed="false" customWidth="true" hidden="false" outlineLevel="0" max="740" min="740" style="0" width="9.13"/>
    <col collapsed="false" customWidth="true" hidden="false" outlineLevel="0" max="741" min="741" style="0" width="9.13"/>
    <col collapsed="false" customWidth="true" hidden="false" outlineLevel="0" max="742" min="742" style="0" width="9.13"/>
    <col collapsed="false" customWidth="true" hidden="false" outlineLevel="0" max="743" min="743" style="0" width="9.13"/>
    <col collapsed="false" customWidth="true" hidden="false" outlineLevel="0" max="744" min="744" style="0" width="9.13"/>
    <col collapsed="false" customWidth="true" hidden="false" outlineLevel="0" max="745" min="745" style="0" width="9.13"/>
    <col collapsed="false" customWidth="true" hidden="false" outlineLevel="0" max="746" min="746" style="0" width="9.13"/>
    <col collapsed="false" customWidth="true" hidden="false" outlineLevel="0" max="747" min="747" style="0" width="9.13"/>
    <col collapsed="false" customWidth="true" hidden="false" outlineLevel="0" max="748" min="748" style="0" width="9.13"/>
    <col collapsed="false" customWidth="true" hidden="false" outlineLevel="0" max="749" min="749" style="0" width="9.13"/>
    <col collapsed="false" customWidth="true" hidden="false" outlineLevel="0" max="750" min="750" style="0" width="9.13"/>
    <col collapsed="false" customWidth="true" hidden="false" outlineLevel="0" max="751" min="751" style="0" width="9.13"/>
    <col collapsed="false" customWidth="true" hidden="false" outlineLevel="0" max="752" min="752" style="0" width="9.13"/>
    <col collapsed="false" customWidth="true" hidden="false" outlineLevel="0" max="753" min="753" style="0" width="9.13"/>
    <col collapsed="false" customWidth="true" hidden="false" outlineLevel="0" max="754" min="754" style="0" width="9.13"/>
    <col collapsed="false" customWidth="true" hidden="false" outlineLevel="0" max="755" min="755" style="0" width="9.13"/>
    <col collapsed="false" customWidth="true" hidden="false" outlineLevel="0" max="756" min="756" style="0" width="9.13"/>
    <col collapsed="false" customWidth="true" hidden="false" outlineLevel="0" max="757" min="757" style="0" width="9.13"/>
    <col collapsed="false" customWidth="true" hidden="false" outlineLevel="0" max="758" min="758" style="0" width="9.13"/>
    <col collapsed="false" customWidth="true" hidden="false" outlineLevel="0" max="759" min="759" style="0" width="9.13"/>
    <col collapsed="false" customWidth="true" hidden="false" outlineLevel="0" max="760" min="760" style="0" width="9.13"/>
    <col collapsed="false" customWidth="true" hidden="false" outlineLevel="0" max="761" min="761" style="0" width="9.13"/>
    <col collapsed="false" customWidth="true" hidden="false" outlineLevel="0" max="762" min="762" style="0" width="9.13"/>
    <col collapsed="false" customWidth="true" hidden="false" outlineLevel="0" max="763" min="763" style="0" width="9.13"/>
    <col collapsed="false" customWidth="true" hidden="false" outlineLevel="0" max="764" min="764" style="0" width="9.13"/>
    <col collapsed="false" customWidth="true" hidden="false" outlineLevel="0" max="765" min="765" style="0" width="9.13"/>
    <col collapsed="false" customWidth="true" hidden="false" outlineLevel="0" max="766" min="766" style="0" width="9.13"/>
    <col collapsed="false" customWidth="true" hidden="false" outlineLevel="0" max="767" min="767" style="0" width="9.13"/>
    <col collapsed="false" customWidth="true" hidden="false" outlineLevel="0" max="768" min="768" style="0" width="9.13"/>
    <col collapsed="false" customWidth="true" hidden="false" outlineLevel="0" max="769" min="769" style="0" width="9.13"/>
    <col collapsed="false" customWidth="true" hidden="false" outlineLevel="0" max="770" min="770" style="0" width="9.13"/>
    <col collapsed="false" customWidth="true" hidden="false" outlineLevel="0" max="771" min="771" style="0" width="9.13"/>
    <col collapsed="false" customWidth="true" hidden="false" outlineLevel="0" max="772" min="772" style="0" width="9.13"/>
    <col collapsed="false" customWidth="true" hidden="false" outlineLevel="0" max="773" min="773" style="0" width="9.13"/>
    <col collapsed="false" customWidth="true" hidden="false" outlineLevel="0" max="774" min="774" style="0" width="9.13"/>
    <col collapsed="false" customWidth="true" hidden="false" outlineLevel="0" max="775" min="775" style="0" width="9.13"/>
    <col collapsed="false" customWidth="true" hidden="false" outlineLevel="0" max="776" min="776" style="0" width="9.13"/>
    <col collapsed="false" customWidth="true" hidden="false" outlineLevel="0" max="777" min="777" style="0" width="9.13"/>
    <col collapsed="false" customWidth="true" hidden="false" outlineLevel="0" max="778" min="778" style="0" width="9.13"/>
    <col collapsed="false" customWidth="true" hidden="false" outlineLevel="0" max="779" min="779" style="0" width="9.13"/>
    <col collapsed="false" customWidth="true" hidden="false" outlineLevel="0" max="780" min="780" style="0" width="9.13"/>
    <col collapsed="false" customWidth="true" hidden="false" outlineLevel="0" max="781" min="781" style="0" width="9.13"/>
    <col collapsed="false" customWidth="true" hidden="false" outlineLevel="0" max="782" min="782" style="0" width="9.13"/>
    <col collapsed="false" customWidth="true" hidden="false" outlineLevel="0" max="783" min="783" style="0" width="9.13"/>
    <col collapsed="false" customWidth="true" hidden="false" outlineLevel="0" max="784" min="784" style="0" width="9.13"/>
    <col collapsed="false" customWidth="true" hidden="false" outlineLevel="0" max="785" min="785" style="0" width="9.13"/>
    <col collapsed="false" customWidth="true" hidden="false" outlineLevel="0" max="786" min="786" style="0" width="9.13"/>
    <col collapsed="false" customWidth="true" hidden="false" outlineLevel="0" max="787" min="787" style="0" width="9.13"/>
    <col collapsed="false" customWidth="true" hidden="false" outlineLevel="0" max="788" min="788" style="0" width="9.13"/>
    <col collapsed="false" customWidth="true" hidden="false" outlineLevel="0" max="789" min="789" style="0" width="9.13"/>
    <col collapsed="false" customWidth="true" hidden="false" outlineLevel="0" max="790" min="790" style="0" width="9.13"/>
    <col collapsed="false" customWidth="true" hidden="false" outlineLevel="0" max="791" min="791" style="0" width="9.13"/>
    <col collapsed="false" customWidth="true" hidden="false" outlineLevel="0" max="792" min="792" style="0" width="9.13"/>
    <col collapsed="false" customWidth="true" hidden="false" outlineLevel="0" max="793" min="793" style="0" width="9.13"/>
    <col collapsed="false" customWidth="true" hidden="false" outlineLevel="0" max="794" min="794" style="0" width="9.13"/>
    <col collapsed="false" customWidth="true" hidden="false" outlineLevel="0" max="795" min="795" style="0" width="9.13"/>
    <col collapsed="false" customWidth="true" hidden="false" outlineLevel="0" max="796" min="796" style="0" width="9.13"/>
    <col collapsed="false" customWidth="true" hidden="false" outlineLevel="0" max="797" min="797" style="0" width="9.13"/>
    <col collapsed="false" customWidth="true" hidden="false" outlineLevel="0" max="798" min="798" style="0" width="9.13"/>
    <col collapsed="false" customWidth="true" hidden="false" outlineLevel="0" max="799" min="799" style="0" width="9.13"/>
    <col collapsed="false" customWidth="true" hidden="false" outlineLevel="0" max="800" min="800" style="0" width="9.13"/>
    <col collapsed="false" customWidth="true" hidden="false" outlineLevel="0" max="801" min="801" style="0" width="9.13"/>
    <col collapsed="false" customWidth="true" hidden="false" outlineLevel="0" max="802" min="802" style="0" width="9.13"/>
    <col collapsed="false" customWidth="true" hidden="false" outlineLevel="0" max="803" min="803" style="0" width="9.13"/>
    <col collapsed="false" customWidth="true" hidden="false" outlineLevel="0" max="804" min="804" style="0" width="9.13"/>
    <col collapsed="false" customWidth="true" hidden="false" outlineLevel="0" max="805" min="805" style="0" width="9.13"/>
    <col collapsed="false" customWidth="true" hidden="false" outlineLevel="0" max="806" min="806" style="0" width="9.13"/>
    <col collapsed="false" customWidth="true" hidden="false" outlineLevel="0" max="807" min="807" style="0" width="9.13"/>
    <col collapsed="false" customWidth="true" hidden="false" outlineLevel="0" max="808" min="808" style="0" width="9.13"/>
    <col collapsed="false" customWidth="true" hidden="false" outlineLevel="0" max="809" min="809" style="0" width="9.13"/>
    <col collapsed="false" customWidth="true" hidden="false" outlineLevel="0" max="810" min="810" style="0" width="9.13"/>
    <col collapsed="false" customWidth="true" hidden="false" outlineLevel="0" max="811" min="811" style="0" width="9.13"/>
    <col collapsed="false" customWidth="true" hidden="false" outlineLevel="0" max="812" min="812" style="0" width="9.13"/>
    <col collapsed="false" customWidth="true" hidden="false" outlineLevel="0" max="813" min="813" style="0" width="9.13"/>
    <col collapsed="false" customWidth="true" hidden="false" outlineLevel="0" max="814" min="814" style="0" width="9.13"/>
    <col collapsed="false" customWidth="true" hidden="false" outlineLevel="0" max="815" min="815" style="0" width="9.13"/>
    <col collapsed="false" customWidth="true" hidden="false" outlineLevel="0" max="816" min="816" style="0" width="9.13"/>
    <col collapsed="false" customWidth="true" hidden="false" outlineLevel="0" max="817" min="817" style="0" width="9.13"/>
    <col collapsed="false" customWidth="true" hidden="false" outlineLevel="0" max="818" min="818" style="0" width="9.13"/>
    <col collapsed="false" customWidth="true" hidden="false" outlineLevel="0" max="819" min="819" style="0" width="9.13"/>
    <col collapsed="false" customWidth="true" hidden="false" outlineLevel="0" max="820" min="820" style="0" width="9.13"/>
    <col collapsed="false" customWidth="true" hidden="false" outlineLevel="0" max="821" min="821" style="0" width="9.13"/>
    <col collapsed="false" customWidth="true" hidden="false" outlineLevel="0" max="822" min="822" style="0" width="9.13"/>
    <col collapsed="false" customWidth="true" hidden="false" outlineLevel="0" max="823" min="823" style="0" width="9.13"/>
    <col collapsed="false" customWidth="true" hidden="false" outlineLevel="0" max="824" min="824" style="0" width="9.13"/>
    <col collapsed="false" customWidth="true" hidden="false" outlineLevel="0" max="825" min="825" style="0" width="9.13"/>
    <col collapsed="false" customWidth="true" hidden="false" outlineLevel="0" max="826" min="826" style="0" width="9.13"/>
    <col collapsed="false" customWidth="true" hidden="false" outlineLevel="0" max="827" min="827" style="0" width="9.13"/>
    <col collapsed="false" customWidth="true" hidden="false" outlineLevel="0" max="828" min="828" style="0" width="9.13"/>
    <col collapsed="false" customWidth="true" hidden="false" outlineLevel="0" max="829" min="829" style="0" width="9.13"/>
    <col collapsed="false" customWidth="true" hidden="false" outlineLevel="0" max="830" min="830" style="0" width="9.13"/>
    <col collapsed="false" customWidth="true" hidden="false" outlineLevel="0" max="831" min="831" style="0" width="9.13"/>
    <col collapsed="false" customWidth="true" hidden="false" outlineLevel="0" max="832" min="832" style="0" width="9.13"/>
    <col collapsed="false" customWidth="true" hidden="false" outlineLevel="0" max="833" min="833" style="0" width="9.13"/>
    <col collapsed="false" customWidth="true" hidden="false" outlineLevel="0" max="834" min="834" style="0" width="9.13"/>
    <col collapsed="false" customWidth="true" hidden="false" outlineLevel="0" max="835" min="835" style="0" width="9.13"/>
    <col collapsed="false" customWidth="true" hidden="false" outlineLevel="0" max="836" min="836" style="0" width="9.13"/>
    <col collapsed="false" customWidth="true" hidden="false" outlineLevel="0" max="837" min="837" style="0" width="9.13"/>
    <col collapsed="false" customWidth="true" hidden="false" outlineLevel="0" max="838" min="838" style="0" width="9.13"/>
    <col collapsed="false" customWidth="true" hidden="false" outlineLevel="0" max="839" min="839" style="0" width="9.13"/>
    <col collapsed="false" customWidth="true" hidden="false" outlineLevel="0" max="840" min="840" style="0" width="9.13"/>
    <col collapsed="false" customWidth="true" hidden="false" outlineLevel="0" max="841" min="841" style="0" width="9.13"/>
    <col collapsed="false" customWidth="true" hidden="false" outlineLevel="0" max="842" min="842" style="0" width="9.13"/>
    <col collapsed="false" customWidth="true" hidden="false" outlineLevel="0" max="843" min="843" style="0" width="9.13"/>
    <col collapsed="false" customWidth="true" hidden="false" outlineLevel="0" max="844" min="844" style="0" width="9.13"/>
    <col collapsed="false" customWidth="true" hidden="false" outlineLevel="0" max="845" min="845" style="0" width="9.13"/>
    <col collapsed="false" customWidth="true" hidden="false" outlineLevel="0" max="846" min="846" style="0" width="9.13"/>
    <col collapsed="false" customWidth="true" hidden="false" outlineLevel="0" max="847" min="847" style="0" width="9.13"/>
    <col collapsed="false" customWidth="true" hidden="false" outlineLevel="0" max="848" min="848" style="0" width="9.13"/>
    <col collapsed="false" customWidth="true" hidden="false" outlineLevel="0" max="849" min="849" style="0" width="9.13"/>
    <col collapsed="false" customWidth="true" hidden="false" outlineLevel="0" max="850" min="850" style="0" width="9.13"/>
    <col collapsed="false" customWidth="true" hidden="false" outlineLevel="0" max="851" min="851" style="0" width="9.13"/>
    <col collapsed="false" customWidth="true" hidden="false" outlineLevel="0" max="852" min="852" style="0" width="9.13"/>
    <col collapsed="false" customWidth="true" hidden="false" outlineLevel="0" max="853" min="853" style="0" width="9.13"/>
    <col collapsed="false" customWidth="true" hidden="false" outlineLevel="0" max="854" min="854" style="0" width="9.13"/>
    <col collapsed="false" customWidth="true" hidden="false" outlineLevel="0" max="855" min="855" style="0" width="9.13"/>
    <col collapsed="false" customWidth="true" hidden="false" outlineLevel="0" max="856" min="856" style="0" width="9.13"/>
    <col collapsed="false" customWidth="true" hidden="false" outlineLevel="0" max="857" min="857" style="0" width="9.13"/>
    <col collapsed="false" customWidth="true" hidden="false" outlineLevel="0" max="858" min="858" style="0" width="9.13"/>
    <col collapsed="false" customWidth="true" hidden="false" outlineLevel="0" max="859" min="859" style="0" width="9.13"/>
    <col collapsed="false" customWidth="true" hidden="false" outlineLevel="0" max="860" min="860" style="0" width="9.13"/>
    <col collapsed="false" customWidth="true" hidden="false" outlineLevel="0" max="861" min="861" style="0" width="9.13"/>
    <col collapsed="false" customWidth="true" hidden="false" outlineLevel="0" max="862" min="862" style="0" width="9.13"/>
    <col collapsed="false" customWidth="true" hidden="false" outlineLevel="0" max="863" min="863" style="0" width="9.13"/>
    <col collapsed="false" customWidth="true" hidden="false" outlineLevel="0" max="864" min="864" style="0" width="9.13"/>
    <col collapsed="false" customWidth="true" hidden="false" outlineLevel="0" max="865" min="865" style="0" width="9.13"/>
    <col collapsed="false" customWidth="true" hidden="false" outlineLevel="0" max="866" min="866" style="0" width="9.13"/>
    <col collapsed="false" customWidth="true" hidden="false" outlineLevel="0" max="867" min="867" style="0" width="9.13"/>
    <col collapsed="false" customWidth="true" hidden="false" outlineLevel="0" max="868" min="868" style="0" width="9.13"/>
    <col collapsed="false" customWidth="true" hidden="false" outlineLevel="0" max="869" min="869" style="0" width="9.13"/>
    <col collapsed="false" customWidth="true" hidden="false" outlineLevel="0" max="870" min="870" style="0" width="9.13"/>
    <col collapsed="false" customWidth="true" hidden="false" outlineLevel="0" max="871" min="871" style="0" width="9.13"/>
    <col collapsed="false" customWidth="true" hidden="false" outlineLevel="0" max="872" min="872" style="0" width="9.13"/>
    <col collapsed="false" customWidth="true" hidden="false" outlineLevel="0" max="873" min="873" style="0" width="9.13"/>
    <col collapsed="false" customWidth="true" hidden="false" outlineLevel="0" max="874" min="874" style="0" width="9.13"/>
    <col collapsed="false" customWidth="true" hidden="false" outlineLevel="0" max="875" min="875" style="0" width="9.13"/>
    <col collapsed="false" customWidth="true" hidden="false" outlineLevel="0" max="876" min="876" style="0" width="9.13"/>
    <col collapsed="false" customWidth="true" hidden="false" outlineLevel="0" max="877" min="877" style="0" width="9.13"/>
    <col collapsed="false" customWidth="true" hidden="false" outlineLevel="0" max="878" min="878" style="0" width="9.13"/>
    <col collapsed="false" customWidth="true" hidden="false" outlineLevel="0" max="879" min="879" style="0" width="9.13"/>
    <col collapsed="false" customWidth="true" hidden="false" outlineLevel="0" max="880" min="880" style="0" width="9.13"/>
    <col collapsed="false" customWidth="true" hidden="false" outlineLevel="0" max="881" min="881" style="0" width="9.13"/>
    <col collapsed="false" customWidth="true" hidden="false" outlineLevel="0" max="882" min="882" style="0" width="9.13"/>
    <col collapsed="false" customWidth="true" hidden="false" outlineLevel="0" max="883" min="883" style="0" width="9.13"/>
    <col collapsed="false" customWidth="true" hidden="false" outlineLevel="0" max="884" min="884" style="0" width="9.13"/>
    <col collapsed="false" customWidth="true" hidden="false" outlineLevel="0" max="885" min="885" style="0" width="9.13"/>
    <col collapsed="false" customWidth="true" hidden="false" outlineLevel="0" max="886" min="886" style="0" width="9.13"/>
    <col collapsed="false" customWidth="true" hidden="false" outlineLevel="0" max="887" min="887" style="0" width="9.13"/>
    <col collapsed="false" customWidth="true" hidden="false" outlineLevel="0" max="888" min="888" style="0" width="9.13"/>
    <col collapsed="false" customWidth="true" hidden="false" outlineLevel="0" max="889" min="889" style="0" width="9.13"/>
    <col collapsed="false" customWidth="true" hidden="false" outlineLevel="0" max="890" min="890" style="0" width="9.13"/>
    <col collapsed="false" customWidth="true" hidden="false" outlineLevel="0" max="891" min="891" style="0" width="9.13"/>
    <col collapsed="false" customWidth="true" hidden="false" outlineLevel="0" max="892" min="892" style="0" width="9.13"/>
    <col collapsed="false" customWidth="true" hidden="false" outlineLevel="0" max="893" min="893" style="0" width="9.13"/>
    <col collapsed="false" customWidth="true" hidden="false" outlineLevel="0" max="894" min="894" style="0" width="9.13"/>
    <col collapsed="false" customWidth="true" hidden="false" outlineLevel="0" max="895" min="895" style="0" width="9.13"/>
    <col collapsed="false" customWidth="true" hidden="false" outlineLevel="0" max="896" min="896" style="0" width="9.13"/>
    <col collapsed="false" customWidth="true" hidden="false" outlineLevel="0" max="897" min="897" style="0" width="9.13"/>
    <col collapsed="false" customWidth="true" hidden="false" outlineLevel="0" max="898" min="898" style="0" width="9.13"/>
    <col collapsed="false" customWidth="true" hidden="false" outlineLevel="0" max="899" min="899" style="0" width="9.13"/>
    <col collapsed="false" customWidth="true" hidden="false" outlineLevel="0" max="900" min="900" style="0" width="9.13"/>
    <col collapsed="false" customWidth="true" hidden="false" outlineLevel="0" max="901" min="901" style="0" width="9.13"/>
    <col collapsed="false" customWidth="true" hidden="false" outlineLevel="0" max="902" min="902" style="0" width="9.13"/>
    <col collapsed="false" customWidth="true" hidden="false" outlineLevel="0" max="903" min="903" style="0" width="9.13"/>
    <col collapsed="false" customWidth="true" hidden="false" outlineLevel="0" max="904" min="904" style="0" width="9.13"/>
    <col collapsed="false" customWidth="true" hidden="false" outlineLevel="0" max="905" min="905" style="0" width="9.13"/>
    <col collapsed="false" customWidth="true" hidden="false" outlineLevel="0" max="906" min="906" style="0" width="9.13"/>
    <col collapsed="false" customWidth="true" hidden="false" outlineLevel="0" max="907" min="907" style="0" width="9.13"/>
    <col collapsed="false" customWidth="true" hidden="false" outlineLevel="0" max="908" min="908" style="0" width="9.13"/>
    <col collapsed="false" customWidth="true" hidden="false" outlineLevel="0" max="909" min="909" style="0" width="9.13"/>
    <col collapsed="false" customWidth="true" hidden="false" outlineLevel="0" max="910" min="910" style="0" width="9.13"/>
    <col collapsed="false" customWidth="true" hidden="false" outlineLevel="0" max="911" min="911" style="0" width="9.13"/>
    <col collapsed="false" customWidth="true" hidden="false" outlineLevel="0" max="912" min="912" style="0" width="9.13"/>
    <col collapsed="false" customWidth="true" hidden="false" outlineLevel="0" max="913" min="913" style="0" width="9.13"/>
    <col collapsed="false" customWidth="true" hidden="false" outlineLevel="0" max="914" min="914" style="0" width="9.13"/>
    <col collapsed="false" customWidth="true" hidden="false" outlineLevel="0" max="915" min="915" style="0" width="9.13"/>
    <col collapsed="false" customWidth="true" hidden="false" outlineLevel="0" max="916" min="916" style="0" width="9.13"/>
    <col collapsed="false" customWidth="true" hidden="false" outlineLevel="0" max="917" min="917" style="0" width="9.13"/>
    <col collapsed="false" customWidth="true" hidden="false" outlineLevel="0" max="918" min="918" style="0" width="9.13"/>
    <col collapsed="false" customWidth="true" hidden="false" outlineLevel="0" max="919" min="919" style="0" width="9.13"/>
    <col collapsed="false" customWidth="true" hidden="false" outlineLevel="0" max="920" min="920" style="0" width="9.13"/>
    <col collapsed="false" customWidth="true" hidden="false" outlineLevel="0" max="921" min="921" style="0" width="9.13"/>
    <col collapsed="false" customWidth="true" hidden="false" outlineLevel="0" max="922" min="922" style="0" width="9.13"/>
    <col collapsed="false" customWidth="true" hidden="false" outlineLevel="0" max="923" min="923" style="0" width="9.13"/>
    <col collapsed="false" customWidth="true" hidden="false" outlineLevel="0" max="924" min="924" style="0" width="9.13"/>
    <col collapsed="false" customWidth="true" hidden="false" outlineLevel="0" max="925" min="925" style="0" width="9.13"/>
    <col collapsed="false" customWidth="true" hidden="false" outlineLevel="0" max="926" min="926" style="0" width="9.13"/>
    <col collapsed="false" customWidth="true" hidden="false" outlineLevel="0" max="927" min="927" style="0" width="9.13"/>
    <col collapsed="false" customWidth="true" hidden="false" outlineLevel="0" max="928" min="928" style="0" width="9.13"/>
    <col collapsed="false" customWidth="true" hidden="false" outlineLevel="0" max="929" min="929" style="0" width="9.13"/>
    <col collapsed="false" customWidth="true" hidden="false" outlineLevel="0" max="930" min="930" style="0" width="9.13"/>
    <col collapsed="false" customWidth="true" hidden="false" outlineLevel="0" max="931" min="931" style="0" width="9.13"/>
    <col collapsed="false" customWidth="true" hidden="false" outlineLevel="0" max="932" min="932" style="0" width="9.13"/>
    <col collapsed="false" customWidth="true" hidden="false" outlineLevel="0" max="933" min="933" style="0" width="9.13"/>
    <col collapsed="false" customWidth="true" hidden="false" outlineLevel="0" max="934" min="934" style="0" width="9.13"/>
    <col collapsed="false" customWidth="true" hidden="false" outlineLevel="0" max="935" min="935" style="0" width="9.13"/>
    <col collapsed="false" customWidth="true" hidden="false" outlineLevel="0" max="936" min="936" style="0" width="9.13"/>
    <col collapsed="false" customWidth="true" hidden="false" outlineLevel="0" max="937" min="937" style="0" width="9.13"/>
    <col collapsed="false" customWidth="true" hidden="false" outlineLevel="0" max="938" min="938" style="0" width="9.13"/>
    <col collapsed="false" customWidth="true" hidden="false" outlineLevel="0" max="939" min="939" style="0" width="9.13"/>
    <col collapsed="false" customWidth="true" hidden="false" outlineLevel="0" max="940" min="940" style="0" width="9.13"/>
    <col collapsed="false" customWidth="true" hidden="false" outlineLevel="0" max="941" min="941" style="0" width="9.13"/>
    <col collapsed="false" customWidth="true" hidden="false" outlineLevel="0" max="942" min="942" style="0" width="9.13"/>
    <col collapsed="false" customWidth="true" hidden="false" outlineLevel="0" max="943" min="943" style="0" width="9.13"/>
    <col collapsed="false" customWidth="true" hidden="false" outlineLevel="0" max="944" min="944" style="0" width="9.13"/>
    <col collapsed="false" customWidth="true" hidden="false" outlineLevel="0" max="945" min="945" style="0" width="9.13"/>
    <col collapsed="false" customWidth="true" hidden="false" outlineLevel="0" max="946" min="946" style="0" width="9.13"/>
    <col collapsed="false" customWidth="true" hidden="false" outlineLevel="0" max="947" min="947" style="0" width="9.13"/>
    <col collapsed="false" customWidth="true" hidden="false" outlineLevel="0" max="948" min="948" style="0" width="9.13"/>
    <col collapsed="false" customWidth="true" hidden="false" outlineLevel="0" max="949" min="949" style="0" width="9.13"/>
    <col collapsed="false" customWidth="true" hidden="false" outlineLevel="0" max="950" min="950" style="0" width="9.13"/>
    <col collapsed="false" customWidth="true" hidden="false" outlineLevel="0" max="951" min="951" style="0" width="9.13"/>
    <col collapsed="false" customWidth="true" hidden="false" outlineLevel="0" max="952" min="952" style="0" width="9.13"/>
    <col collapsed="false" customWidth="true" hidden="false" outlineLevel="0" max="953" min="953" style="0" width="9.13"/>
    <col collapsed="false" customWidth="true" hidden="false" outlineLevel="0" max="954" min="954" style="0" width="9.13"/>
    <col collapsed="false" customWidth="true" hidden="false" outlineLevel="0" max="955" min="955" style="0" width="9.13"/>
    <col collapsed="false" customWidth="true" hidden="false" outlineLevel="0" max="956" min="956" style="0" width="9.13"/>
    <col collapsed="false" customWidth="true" hidden="false" outlineLevel="0" max="957" min="957" style="0" width="9.13"/>
    <col collapsed="false" customWidth="true" hidden="false" outlineLevel="0" max="958" min="958" style="0" width="9.13"/>
    <col collapsed="false" customWidth="true" hidden="false" outlineLevel="0" max="959" min="959" style="0" width="9.13"/>
    <col collapsed="false" customWidth="true" hidden="false" outlineLevel="0" max="960" min="960" style="0" width="9.13"/>
    <col collapsed="false" customWidth="true" hidden="false" outlineLevel="0" max="961" min="961" style="0" width="9.13"/>
    <col collapsed="false" customWidth="true" hidden="false" outlineLevel="0" max="962" min="962" style="0" width="9.13"/>
    <col collapsed="false" customWidth="true" hidden="false" outlineLevel="0" max="963" min="963" style="0" width="9.13"/>
    <col collapsed="false" customWidth="true" hidden="false" outlineLevel="0" max="964" min="964" style="0" width="9.13"/>
    <col collapsed="false" customWidth="true" hidden="false" outlineLevel="0" max="965" min="965" style="0" width="9.13"/>
    <col collapsed="false" customWidth="true" hidden="false" outlineLevel="0" max="966" min="966" style="0" width="9.13"/>
    <col collapsed="false" customWidth="true" hidden="false" outlineLevel="0" max="967" min="967" style="0" width="9.13"/>
    <col collapsed="false" customWidth="true" hidden="false" outlineLevel="0" max="968" min="968" style="0" width="9.13"/>
    <col collapsed="false" customWidth="true" hidden="false" outlineLevel="0" max="969" min="969" style="0" width="9.13"/>
    <col collapsed="false" customWidth="true" hidden="false" outlineLevel="0" max="970" min="970" style="0" width="9.13"/>
    <col collapsed="false" customWidth="true" hidden="false" outlineLevel="0" max="971" min="971" style="0" width="9.13"/>
    <col collapsed="false" customWidth="true" hidden="false" outlineLevel="0" max="972" min="972" style="0" width="9.13"/>
    <col collapsed="false" customWidth="true" hidden="false" outlineLevel="0" max="973" min="973" style="0" width="9.13"/>
    <col collapsed="false" customWidth="true" hidden="false" outlineLevel="0" max="974" min="974" style="0" width="9.13"/>
    <col collapsed="false" customWidth="true" hidden="false" outlineLevel="0" max="975" min="975" style="0" width="9.13"/>
    <col collapsed="false" customWidth="true" hidden="false" outlineLevel="0" max="976" min="976" style="0" width="9.13"/>
    <col collapsed="false" customWidth="true" hidden="false" outlineLevel="0" max="977" min="977" style="0" width="9.13"/>
    <col collapsed="false" customWidth="true" hidden="false" outlineLevel="0" max="978" min="978" style="0" width="9.13"/>
    <col collapsed="false" customWidth="true" hidden="false" outlineLevel="0" max="979" min="979" style="0" width="9.13"/>
    <col collapsed="false" customWidth="true" hidden="false" outlineLevel="0" max="980" min="980" style="0" width="9.13"/>
    <col collapsed="false" customWidth="true" hidden="false" outlineLevel="0" max="981" min="981" style="0" width="9.13"/>
    <col collapsed="false" customWidth="true" hidden="false" outlineLevel="0" max="982" min="982" style="0" width="9.13"/>
    <col collapsed="false" customWidth="true" hidden="false" outlineLevel="0" max="983" min="983" style="0" width="9.13"/>
    <col collapsed="false" customWidth="true" hidden="false" outlineLevel="0" max="984" min="984" style="0" width="9.13"/>
    <col collapsed="false" customWidth="true" hidden="false" outlineLevel="0" max="985" min="985" style="0" width="9.13"/>
    <col collapsed="false" customWidth="true" hidden="false" outlineLevel="0" max="986" min="986" style="0" width="9.13"/>
    <col collapsed="false" customWidth="true" hidden="false" outlineLevel="0" max="987" min="987" style="0" width="9.13"/>
    <col collapsed="false" customWidth="true" hidden="false" outlineLevel="0" max="988" min="988" style="0" width="9.13"/>
    <col collapsed="false" customWidth="true" hidden="false" outlineLevel="0" max="989" min="989" style="0" width="9.13"/>
    <col collapsed="false" customWidth="true" hidden="false" outlineLevel="0" max="990" min="990" style="0" width="9.13"/>
    <col collapsed="false" customWidth="true" hidden="false" outlineLevel="0" max="991" min="991" style="0" width="9.13"/>
    <col collapsed="false" customWidth="true" hidden="false" outlineLevel="0" max="992" min="992" style="0" width="9.13"/>
    <col collapsed="false" customWidth="true" hidden="false" outlineLevel="0" max="993" min="993" style="0" width="9.13"/>
    <col collapsed="false" customWidth="true" hidden="false" outlineLevel="0" max="994" min="994" style="0" width="9.13"/>
    <col collapsed="false" customWidth="true" hidden="false" outlineLevel="0" max="995" min="995" style="0" width="9.13"/>
    <col collapsed="false" customWidth="true" hidden="false" outlineLevel="0" max="996" min="996" style="0" width="9.13"/>
    <col collapsed="false" customWidth="true" hidden="false" outlineLevel="0" max="997" min="997" style="0" width="9.13"/>
    <col collapsed="false" customWidth="true" hidden="false" outlineLevel="0" max="998" min="998" style="0" width="9.13"/>
    <col collapsed="false" customWidth="true" hidden="false" outlineLevel="0" max="999" min="999" style="0" width="9.13"/>
    <col collapsed="false" customWidth="true" hidden="false" outlineLevel="0" max="1000" min="1000" style="0" width="9.13"/>
    <col collapsed="false" customWidth="true" hidden="false" outlineLevel="0" max="1001" min="1001" style="0" width="9.13"/>
    <col collapsed="false" customWidth="true" hidden="false" outlineLevel="0" max="1002" min="1002" style="0" width="9.13"/>
    <col collapsed="false" customWidth="true" hidden="false" outlineLevel="0" max="1003" min="1003" style="0" width="9.13"/>
    <col collapsed="false" customWidth="true" hidden="false" outlineLevel="0" max="1004" min="1004" style="0" width="9.13"/>
    <col collapsed="false" customWidth="true" hidden="false" outlineLevel="0" max="1005" min="1005" style="0" width="9.13"/>
    <col collapsed="false" customWidth="true" hidden="false" outlineLevel="0" max="1006" min="1006" style="0" width="9.13"/>
    <col collapsed="false" customWidth="true" hidden="false" outlineLevel="0" max="1007" min="1007" style="0" width="9.13"/>
    <col collapsed="false" customWidth="true" hidden="false" outlineLevel="0" max="1008" min="1008" style="0" width="9.13"/>
    <col collapsed="false" customWidth="true" hidden="false" outlineLevel="0" max="1009" min="1009" style="0" width="9.13"/>
    <col collapsed="false" customWidth="true" hidden="false" outlineLevel="0" max="1010" min="1010" style="0" width="9.13"/>
    <col collapsed="false" customWidth="true" hidden="false" outlineLevel="0" max="1011" min="1011" style="0" width="9.13"/>
    <col collapsed="false" customWidth="true" hidden="false" outlineLevel="0" max="1012" min="1012" style="0" width="9.13"/>
    <col collapsed="false" customWidth="true" hidden="false" outlineLevel="0" max="1013" min="1013" style="0" width="9.13"/>
    <col collapsed="false" customWidth="true" hidden="false" outlineLevel="0" max="1014" min="1014" style="0" width="9.13"/>
    <col collapsed="false" customWidth="true" hidden="false" outlineLevel="0" max="1015" min="1015" style="0" width="9.13"/>
    <col collapsed="false" customWidth="true" hidden="false" outlineLevel="0" max="1016" min="1016" style="0" width="9.13"/>
    <col collapsed="false" customWidth="true" hidden="false" outlineLevel="0" max="1017" min="1017" style="0" width="9.13"/>
    <col collapsed="false" customWidth="true" hidden="false" outlineLevel="0" max="1018" min="1018" style="0" width="9.13"/>
    <col collapsed="false" customWidth="true" hidden="false" outlineLevel="0" max="1019" min="1019" style="0" width="9.13"/>
    <col collapsed="false" customWidth="true" hidden="false" outlineLevel="0" max="1020" min="1020" style="0" width="9.13"/>
    <col collapsed="false" customWidth="true" hidden="false" outlineLevel="0" max="1021" min="1021" style="0" width="9.13"/>
    <col collapsed="false" customWidth="true" hidden="false" outlineLevel="0" max="1022" min="1022" style="0" width="9.13"/>
    <col collapsed="false" customWidth="true" hidden="false" outlineLevel="0" max="1023" min="1023" style="0" width="9.13"/>
    <col collapsed="false" customWidth="true" hidden="false" outlineLevel="0" max="1024" min="1024" style="0" width="9.13"/>
    <col collapsed="false" customWidth="true" hidden="false" outlineLevel="0" max="1025" min="1025" style="0" width="9.13"/>
  </cols>
  <sheetData>
    <row r="2" ht="12">
      <c r="B2" s="7" t="s">
        <v>169</v>
      </c>
    </row>
    <row r="3" ht="12">
      <c r="C3" s="33" t="s">
        <v>44</v>
      </c>
      <c r="D3" s="33"/>
      <c r="E3" s="33"/>
      <c r="F3" s="33"/>
      <c r="G3" s="33" t="s">
        <v>30</v>
      </c>
      <c r="H3" s="33"/>
      <c r="I3" s="33"/>
      <c r="K3" s="23" t="s">
        <v>170</v>
      </c>
      <c r="L3" s="23"/>
    </row>
    <row r="4" ht="12">
      <c r="B4" s="34"/>
      <c r="C4" s="14" t="str">
        <f>'cost calculation'!C11</f>
        <v>Chief</v>
      </c>
      <c r="D4" s="14" t="str">
        <f>'cost calculation'!C12</f>
        <v>Braves (¾)</v>
      </c>
      <c r="E4" s="14" t="str">
        <f>'cost calculation'!C13</f>
        <v>Shaman</v>
      </c>
      <c r="F4" s="14" t="str">
        <f>'cost calculation'!C14</f>
        <v>forest goblins</v>
      </c>
      <c r="G4" s="14" t="str">
        <f>'cost calculation'!C15</f>
        <v>Shootaz (5)</v>
      </c>
      <c r="H4" s="14" t="str">
        <f>'cost calculation'!C16</f>
        <v>red toof goblinz (5)</v>
      </c>
      <c r="I4" s="14" t="str">
        <f>'cost calculation'!C17</f>
        <v>giantic spider</v>
      </c>
      <c r="K4" s="35" t="s">
        <v>44</v>
      </c>
      <c r="L4" s="36" t="s">
        <v>30</v>
      </c>
    </row>
    <row r="5" ht="12">
      <c r="B5" s="37" t="s">
        <v>171</v>
      </c>
      <c r="C5" s="0">
        <v>4</v>
      </c>
      <c r="D5" s="0">
        <v>4</v>
      </c>
      <c r="E5" s="0">
        <v>4</v>
      </c>
      <c r="F5" s="0">
        <v>4</v>
      </c>
      <c r="G5" s="22">
        <v>4</v>
      </c>
      <c r="H5" s="0">
        <v>4</v>
      </c>
      <c r="I5" s="0">
        <v>6</v>
      </c>
      <c r="K5" s="1">
        <v>4</v>
      </c>
      <c r="L5" s="1">
        <v>3</v>
      </c>
    </row>
    <row r="6" ht="12">
      <c r="B6" s="37" t="s">
        <v>172</v>
      </c>
      <c r="C6" s="0">
        <v>3</v>
      </c>
      <c r="D6" s="0">
        <v>2</v>
      </c>
      <c r="E6" s="0">
        <v>2</v>
      </c>
      <c r="F6" s="0">
        <v>2</v>
      </c>
      <c r="G6" s="0">
        <v>2</v>
      </c>
      <c r="H6" s="0">
        <v>2</v>
      </c>
      <c r="I6" s="0">
        <v>3</v>
      </c>
      <c r="K6" s="1">
        <v>2</v>
      </c>
      <c r="L6" s="38">
        <v>1</v>
      </c>
    </row>
    <row r="7" ht="12">
      <c r="B7" s="37" t="s">
        <v>173</v>
      </c>
      <c r="C7" s="0">
        <v>4</v>
      </c>
      <c r="D7" s="0">
        <v>3</v>
      </c>
      <c r="E7" s="0">
        <v>3</v>
      </c>
      <c r="F7" s="0">
        <v>3</v>
      </c>
      <c r="G7" s="0">
        <v>3</v>
      </c>
      <c r="H7" s="0">
        <v>3</v>
      </c>
      <c r="I7" s="0">
        <v>0</v>
      </c>
      <c r="K7" s="0">
        <v>2</v>
      </c>
      <c r="L7" s="38">
        <v>1</v>
      </c>
    </row>
    <row r="8" ht="12">
      <c r="B8" s="37" t="s">
        <v>33</v>
      </c>
      <c r="C8" s="0">
        <v>3</v>
      </c>
      <c r="D8" s="0">
        <v>3</v>
      </c>
      <c r="E8" s="0">
        <v>3</v>
      </c>
      <c r="F8" s="0">
        <v>3</v>
      </c>
      <c r="G8" s="0">
        <v>3</v>
      </c>
      <c r="H8" s="0">
        <v>3</v>
      </c>
      <c r="I8" s="0">
        <v>5</v>
      </c>
      <c r="K8" s="0">
        <v>6</v>
      </c>
      <c r="L8" s="38">
        <v>6</v>
      </c>
    </row>
    <row r="9" ht="12">
      <c r="B9" s="37" t="s">
        <v>174</v>
      </c>
      <c r="C9" s="0">
        <v>3</v>
      </c>
      <c r="D9" s="0">
        <v>3</v>
      </c>
      <c r="E9" s="0">
        <v>3</v>
      </c>
      <c r="F9" s="0">
        <v>3</v>
      </c>
      <c r="G9" s="0">
        <v>3</v>
      </c>
      <c r="H9" s="0">
        <v>3</v>
      </c>
      <c r="I9" s="0">
        <v>5</v>
      </c>
      <c r="K9" s="1">
        <v>4</v>
      </c>
      <c r="L9" s="38">
        <v>2</v>
      </c>
    </row>
    <row r="10" ht="12">
      <c r="B10" s="37" t="s">
        <v>175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3</v>
      </c>
      <c r="K10" s="1">
        <v>6</v>
      </c>
      <c r="L10" s="38">
        <v>6</v>
      </c>
    </row>
    <row r="11" ht="12">
      <c r="B11" s="37" t="s">
        <v>176</v>
      </c>
      <c r="C11" s="0">
        <v>4</v>
      </c>
      <c r="D11" s="0">
        <v>3</v>
      </c>
      <c r="E11" s="0">
        <v>4</v>
      </c>
      <c r="F11" s="0">
        <v>3</v>
      </c>
      <c r="G11" s="0">
        <v>3</v>
      </c>
      <c r="H11" s="0">
        <v>3</v>
      </c>
      <c r="I11" s="0">
        <v>4</v>
      </c>
      <c r="K11" s="0">
        <v>2</v>
      </c>
      <c r="L11" s="38">
        <v>2</v>
      </c>
    </row>
    <row r="12" ht="12">
      <c r="B12" s="37" t="s">
        <v>177</v>
      </c>
      <c r="C12" s="0">
        <v>1</v>
      </c>
      <c r="D12" s="0">
        <v>1</v>
      </c>
      <c r="E12" s="0">
        <v>1</v>
      </c>
      <c r="F12" s="0">
        <v>1</v>
      </c>
      <c r="G12" s="0">
        <v>3</v>
      </c>
      <c r="H12" s="0">
        <v>2</v>
      </c>
      <c r="I12" s="0">
        <v>2</v>
      </c>
      <c r="K12" s="0">
        <v>6</v>
      </c>
      <c r="L12" s="38">
        <v>6</v>
      </c>
    </row>
    <row r="13" ht="12">
      <c r="B13" s="37" t="s">
        <v>178</v>
      </c>
      <c r="C13" s="0">
        <v>7</v>
      </c>
      <c r="D13" s="0">
        <v>6</v>
      </c>
      <c r="E13" s="0">
        <v>6</v>
      </c>
      <c r="F13" s="0">
        <v>6</v>
      </c>
      <c r="G13" s="0">
        <v>6</v>
      </c>
      <c r="H13" s="0">
        <v>6</v>
      </c>
      <c r="I13" s="0">
        <v>4</v>
      </c>
      <c r="K13" s="0">
        <v>2</v>
      </c>
      <c r="L13" s="38">
        <v>1</v>
      </c>
    </row>
    <row r="14" ht="12">
      <c r="B14" s="37"/>
      <c r="L14" s="38"/>
    </row>
    <row r="15" ht="12">
      <c r="B15" s="0" t="s">
        <v>179</v>
      </c>
      <c r="C15" s="39">
        <f>$K5*C5/C$25</f>
        <v>0.32</v>
      </c>
      <c r="D15" s="39">
        <f>$K5*D5/D$25</f>
        <v>0.8</v>
      </c>
      <c r="E15" s="39">
        <f>$K5*E5/E$25</f>
        <v>0.8</v>
      </c>
      <c r="F15" s="39">
        <f>$L5*F5/F$25</f>
        <v>0.8</v>
      </c>
      <c r="G15" s="39">
        <f>$L5*G5/G$25</f>
        <v>0.6</v>
      </c>
      <c r="H15" s="39">
        <f>$L5*H5/H$25</f>
        <v>0.48</v>
      </c>
      <c r="I15" s="39">
        <f>$L5*I5/I$25</f>
        <v>0.09</v>
      </c>
    </row>
    <row r="16" ht="12">
      <c r="B16" s="37" t="s">
        <v>180</v>
      </c>
      <c r="C16" s="39">
        <f>$K6*C6/C$25</f>
        <v>0.12</v>
      </c>
      <c r="D16" s="39">
        <f>$K6*D6/D$25</f>
        <v>0.2</v>
      </c>
      <c r="E16" s="39">
        <f>$K6*E6/E$25</f>
        <v>0.2</v>
      </c>
      <c r="F16" s="39">
        <f>$L6*F6/F$25</f>
        <v>0.1333333333333</v>
      </c>
      <c r="G16" s="39">
        <f>$L6*G6/G$25</f>
        <v>0.1</v>
      </c>
      <c r="H16" s="39">
        <f>$L6*H6/H$25</f>
        <v>0.08</v>
      </c>
      <c r="I16" s="39">
        <f>$L6*I6/I$25</f>
        <v>0.015</v>
      </c>
    </row>
    <row r="17" ht="12">
      <c r="B17" s="37" t="s">
        <v>181</v>
      </c>
      <c r="C17" s="39">
        <f>$K7*C7/C$25</f>
        <v>0.16</v>
      </c>
      <c r="D17" s="39">
        <f>$K7*D7/D$25</f>
        <v>0.3</v>
      </c>
      <c r="E17" s="39">
        <f>$K7*E7/E$25</f>
        <v>0.3</v>
      </c>
      <c r="F17" s="39">
        <f>$L7*F7/F$25</f>
        <v>0.2</v>
      </c>
      <c r="G17" s="39">
        <f>$L7*G7/G$25</f>
        <v>0.15</v>
      </c>
      <c r="H17" s="39">
        <f>$L7*H7/H$25</f>
        <v>0.12</v>
      </c>
      <c r="I17" s="39">
        <f>$L7*I7/I$25</f>
        <v>0</v>
      </c>
    </row>
    <row r="18" ht="12">
      <c r="B18" s="37" t="s">
        <v>182</v>
      </c>
      <c r="C18" s="39">
        <f>$K8*C8/C$25</f>
        <v>0.36</v>
      </c>
      <c r="D18" s="39">
        <f>$K8*D8/D$25</f>
        <v>0.9</v>
      </c>
      <c r="E18" s="39">
        <f>$K8*E8/E$25</f>
        <v>0.9</v>
      </c>
      <c r="F18" s="39">
        <f>$L8*F8/F$25</f>
        <v>1.2</v>
      </c>
      <c r="G18" s="39">
        <f>$L8*G8/G$25</f>
        <v>0.9</v>
      </c>
      <c r="H18" s="39">
        <f>$L8*H8/H$25</f>
        <v>0.72</v>
      </c>
      <c r="I18" s="39">
        <f>$L8*I8/I$25</f>
        <v>0.15</v>
      </c>
    </row>
    <row r="19" ht="12">
      <c r="B19" s="37" t="s">
        <v>183</v>
      </c>
      <c r="C19" s="39">
        <f>$K9*C9/C$25</f>
        <v>0.24</v>
      </c>
      <c r="D19" s="39">
        <f>$K9*D9/D$25</f>
        <v>0.6</v>
      </c>
      <c r="E19" s="39">
        <f>$K9*E9/E$25</f>
        <v>0.6</v>
      </c>
      <c r="F19" s="39">
        <f>$L9*F9/F$25</f>
        <v>0.4</v>
      </c>
      <c r="G19" s="39">
        <f>$L9*G9/G$25</f>
        <v>0.3</v>
      </c>
      <c r="H19" s="39">
        <f>$L9*H9/H$25</f>
        <v>0.24</v>
      </c>
      <c r="I19" s="39">
        <f>$L9*I9/I$25</f>
        <v>0.05</v>
      </c>
    </row>
    <row r="20" ht="12">
      <c r="B20" s="37" t="s">
        <v>184</v>
      </c>
      <c r="C20" s="39">
        <f>$K10*C10/C$25</f>
        <v>0.12</v>
      </c>
      <c r="D20" s="39">
        <f>$K10*D10/D$25</f>
        <v>0.3</v>
      </c>
      <c r="E20" s="39">
        <f>$K10*E10/E$25</f>
        <v>0.3</v>
      </c>
      <c r="F20" s="39">
        <f>$L10*F10/F$25</f>
        <v>0.4</v>
      </c>
      <c r="G20" s="39">
        <f>$L10*G10/G$25</f>
        <v>0.3</v>
      </c>
      <c r="H20" s="39">
        <f>$L10*H10/H$25</f>
        <v>0.24</v>
      </c>
      <c r="I20" s="39">
        <f>$L10*I10/I$25</f>
        <v>0.09</v>
      </c>
    </row>
    <row r="21" ht="12">
      <c r="B21" s="37" t="s">
        <v>185</v>
      </c>
      <c r="C21" s="39">
        <f>$K11*C11/C$25</f>
        <v>0.16</v>
      </c>
      <c r="D21" s="39">
        <f>$K11*D11/D$25</f>
        <v>0.3</v>
      </c>
      <c r="E21" s="39">
        <f>$K11*E11/E$25</f>
        <v>0.4</v>
      </c>
      <c r="F21" s="39">
        <f>$L11*F11/F$25</f>
        <v>0.4</v>
      </c>
      <c r="G21" s="39">
        <f>$L11*G11/G$25</f>
        <v>0.3</v>
      </c>
      <c r="H21" s="39">
        <f>$L11*H11/H$25</f>
        <v>0.24</v>
      </c>
      <c r="I21" s="39">
        <f>$L11*I11/I$25</f>
        <v>0.04</v>
      </c>
    </row>
    <row r="22" ht="12">
      <c r="B22" s="37" t="s">
        <v>186</v>
      </c>
      <c r="C22" s="39">
        <f>$K12*C12/C$25</f>
        <v>0.12</v>
      </c>
      <c r="D22" s="39">
        <f>$K12*D12/D$25</f>
        <v>0.3</v>
      </c>
      <c r="E22" s="39">
        <f>$K12*E12/E$25</f>
        <v>0.3</v>
      </c>
      <c r="F22" s="39">
        <f>$L12*F12/F$25</f>
        <v>0.4</v>
      </c>
      <c r="G22" s="39">
        <f>$L12*G12/G$25</f>
        <v>0.9</v>
      </c>
      <c r="H22" s="39">
        <f>$L12*H12/H$25</f>
        <v>0.48</v>
      </c>
      <c r="I22" s="39">
        <f>$L12*I12/I$25</f>
        <v>0.06</v>
      </c>
    </row>
    <row r="23" ht="12">
      <c r="B23" s="37" t="s">
        <v>187</v>
      </c>
      <c r="C23" s="39">
        <f>$K13*C13/C$25</f>
        <v>0.28</v>
      </c>
      <c r="D23" s="39">
        <f>$K13*D13/D$25</f>
        <v>0.6</v>
      </c>
      <c r="E23" s="39">
        <f>$K13*E13/E$25</f>
        <v>0.6</v>
      </c>
      <c r="F23" s="39">
        <f>$L13*F13/F$25</f>
        <v>0.4</v>
      </c>
      <c r="G23" s="39">
        <f>$L13*G13/G$25</f>
        <v>0.3</v>
      </c>
      <c r="H23" s="39">
        <f>$L13*H13/H$25</f>
        <v>0.24</v>
      </c>
      <c r="I23" s="39">
        <f>$L13*I13/I$25</f>
        <v>0.02</v>
      </c>
    </row>
    <row r="24" ht="12">
      <c r="E24" s="4"/>
    </row>
    <row r="25" ht="12">
      <c r="B25" s="21" t="s">
        <v>188</v>
      </c>
      <c r="C25" s="1">
        <f>'cost calculation'!D11</f>
        <v>50</v>
      </c>
      <c r="D25" s="1">
        <f>'cost calculation'!D12</f>
        <v>20</v>
      </c>
      <c r="E25" s="1">
        <f>'cost calculation'!D13</f>
        <v>20</v>
      </c>
      <c r="F25" s="1">
        <f>'cost calculation'!D14</f>
        <v>15</v>
      </c>
      <c r="G25" s="1">
        <f>'cost calculation'!D15</f>
        <v>20</v>
      </c>
      <c r="H25" s="1">
        <f>'cost calculation'!D16</f>
        <v>25</v>
      </c>
      <c r="I25" s="1">
        <f>'cost calculation'!D17</f>
        <v>200</v>
      </c>
    </row>
    <row r="27" ht="12">
      <c r="C27" s="39">
        <f>SUM(C15:C23)</f>
        <v>1.88</v>
      </c>
      <c r="D27" s="39">
        <f>SUM(D15:D23)</f>
        <v>4.3</v>
      </c>
      <c r="E27" s="39">
        <f>SUM(E15:E23)</f>
        <v>4.4</v>
      </c>
      <c r="F27" s="39">
        <f>SUM(F15:F23)</f>
        <v>4.3333333333333</v>
      </c>
      <c r="G27" s="39">
        <f>SUM(G15:G23)</f>
        <v>3.85</v>
      </c>
      <c r="H27" s="39">
        <f>SUM(H15:H23)</f>
        <v>2.84</v>
      </c>
      <c r="I27" s="39">
        <f>SUM(I15:I23)</f>
        <v>0.515</v>
      </c>
    </row>
    <row r="28" ht="12">
      <c r="C28" s="31">
        <f>'cost calculation'!$E11*'Characteristic analysis'!C27</f>
        <v>1.88</v>
      </c>
      <c r="D28" s="31">
        <f>'cost calculation'!$E12*'Characteristic analysis'!D27</f>
        <v>0</v>
      </c>
      <c r="E28" s="31">
        <f>'cost calculation'!$E13*'Characteristic analysis'!E27</f>
        <v>4.4</v>
      </c>
      <c r="F28" s="31">
        <f>'cost calculation'!$E14*'Characteristic analysis'!F27</f>
        <v>0</v>
      </c>
      <c r="G28" s="31">
        <f>'cost calculation'!$E15*'Characteristic analysis'!G27</f>
        <v>3.85</v>
      </c>
      <c r="H28" s="31">
        <f>'cost calculation'!$E16*'Characteristic analysis'!H27</f>
        <v>0</v>
      </c>
      <c r="I28" s="31">
        <f>'cost calculation'!$E17*'Characteristic analysis'!I27</f>
        <v>0</v>
      </c>
      <c r="J28" s="8">
        <f>SUM(C28:I28)</f>
        <v>10.13</v>
      </c>
    </row>
    <row r="29" ht="12">
      <c r="C29" s="31">
        <f>'cost calculation'!$E11*(C5*K5+C6*K6+C7*K7+C8*K8+C9*K9+C10*K10+C11*K11+C12*K12+C13*K13)</f>
        <v>94</v>
      </c>
      <c r="D29" s="31">
        <f>'cost calculation'!$E12*(D5*$L5+D6*$L6+D7*$L7+D8*$L8+D9*$L9+D10*$L10+D11*$L11+D12*$L12+D13*$L13)</f>
        <v>0</v>
      </c>
      <c r="E29" s="31">
        <f>'cost calculation'!$E13*(E5*$L5+E6*$L6+E7*$L7+E8*$L8+E9*$L9+E10*$L10+E11*$L11+E12*$L12+E13*$L13)</f>
        <v>67</v>
      </c>
      <c r="F29" s="31">
        <f>'cost calculation'!$E14*(F5*$L5+F6*$L6+F7*$L7+F8*$L8+F9*$L9+F10*$L10+F11*$L11+F12*$L12+F13*$L13)</f>
        <v>0</v>
      </c>
      <c r="G29" s="31">
        <f>'cost calculation'!$E15*(G5*$L5+G6*$L6+G7*$L7+G8*$L8+G9*$L9+G10*$L10+G11*$L11+G12*$L12+G13*$L13)</f>
        <v>77</v>
      </c>
      <c r="H29" s="31">
        <f>'cost calculation'!$E16*(H5*$L5+H6*$L6+H7*$L7+H8*$L8+H9*$L9+H10*$L10+H11*$L11+H12*$L12+H13*$L13)</f>
        <v>0</v>
      </c>
      <c r="I29" s="31">
        <f>'cost calculation'!$E17*(I5*$L5+I6*$L6+I7*$L7+I8*$L8+I9*$L9+I10*$L10+I11*$L11+I12*$L12+I13*$L13)</f>
        <v>0</v>
      </c>
      <c r="J29" s="8">
        <f>SUM(C29:I29)</f>
        <v>238</v>
      </c>
    </row>
  </sheetData>
  <mergeCells count="3">
    <mergeCell ref="C3:F3"/>
    <mergeCell ref="G3:I3"/>
    <mergeCell ref="K3:L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  <Company>BOSCH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2019-06-16T12:17:59Z</dcterms:created>
  <dc:creator>Lauterbach Kai (BEG/ESB2)</dc:creator>
  <dc:description/>
  <dc:language>de-DE</dc:language>
  <cp:lastModifiedBy/>
  <dcterms:modified xsi:type="dcterms:W3CDTF">2019-06-16T12:20:26Z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BOSCH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