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F28" authorId="0">
      <text>
        <r>
          <rPr>
            <sz val="10"/>
            <rFont val="Arial"/>
            <family val="2"/>
            <charset val="1"/>
          </rPr>
          <t xml:space="preserve">Tato čísla jsou spíše spekulativní</t>
        </r>
      </text>
    </comment>
  </commentList>
</comments>
</file>

<file path=xl/sharedStrings.xml><?xml version="1.0" encoding="utf-8"?>
<sst xmlns="http://schemas.openxmlformats.org/spreadsheetml/2006/main" count="182" uniqueCount="91">
  <si>
    <t xml:space="preserve">Městská senzorická síť – cenový odhad</t>
  </si>
  <si>
    <t xml:space="preserve">Položka</t>
  </si>
  <si>
    <t xml:space="preserve">jednotka</t>
  </si>
  <si>
    <t xml:space="preserve">kusů</t>
  </si>
  <si>
    <t xml:space="preserve">bez DPH</t>
  </si>
  <si>
    <t xml:space="preserve">S DPH</t>
  </si>
  <si>
    <t xml:space="preserve">první rok
(s DPH)</t>
  </si>
  <si>
    <t xml:space="preserve">druhý rok + 
údržba (s DPH)</t>
  </si>
  <si>
    <t xml:space="preserve">třetí tok + 
údržba (s DPH)</t>
  </si>
  <si>
    <t xml:space="preserve">Minimální</t>
  </si>
  <si>
    <t xml:space="preserve">Optimální</t>
  </si>
  <si>
    <t xml:space="preserve">Kategorie
nákladů</t>
  </si>
  <si>
    <t xml:space="preserve">Parametry pro výpočet částky</t>
  </si>
  <si>
    <t xml:space="preserve">poznámka</t>
  </si>
  <si>
    <t xml:space="preserve">Server</t>
  </si>
  <si>
    <t xml:space="preserve">kus</t>
  </si>
  <si>
    <t xml:space="preserve">materiálové</t>
  </si>
  <si>
    <t xml:space="preserve">počet kusů, cena podle viz. Poznámky</t>
  </si>
  <si>
    <t xml:space="preserve">https://www.coolhousing.net/cz/objednavka-cool-rack-housing#userinfo</t>
  </si>
  <si>
    <t xml:space="preserve">Server-housing</t>
  </si>
  <si>
    <t xml:space="preserve">měsíc</t>
  </si>
  <si>
    <t xml:space="preserve">nemateriálové</t>
  </si>
  <si>
    <t xml:space="preserve">počet měsíců, cena viz. Poznámky</t>
  </si>
  <si>
    <t xml:space="preserve">práce programátora na neurální síti</t>
  </si>
  <si>
    <t xml:space="preserve">hodiny</t>
  </si>
  <si>
    <t xml:space="preserve">počet hodin programování, vč. Testování a úprav * maximální přípustná cena práce</t>
  </si>
  <si>
    <t xml:space="preserve">https://arxiv.org/pdf/1511.09249v1.pdf</t>
  </si>
  <si>
    <t xml:space="preserve">programování API</t>
  </si>
  <si>
    <t xml:space="preserve">programování webGUI a aplikací</t>
  </si>
  <si>
    <t xml:space="preserve">Konfigurace a správa serverů</t>
  </si>
  <si>
    <t xml:space="preserve">Parsování dat a databáze</t>
  </si>
  <si>
    <t xml:space="preserve">Programování a výroba senzorů a napájení</t>
  </si>
  <si>
    <t xml:space="preserve">15 USD senzor * 100 senzorů + 100hodin práce + laboratorní testování + výroba odolného obalu (+ nutná výměna přibližně každého půl roku)</t>
  </si>
  <si>
    <t xml:space="preserve">DYI návrh plošných spojů, nákup součástek kolem 15USD kus pro měřenou hodnotu</t>
  </si>
  <si>
    <t xml:space="preserve"> - komerční varianty například Smart Cities PRO fi Libelium</t>
  </si>
  <si>
    <t xml:space="preserve">přibližná cena za hotový kus</t>
  </si>
  <si>
    <t xml:space="preserve">http://www.libelium.com/calibrated-air-quality-gas-dust-particle-matter-pm10-smart-cities/</t>
  </si>
  <si>
    <t xml:space="preserve"> - výškové práce pro umístění senzorů na budovy</t>
  </si>
  <si>
    <t xml:space="preserve">-</t>
  </si>
  <si>
    <t xml:space="preserve"> - výroba senzorů v průmyslové kvalitě (odolnost pro vnější prostředí)</t>
  </si>
  <si>
    <t xml:space="preserve"> - různé druhy napájení senzorů (od kabeláže, přes solární panely)</t>
  </si>
  <si>
    <t xml:space="preserve"> - kalibrace různých senzorů v laboratorních podmínkách</t>
  </si>
  <si>
    <t xml:space="preserve">iPhone 7 128GB Black </t>
  </si>
  <si>
    <t xml:space="preserve">20157</t>
  </si>
  <si>
    <t xml:space="preserve">24390</t>
  </si>
  <si>
    <t xml:space="preserve">0</t>
  </si>
  <si>
    <t xml:space="preserve">alza.cz</t>
  </si>
  <si>
    <t xml:space="preserve">Tablet : Samsung Galaxy Tab S2 9.7 WiFi </t>
  </si>
  <si>
    <t xml:space="preserve">13050</t>
  </si>
  <si>
    <t xml:space="preserve">Google Pixel XL Quite Black 128GB</t>
  </si>
  <si>
    <t xml:space="preserve">https://www.indiegogo.com/projects/turris-omnia-hi-performance-open-source-router-security-network/payments/new?perk_id=3804445</t>
  </si>
  <si>
    <t xml:space="preserve">Turris Omnia: hi-performance &amp; open-source router</t>
  </si>
  <si>
    <t xml:space="preserve">počet kusů, cena podle viz. Poznámky, cena přepočítána z USD s odhadovaným kurzem 24.72czk za 1 USD, bez poštovného a cla</t>
  </si>
  <si>
    <t xml:space="preserve">HackRF One</t>
  </si>
  <si>
    <t xml:space="preserve">MacBook Pro 13" Retina CZ 2015</t>
  </si>
  <si>
    <t xml:space="preserve">33050</t>
  </si>
  <si>
    <t xml:space="preserve">39990</t>
  </si>
  <si>
    <t xml:space="preserve">https://www.alza.cz/macbook-pro-13-retina-cz-2015</t>
  </si>
  <si>
    <t xml:space="preserve">Dell Latitude E5470 nebo jiné notebooky pro testování – ve stejné cenně víc levnějších</t>
  </si>
  <si>
    <t xml:space="preserve">29496</t>
  </si>
  <si>
    <t xml:space="preserve">35690</t>
  </si>
  <si>
    <t xml:space="preserve">https://www.alza.cz/dell-latitude-e5470-d4270193.htm?catid=18853299</t>
  </si>
  <si>
    <t xml:space="preserve">Poradenství (právní, technologické, environmentální, ...)</t>
  </si>
  <si>
    <t xml:space="preserve">80000</t>
  </si>
  <si>
    <t xml:space="preserve">Projektové a finanční vedení</t>
  </si>
  <si>
    <t xml:space="preserve">Propagace a PR (letáky, nálepky, placená propagace na sociálních sítích...)</t>
  </si>
  <si>
    <t xml:space="preserve">suma celkem za jasně odhadnutelné položky</t>
  </si>
  <si>
    <t xml:space="preserve">rezerva (položky, které nelze vyčíslit přesně v době žádosti o grant)</t>
  </si>
  <si>
    <t xml:space="preserve">odhadovaná rezerva, která nemusí být využita</t>
  </si>
  <si>
    <t xml:space="preserve"> - pronájem letiště na testování drona (pro bono)</t>
  </si>
  <si>
    <t xml:space="preserve"> - speciální software pro pen-testing celého systému a NB-IoT</t>
  </si>
  <si>
    <t xml:space="preserve"> - možnost případně zakoupit data třetích stran</t>
  </si>
  <si>
    <t xml:space="preserve"> - poštovné, změny kurzu...</t>
  </si>
  <si>
    <t xml:space="preserve"> - doprava (jak zboží, tak lidí)</t>
  </si>
  <si>
    <t xml:space="preserve"> - GPU cluster pro výpočty neurální sítě (hardware)</t>
  </si>
  <si>
    <t xml:space="preserve"> - GPU cluster pro výpočty neurální sítě (funkcionalita)</t>
  </si>
  <si>
    <t xml:space="preserve">prvotní pořizovací náklady za cluster 5xGPU, motherboard + roční odhadovaná zpotřebovné množství elektrické energie při plném výkonu</t>
  </si>
  <si>
    <t xml:space="preserve"> - výpočetní výkon mimo testovací prostředí : AWS cloud či obdobný</t>
  </si>
  <si>
    <t xml:space="preserve">Minuty-cpu</t>
  </si>
  <si>
    <t xml:space="preserve">?</t>
  </si>
  <si>
    <t xml:space="preserve">není možné odhadnout, bude se zřejmě počítat jako využitý výpočetní výkon za jednotku času, nebude pravděpodobně použito v době prototypování</t>
  </si>
  <si>
    <t xml:space="preserve"> - Dron: Phantom 4</t>
  </si>
  <si>
    <t xml:space="preserve">http://www.drona.cz/item/dji-phantom-4-baterie-navic-82011</t>
  </si>
  <si>
    <t xml:space="preserve"> - Kamera : GOPRO HERO4</t>
  </si>
  <si>
    <t xml:space="preserve">8677</t>
  </si>
  <si>
    <t xml:space="preserve">10499</t>
  </si>
  <si>
    <t xml:space="preserve">suma celkem</t>
  </si>
  <si>
    <t xml:space="preserve">Odhad nákladů pokud by se nejednalo o pro bono práci (pokud položka již je naceněna, přičti tuto)</t>
  </si>
  <si>
    <t xml:space="preserve">testování API</t>
  </si>
  <si>
    <t xml:space="preserve">výškové práce pro umístění senzorů na budovy</t>
  </si>
  <si>
    <t xml:space="preserve">penTesting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</si>
</sst>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,&quot;Kč&quot;"/>
    <numFmt numFmtId="166" formatCode="@"/>
    <numFmt numFmtId="167" formatCode="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6"/>
      <name val="Tahoma"/>
      <family val="2"/>
      <charset val="1"/>
    </font>
    <font>
      <sz val="10"/>
      <color rgb="FFFFFFFF"/>
      <name val="Tahoma"/>
      <family val="2"/>
      <charset val="1"/>
    </font>
    <font>
      <sz val="11"/>
      <color rgb="FFFFFFFF"/>
      <name val="Tahoma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Tahoma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801900"/>
        <bgColor rgb="FF990000"/>
      </patternFill>
    </fill>
    <fill>
      <patternFill patternType="solid">
        <fgColor rgb="FFEEEEEE"/>
        <bgColor rgb="FFE6E6FF"/>
      </patternFill>
    </fill>
    <fill>
      <patternFill patternType="solid">
        <fgColor rgb="FF99CCFF"/>
        <bgColor rgb="FFCCCCCC"/>
      </patternFill>
    </fill>
    <fill>
      <patternFill patternType="solid">
        <fgColor rgb="FFDDDDDD"/>
        <bgColor rgb="FFE6E6FF"/>
      </patternFill>
    </fill>
    <fill>
      <patternFill patternType="solid">
        <fgColor rgb="FFCCCCCC"/>
        <bgColor rgb="FFDDDDDD"/>
      </patternFill>
    </fill>
    <fill>
      <patternFill patternType="solid">
        <fgColor rgb="FFFF99FF"/>
        <bgColor rgb="FFCC99FF"/>
      </patternFill>
    </fill>
    <fill>
      <patternFill patternType="solid">
        <fgColor rgb="FFFF0000"/>
        <bgColor rgb="FF990000"/>
      </patternFill>
    </fill>
    <fill>
      <patternFill patternType="solid">
        <fgColor rgb="FFB2B2B2"/>
        <bgColor rgb="FF999999"/>
      </patternFill>
    </fill>
    <fill>
      <patternFill patternType="solid">
        <fgColor rgb="FF999999"/>
        <bgColor rgb="FF808080"/>
      </patternFill>
    </fill>
    <fill>
      <patternFill patternType="solid">
        <fgColor rgb="FFFFFFFF"/>
        <bgColor rgb="FFEEEEEE"/>
      </patternFill>
    </fill>
    <fill>
      <patternFill patternType="solid">
        <fgColor rgb="FF00CC33"/>
        <bgColor rgb="FF339966"/>
      </patternFill>
    </fill>
    <fill>
      <patternFill patternType="solid">
        <fgColor rgb="FF0066CC"/>
        <bgColor rgb="FF008080"/>
      </patternFill>
    </fill>
    <fill>
      <patternFill patternType="solid">
        <fgColor rgb="FFE6E6FF"/>
        <bgColor rgb="FFEEEEEE"/>
      </patternFill>
    </fill>
    <fill>
      <patternFill patternType="solid">
        <fgColor rgb="FF3399FF"/>
        <bgColor rgb="FF33CCCC"/>
      </patternFill>
    </fill>
    <fill>
      <patternFill patternType="solid">
        <fgColor rgb="FF990000"/>
        <bgColor rgb="FF8019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double"/>
      <right style="thin"/>
      <top/>
      <bottom style="medium"/>
      <diagonal/>
    </border>
    <border diagonalUp="false" diagonalDown="false">
      <left style="thin"/>
      <right style="double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6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7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0" borderId="1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0" fillId="1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11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11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1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1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12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0" fillId="12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12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12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1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12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3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1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4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11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11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11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11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11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4" fillId="11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2" fillId="15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15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2" fillId="15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15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15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15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15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6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6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4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6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CCCCC"/>
      <rgbColor rgb="FF808080"/>
      <rgbColor rgb="FFB2B2B2"/>
      <rgbColor rgb="FF993366"/>
      <rgbColor rgb="FFEEEEEE"/>
      <rgbColor rgb="FFE6E6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19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arxiv.org/pdf/1511.09249v1.pdf" TargetMode="Externa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45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75" zoomScaleNormal="75" zoomScalePageLayoutView="100" workbookViewId="0">
      <selection pane="topLeft" activeCell="G47" activeCellId="0" sqref="G47"/>
    </sheetView>
  </sheetViews>
  <sheetFormatPr defaultRowHeight="12.8"/>
  <cols>
    <col collapsed="false" hidden="false" max="1" min="1" style="1" width="90.5816326530612"/>
    <col collapsed="false" hidden="false" max="2" min="2" style="1" width="12.8265306122449"/>
    <col collapsed="false" hidden="false" max="3" min="3" style="1" width="5.80612244897959"/>
    <col collapsed="false" hidden="false" max="4" min="4" style="1" width="9.04591836734694"/>
    <col collapsed="false" hidden="false" max="5" min="5" style="1" width="8.10204081632653"/>
    <col collapsed="false" hidden="false" max="8" min="6" style="1" width="12.8265306122449"/>
    <col collapsed="false" hidden="false" max="9" min="9" style="1" width="10.8010204081633"/>
    <col collapsed="false" hidden="false" max="10" min="10" style="1" width="11.0714285714286"/>
    <col collapsed="false" hidden="false" max="11" min="11" style="1" width="13.9030612244898"/>
    <col collapsed="false" hidden="false" max="12" min="12" style="1" width="172.520408163265"/>
    <col collapsed="false" hidden="false" max="13" min="13" style="1" width="120.413265306122"/>
    <col collapsed="false" hidden="false" max="972" min="14" style="1" width="14.7142857142857"/>
    <col collapsed="false" hidden="false" max="974" min="973" style="0" width="9.98979591836735"/>
    <col collapsed="false" hidden="false" max="1022" min="975" style="0" width="8.77551020408163"/>
    <col collapsed="false" hidden="false" max="1025" min="1023" style="0" width="9.98979591836735"/>
  </cols>
  <sheetData>
    <row r="1" customFormat="false" ht="19.7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</row>
    <row r="2" customFormat="false" ht="38.6" hidden="false" customHeight="false" outlineLevel="0" collapsed="false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4" t="s">
        <v>6</v>
      </c>
      <c r="G2" s="4" t="s">
        <v>7</v>
      </c>
      <c r="H2" s="6" t="s">
        <v>8</v>
      </c>
      <c r="I2" s="7" t="s">
        <v>9</v>
      </c>
      <c r="J2" s="8" t="s">
        <v>10</v>
      </c>
      <c r="K2" s="9" t="s">
        <v>11</v>
      </c>
      <c r="L2" s="10" t="s">
        <v>12</v>
      </c>
      <c r="M2" s="11" t="s">
        <v>13</v>
      </c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</row>
    <row r="3" customFormat="false" ht="13.6" hidden="false" customHeight="false" outlineLevel="0" collapsed="false">
      <c r="A3" s="12" t="s">
        <v>14</v>
      </c>
      <c r="B3" s="13" t="s">
        <v>15</v>
      </c>
      <c r="C3" s="14" t="n">
        <v>1</v>
      </c>
      <c r="D3" s="14" t="n">
        <v>47768</v>
      </c>
      <c r="E3" s="14" t="n">
        <v>57799</v>
      </c>
      <c r="F3" s="14" t="n">
        <v>57799</v>
      </c>
      <c r="G3" s="15" t="n">
        <v>0</v>
      </c>
      <c r="H3" s="16" t="n">
        <v>0</v>
      </c>
      <c r="I3" s="17" t="n">
        <f aca="false">F3+G3+H3</f>
        <v>57799</v>
      </c>
      <c r="J3" s="18" t="n">
        <f aca="false">F3+G3+H3</f>
        <v>57799</v>
      </c>
      <c r="K3" s="19" t="s">
        <v>16</v>
      </c>
      <c r="L3" s="20" t="s">
        <v>17</v>
      </c>
      <c r="M3" s="21" t="s">
        <v>18</v>
      </c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</row>
    <row r="4" customFormat="false" ht="13.6" hidden="false" customHeight="false" outlineLevel="0" collapsed="false">
      <c r="A4" s="22" t="s">
        <v>19</v>
      </c>
      <c r="B4" s="23" t="s">
        <v>20</v>
      </c>
      <c r="C4" s="24" t="n">
        <v>12</v>
      </c>
      <c r="D4" s="25" t="n">
        <v>3350</v>
      </c>
      <c r="E4" s="25" t="n">
        <v>4053</v>
      </c>
      <c r="F4" s="24" t="n">
        <f aca="false">E4*12</f>
        <v>48636</v>
      </c>
      <c r="G4" s="20" t="n">
        <f aca="false">C4*E4</f>
        <v>48636</v>
      </c>
      <c r="H4" s="26" t="n">
        <f aca="false">C4*E4</f>
        <v>48636</v>
      </c>
      <c r="I4" s="27" t="n">
        <f aca="false">F4+G4+H4</f>
        <v>145908</v>
      </c>
      <c r="J4" s="18" t="n">
        <f aca="false">F4+G4+H4</f>
        <v>145908</v>
      </c>
      <c r="K4" s="28" t="s">
        <v>21</v>
      </c>
      <c r="L4" s="20" t="s">
        <v>22</v>
      </c>
      <c r="M4" s="21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</row>
    <row r="5" customFormat="false" ht="13.6" hidden="false" customHeight="false" outlineLevel="0" collapsed="false">
      <c r="A5" s="29" t="s">
        <v>23</v>
      </c>
      <c r="B5" s="30" t="s">
        <v>24</v>
      </c>
      <c r="C5" s="24" t="n">
        <v>500</v>
      </c>
      <c r="D5" s="24" t="n">
        <v>0</v>
      </c>
      <c r="E5" s="24" t="n">
        <v>1000</v>
      </c>
      <c r="F5" s="24" t="n">
        <f aca="false">C5*E5</f>
        <v>500000</v>
      </c>
      <c r="G5" s="20" t="n">
        <v>100000</v>
      </c>
      <c r="H5" s="26" t="n">
        <v>100000</v>
      </c>
      <c r="I5" s="27" t="n">
        <f aca="false">F5+G5+H5</f>
        <v>700000</v>
      </c>
      <c r="J5" s="18" t="n">
        <f aca="false">F5+G5+H5</f>
        <v>700000</v>
      </c>
      <c r="K5" s="28" t="s">
        <v>21</v>
      </c>
      <c r="L5" s="20" t="s">
        <v>25</v>
      </c>
      <c r="M5" s="31" t="s">
        <v>26</v>
      </c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</row>
    <row r="6" customFormat="false" ht="13.6" hidden="false" customHeight="false" outlineLevel="0" collapsed="false">
      <c r="A6" s="29" t="s">
        <v>27</v>
      </c>
      <c r="B6" s="30" t="s">
        <v>24</v>
      </c>
      <c r="C6" s="24" t="n">
        <v>200</v>
      </c>
      <c r="D6" s="24"/>
      <c r="E6" s="24" t="n">
        <v>1000</v>
      </c>
      <c r="F6" s="24" t="n">
        <f aca="false">C6*E6</f>
        <v>200000</v>
      </c>
      <c r="G6" s="20" t="n">
        <v>100000</v>
      </c>
      <c r="H6" s="26"/>
      <c r="I6" s="27" t="n">
        <f aca="false">F6+G6+H6</f>
        <v>300000</v>
      </c>
      <c r="J6" s="18" t="n">
        <f aca="false">F6+G6+H6</f>
        <v>300000</v>
      </c>
      <c r="K6" s="28"/>
      <c r="L6" s="20"/>
      <c r="M6" s="31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</row>
    <row r="7" customFormat="false" ht="13.6" hidden="false" customHeight="false" outlineLevel="0" collapsed="false">
      <c r="A7" s="29" t="s">
        <v>28</v>
      </c>
      <c r="B7" s="30" t="s">
        <v>24</v>
      </c>
      <c r="C7" s="24" t="n">
        <v>400</v>
      </c>
      <c r="D7" s="24"/>
      <c r="E7" s="24" t="n">
        <v>1000</v>
      </c>
      <c r="F7" s="24" t="n">
        <v>0</v>
      </c>
      <c r="G7" s="24" t="n">
        <f aca="false">C7*E7/2</f>
        <v>200000</v>
      </c>
      <c r="H7" s="24" t="n">
        <f aca="false">C7*E7/2</f>
        <v>200000</v>
      </c>
      <c r="I7" s="27" t="n">
        <f aca="false">F7+G7+H7</f>
        <v>400000</v>
      </c>
      <c r="J7" s="18" t="n">
        <f aca="false">F7+G7+H7</f>
        <v>400000</v>
      </c>
      <c r="K7" s="28"/>
      <c r="L7" s="20"/>
      <c r="M7" s="31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</row>
    <row r="8" customFormat="false" ht="13.6" hidden="false" customHeight="false" outlineLevel="0" collapsed="false">
      <c r="A8" s="29" t="s">
        <v>29</v>
      </c>
      <c r="B8" s="30" t="s">
        <v>24</v>
      </c>
      <c r="C8" s="24" t="n">
        <v>200</v>
      </c>
      <c r="D8" s="24"/>
      <c r="E8" s="24" t="n">
        <v>600</v>
      </c>
      <c r="F8" s="24" t="n">
        <v>40000</v>
      </c>
      <c r="G8" s="24" t="n">
        <v>40000</v>
      </c>
      <c r="H8" s="24" t="n">
        <v>40000</v>
      </c>
      <c r="I8" s="27" t="n">
        <f aca="false">F8+G8+H8</f>
        <v>120000</v>
      </c>
      <c r="J8" s="18" t="n">
        <f aca="false">F8+G8+H8</f>
        <v>120000</v>
      </c>
      <c r="K8" s="28"/>
      <c r="L8" s="20"/>
      <c r="M8" s="31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</row>
    <row r="9" customFormat="false" ht="13.6" hidden="false" customHeight="false" outlineLevel="0" collapsed="false">
      <c r="A9" s="29" t="s">
        <v>30</v>
      </c>
      <c r="B9" s="30" t="s">
        <v>24</v>
      </c>
      <c r="C9" s="24" t="n">
        <v>200</v>
      </c>
      <c r="D9" s="24"/>
      <c r="E9" s="24" t="n">
        <v>1000</v>
      </c>
      <c r="F9" s="24" t="n">
        <v>150000</v>
      </c>
      <c r="G9" s="20" t="n">
        <v>50000</v>
      </c>
      <c r="H9" s="26"/>
      <c r="I9" s="27" t="n">
        <f aca="false">F9+G9+H9</f>
        <v>200000</v>
      </c>
      <c r="J9" s="18" t="n">
        <f aca="false">F9+G9+H9</f>
        <v>200000</v>
      </c>
      <c r="K9" s="28"/>
      <c r="L9" s="20"/>
      <c r="M9" s="31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</row>
    <row r="10" s="41" customFormat="true" ht="13.6" hidden="false" customHeight="false" outlineLevel="0" collapsed="false">
      <c r="A10" s="32" t="s">
        <v>31</v>
      </c>
      <c r="B10" s="33" t="s">
        <v>15</v>
      </c>
      <c r="C10" s="34" t="n">
        <v>1</v>
      </c>
      <c r="D10" s="34" t="n">
        <v>0</v>
      </c>
      <c r="E10" s="34" t="n">
        <v>200000</v>
      </c>
      <c r="F10" s="34" t="n">
        <v>200000</v>
      </c>
      <c r="G10" s="35" t="n">
        <v>0</v>
      </c>
      <c r="H10" s="36" t="n">
        <v>0</v>
      </c>
      <c r="I10" s="37" t="n">
        <f aca="false">F10+G10+H10</f>
        <v>200000</v>
      </c>
      <c r="J10" s="38" t="n">
        <f aca="false">F10+G10+H10</f>
        <v>200000</v>
      </c>
      <c r="K10" s="39" t="s">
        <v>21</v>
      </c>
      <c r="L10" s="35" t="s">
        <v>32</v>
      </c>
      <c r="M10" s="40" t="s">
        <v>33</v>
      </c>
      <c r="AKK10" s="42"/>
      <c r="AKL10" s="42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43" t="s">
        <v>34</v>
      </c>
      <c r="B11" s="33" t="s">
        <v>15</v>
      </c>
      <c r="C11" s="34" t="n">
        <v>1</v>
      </c>
      <c r="D11" s="34" t="n">
        <v>107500</v>
      </c>
      <c r="E11" s="34" t="n">
        <v>107500</v>
      </c>
      <c r="F11" s="34" t="n">
        <v>107500</v>
      </c>
      <c r="G11" s="34" t="n">
        <v>0</v>
      </c>
      <c r="H11" s="36" t="n">
        <v>0</v>
      </c>
      <c r="I11" s="37" t="n">
        <f aca="false">F11+G11+H11</f>
        <v>107500</v>
      </c>
      <c r="J11" s="38" t="n">
        <f aca="false">F11+G11+H11</f>
        <v>107500</v>
      </c>
      <c r="K11" s="39" t="s">
        <v>16</v>
      </c>
      <c r="L11" s="35" t="s">
        <v>35</v>
      </c>
      <c r="M11" s="40" t="s">
        <v>36</v>
      </c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42"/>
      <c r="AKL11" s="42"/>
    </row>
    <row r="12" s="53" customFormat="true" ht="13.8" hidden="false" customHeight="false" outlineLevel="0" collapsed="false">
      <c r="A12" s="44" t="s">
        <v>37</v>
      </c>
      <c r="B12" s="45" t="s">
        <v>38</v>
      </c>
      <c r="C12" s="46" t="s">
        <v>38</v>
      </c>
      <c r="D12" s="46" t="n">
        <v>0</v>
      </c>
      <c r="E12" s="46" t="n">
        <v>0</v>
      </c>
      <c r="F12" s="46" t="n">
        <v>0</v>
      </c>
      <c r="G12" s="47" t="n">
        <v>0</v>
      </c>
      <c r="H12" s="48" t="n">
        <v>0</v>
      </c>
      <c r="I12" s="49" t="n">
        <f aca="false">F12+G12+H12</f>
        <v>0</v>
      </c>
      <c r="J12" s="50" t="n">
        <f aca="false">F12+G12+H12</f>
        <v>0</v>
      </c>
      <c r="K12" s="51" t="s">
        <v>21</v>
      </c>
      <c r="L12" s="46"/>
      <c r="M12" s="52"/>
      <c r="AKK12" s="54"/>
      <c r="AKL12" s="54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41" customFormat="true" ht="13.8" hidden="false" customHeight="false" outlineLevel="0" collapsed="false">
      <c r="A13" s="44" t="s">
        <v>39</v>
      </c>
      <c r="B13" s="55" t="s">
        <v>38</v>
      </c>
      <c r="C13" s="35" t="s">
        <v>38</v>
      </c>
      <c r="D13" s="35" t="n">
        <v>0</v>
      </c>
      <c r="E13" s="35" t="n">
        <v>0</v>
      </c>
      <c r="F13" s="35" t="n">
        <v>50000</v>
      </c>
      <c r="G13" s="56" t="n">
        <v>50000</v>
      </c>
      <c r="H13" s="36" t="n">
        <v>50000</v>
      </c>
      <c r="I13" s="37" t="n">
        <f aca="false">F13+G13+H13</f>
        <v>150000</v>
      </c>
      <c r="J13" s="38" t="n">
        <f aca="false">F13+G13+H13</f>
        <v>150000</v>
      </c>
      <c r="K13" s="39" t="s">
        <v>21</v>
      </c>
      <c r="L13" s="35"/>
      <c r="M13" s="57"/>
      <c r="AKK13" s="42"/>
      <c r="AKL13" s="42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41" customFormat="true" ht="13.8" hidden="false" customHeight="false" outlineLevel="0" collapsed="false">
      <c r="A14" s="44" t="s">
        <v>40</v>
      </c>
      <c r="B14" s="55" t="s">
        <v>38</v>
      </c>
      <c r="C14" s="35" t="s">
        <v>38</v>
      </c>
      <c r="D14" s="35" t="n">
        <v>0</v>
      </c>
      <c r="E14" s="35" t="n">
        <v>0</v>
      </c>
      <c r="F14" s="35" t="n">
        <v>30000</v>
      </c>
      <c r="G14" s="56" t="n">
        <v>30000</v>
      </c>
      <c r="H14" s="36" t="n">
        <v>30000</v>
      </c>
      <c r="I14" s="37" t="n">
        <f aca="false">F14+G14+H14</f>
        <v>90000</v>
      </c>
      <c r="J14" s="38" t="n">
        <f aca="false">F14+G14+H14</f>
        <v>90000</v>
      </c>
      <c r="K14" s="39" t="s">
        <v>21</v>
      </c>
      <c r="L14" s="35"/>
      <c r="M14" s="57"/>
      <c r="AKK14" s="42"/>
      <c r="AKL14" s="42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41" customFormat="true" ht="13.8" hidden="false" customHeight="false" outlineLevel="0" collapsed="false">
      <c r="A15" s="44" t="s">
        <v>41</v>
      </c>
      <c r="B15" s="55" t="s">
        <v>38</v>
      </c>
      <c r="C15" s="35" t="s">
        <v>38</v>
      </c>
      <c r="D15" s="35" t="n">
        <v>0</v>
      </c>
      <c r="E15" s="35" t="n">
        <v>0</v>
      </c>
      <c r="F15" s="35" t="n">
        <v>150000</v>
      </c>
      <c r="G15" s="56" t="n">
        <v>50000</v>
      </c>
      <c r="H15" s="36" t="n">
        <v>50000</v>
      </c>
      <c r="I15" s="37" t="n">
        <f aca="false">F15+G15+H15</f>
        <v>250000</v>
      </c>
      <c r="J15" s="38" t="n">
        <f aca="false">F15+G15+H15</f>
        <v>250000</v>
      </c>
      <c r="K15" s="39" t="s">
        <v>21</v>
      </c>
      <c r="L15" s="35"/>
      <c r="M15" s="57"/>
      <c r="AKK15" s="42"/>
      <c r="AKL15" s="42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6" hidden="false" customHeight="false" outlineLevel="0" collapsed="false">
      <c r="A16" s="58" t="s">
        <v>42</v>
      </c>
      <c r="B16" s="23" t="s">
        <v>15</v>
      </c>
      <c r="C16" s="25" t="n">
        <v>1</v>
      </c>
      <c r="D16" s="59" t="s">
        <v>43</v>
      </c>
      <c r="E16" s="20" t="n">
        <v>0</v>
      </c>
      <c r="F16" s="59" t="s">
        <v>44</v>
      </c>
      <c r="G16" s="20" t="n">
        <v>0</v>
      </c>
      <c r="H16" s="60" t="s">
        <v>45</v>
      </c>
      <c r="I16" s="27" t="n">
        <f aca="false">F16+G16+H16</f>
        <v>24390</v>
      </c>
      <c r="J16" s="18" t="n">
        <f aca="false">F16+G16+H16</f>
        <v>24390</v>
      </c>
      <c r="K16" s="28" t="s">
        <v>16</v>
      </c>
      <c r="L16" s="20" t="s">
        <v>17</v>
      </c>
      <c r="M16" s="21" t="s">
        <v>46</v>
      </c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</row>
    <row r="17" customFormat="false" ht="13.6" hidden="false" customHeight="false" outlineLevel="0" collapsed="false">
      <c r="A17" s="58" t="s">
        <v>47</v>
      </c>
      <c r="B17" s="23" t="s">
        <v>15</v>
      </c>
      <c r="C17" s="25" t="n">
        <v>1</v>
      </c>
      <c r="D17" s="59" t="s">
        <v>48</v>
      </c>
      <c r="E17" s="20" t="n">
        <v>0</v>
      </c>
      <c r="F17" s="24" t="n">
        <v>15790</v>
      </c>
      <c r="G17" s="20" t="n">
        <v>0</v>
      </c>
      <c r="H17" s="61" t="n">
        <v>0</v>
      </c>
      <c r="I17" s="27" t="n">
        <f aca="false">F17+G17+H17</f>
        <v>15790</v>
      </c>
      <c r="J17" s="18" t="n">
        <f aca="false">F17+G17+H17</f>
        <v>15790</v>
      </c>
      <c r="K17" s="28" t="s">
        <v>16</v>
      </c>
      <c r="L17" s="20" t="s">
        <v>17</v>
      </c>
      <c r="M17" s="62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</row>
    <row r="18" customFormat="false" ht="13.6" hidden="false" customHeight="false" outlineLevel="0" collapsed="false">
      <c r="A18" s="63" t="s">
        <v>49</v>
      </c>
      <c r="B18" s="30" t="s">
        <v>15</v>
      </c>
      <c r="C18" s="24" t="n">
        <v>1</v>
      </c>
      <c r="D18" s="25" t="n">
        <v>27490</v>
      </c>
      <c r="E18" s="20" t="n">
        <v>0</v>
      </c>
      <c r="F18" s="24" t="n">
        <f aca="false">C18*D18</f>
        <v>27490</v>
      </c>
      <c r="G18" s="20" t="n">
        <v>0</v>
      </c>
      <c r="H18" s="61" t="n">
        <v>0</v>
      </c>
      <c r="I18" s="27" t="n">
        <f aca="false">F18+G18+H18</f>
        <v>27490</v>
      </c>
      <c r="J18" s="18" t="n">
        <f aca="false">F18+G18+H18</f>
        <v>27490</v>
      </c>
      <c r="K18" s="28" t="s">
        <v>16</v>
      </c>
      <c r="L18" s="20" t="s">
        <v>17</v>
      </c>
      <c r="M18" s="62" t="s">
        <v>50</v>
      </c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</row>
    <row r="19" customFormat="false" ht="13.6" hidden="false" customHeight="false" outlineLevel="0" collapsed="false">
      <c r="A19" s="64" t="s">
        <v>51</v>
      </c>
      <c r="B19" s="30" t="s">
        <v>15</v>
      </c>
      <c r="C19" s="24" t="n">
        <v>2</v>
      </c>
      <c r="D19" s="24" t="n">
        <v>7500</v>
      </c>
      <c r="E19" s="24" t="n">
        <v>7500</v>
      </c>
      <c r="F19" s="24" t="n">
        <f aca="false">C19*E19</f>
        <v>15000</v>
      </c>
      <c r="G19" s="20" t="n">
        <v>0</v>
      </c>
      <c r="H19" s="26" t="n">
        <v>0</v>
      </c>
      <c r="I19" s="27" t="n">
        <f aca="false">F19+G19+H19</f>
        <v>15000</v>
      </c>
      <c r="J19" s="18" t="n">
        <f aca="false">F19+G19+H19</f>
        <v>15000</v>
      </c>
      <c r="K19" s="28" t="s">
        <v>16</v>
      </c>
      <c r="L19" s="20" t="s">
        <v>52</v>
      </c>
      <c r="M19" s="62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</row>
    <row r="20" customFormat="false" ht="13.6" hidden="false" customHeight="false" outlineLevel="0" collapsed="false">
      <c r="A20" s="64" t="s">
        <v>53</v>
      </c>
      <c r="B20" s="30" t="s">
        <v>15</v>
      </c>
      <c r="C20" s="24" t="n">
        <v>2</v>
      </c>
      <c r="D20" s="24" t="n">
        <v>7418</v>
      </c>
      <c r="E20" s="24" t="n">
        <v>7418</v>
      </c>
      <c r="F20" s="24" t="n">
        <f aca="false">C20*E20</f>
        <v>14836</v>
      </c>
      <c r="G20" s="20" t="n">
        <v>0</v>
      </c>
      <c r="H20" s="26" t="n">
        <v>0</v>
      </c>
      <c r="I20" s="27" t="n">
        <f aca="false">F20+G20+H20</f>
        <v>14836</v>
      </c>
      <c r="J20" s="18" t="n">
        <f aca="false">F20+G20+H20</f>
        <v>14836</v>
      </c>
      <c r="K20" s="28" t="s">
        <v>16</v>
      </c>
      <c r="L20" s="20" t="s">
        <v>52</v>
      </c>
      <c r="M20" s="62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</row>
    <row r="21" customFormat="false" ht="13.6" hidden="false" customHeight="false" outlineLevel="0" collapsed="false">
      <c r="A21" s="64" t="s">
        <v>54</v>
      </c>
      <c r="B21" s="30" t="s">
        <v>15</v>
      </c>
      <c r="C21" s="24" t="n">
        <v>1</v>
      </c>
      <c r="D21" s="59" t="s">
        <v>55</v>
      </c>
      <c r="E21" s="20" t="n">
        <v>0</v>
      </c>
      <c r="F21" s="24" t="n">
        <v>0</v>
      </c>
      <c r="G21" s="59" t="s">
        <v>56</v>
      </c>
      <c r="H21" s="26" t="n">
        <v>0</v>
      </c>
      <c r="I21" s="27" t="n">
        <f aca="false">F21+G21+H21</f>
        <v>39990</v>
      </c>
      <c r="J21" s="18" t="n">
        <f aca="false">F21+G21+H21</f>
        <v>39990</v>
      </c>
      <c r="K21" s="28" t="s">
        <v>16</v>
      </c>
      <c r="L21" s="20" t="s">
        <v>17</v>
      </c>
      <c r="M21" s="62" t="s">
        <v>57</v>
      </c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</row>
    <row r="22" customFormat="false" ht="13.6" hidden="false" customHeight="false" outlineLevel="0" collapsed="false">
      <c r="A22" s="64" t="s">
        <v>58</v>
      </c>
      <c r="B22" s="30" t="s">
        <v>15</v>
      </c>
      <c r="C22" s="24" t="n">
        <v>1</v>
      </c>
      <c r="D22" s="59" t="s">
        <v>59</v>
      </c>
      <c r="E22" s="59" t="s">
        <v>60</v>
      </c>
      <c r="F22" s="24" t="n">
        <f aca="false">C22*E22</f>
        <v>35690</v>
      </c>
      <c r="G22" s="20" t="n">
        <v>0</v>
      </c>
      <c r="H22" s="26" t="n">
        <v>0</v>
      </c>
      <c r="I22" s="65" t="n">
        <f aca="false">F22+G22+H22</f>
        <v>35690</v>
      </c>
      <c r="J22" s="18" t="n">
        <f aca="false">F22+G22+H22</f>
        <v>35690</v>
      </c>
      <c r="K22" s="28" t="s">
        <v>16</v>
      </c>
      <c r="L22" s="20" t="s">
        <v>17</v>
      </c>
      <c r="M22" s="62" t="s">
        <v>61</v>
      </c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</row>
    <row r="23" customFormat="false" ht="13.6" hidden="false" customHeight="false" outlineLevel="0" collapsed="false">
      <c r="A23" s="66" t="s">
        <v>62</v>
      </c>
      <c r="B23" s="30" t="s">
        <v>15</v>
      </c>
      <c r="C23" s="24" t="n">
        <v>1</v>
      </c>
      <c r="D23" s="59"/>
      <c r="E23" s="20"/>
      <c r="F23" s="24" t="n">
        <v>80000</v>
      </c>
      <c r="G23" s="59" t="s">
        <v>63</v>
      </c>
      <c r="H23" s="26" t="n">
        <v>80000</v>
      </c>
      <c r="I23" s="65" t="n">
        <f aca="false">F23+G23+H23</f>
        <v>240000</v>
      </c>
      <c r="J23" s="18" t="n">
        <f aca="false">F23+G23+H23</f>
        <v>240000</v>
      </c>
      <c r="K23" s="28" t="s">
        <v>21</v>
      </c>
      <c r="L23" s="20"/>
      <c r="M23" s="62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</row>
    <row r="24" customFormat="false" ht="13.6" hidden="false" customHeight="false" outlineLevel="0" collapsed="false">
      <c r="A24" s="66" t="s">
        <v>64</v>
      </c>
      <c r="B24" s="30" t="s">
        <v>15</v>
      </c>
      <c r="C24" s="24" t="n">
        <v>1</v>
      </c>
      <c r="D24" s="59"/>
      <c r="E24" s="59"/>
      <c r="F24" s="24" t="n">
        <v>350000</v>
      </c>
      <c r="G24" s="24" t="n">
        <v>350000</v>
      </c>
      <c r="H24" s="24" t="n">
        <v>350000</v>
      </c>
      <c r="I24" s="65" t="n">
        <f aca="false">F24+G24+H24</f>
        <v>1050000</v>
      </c>
      <c r="J24" s="18" t="n">
        <f aca="false">F24+G24+H24</f>
        <v>1050000</v>
      </c>
      <c r="K24" s="28" t="s">
        <v>21</v>
      </c>
      <c r="L24" s="20"/>
      <c r="M24" s="62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</row>
    <row r="25" customFormat="false" ht="13.8" hidden="false" customHeight="false" outlineLevel="0" collapsed="false">
      <c r="A25" s="67" t="s">
        <v>65</v>
      </c>
      <c r="B25" s="68" t="s">
        <v>38</v>
      </c>
      <c r="C25" s="69" t="s">
        <v>38</v>
      </c>
      <c r="D25" s="70" t="n">
        <v>0</v>
      </c>
      <c r="E25" s="70" t="n">
        <v>0</v>
      </c>
      <c r="F25" s="70" t="n">
        <v>50000</v>
      </c>
      <c r="G25" s="70" t="n">
        <v>50000</v>
      </c>
      <c r="H25" s="70" t="n">
        <v>80000</v>
      </c>
      <c r="I25" s="71" t="n">
        <f aca="false">F25+G25+H25</f>
        <v>180000</v>
      </c>
      <c r="J25" s="72" t="n">
        <f aca="false">F25+G25+H25</f>
        <v>180000</v>
      </c>
      <c r="K25" s="69" t="s">
        <v>21</v>
      </c>
      <c r="L25" s="70"/>
      <c r="M25" s="7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</row>
    <row r="26" customFormat="false" ht="13.8" hidden="false" customHeight="false" outlineLevel="0" collapsed="false">
      <c r="A26" s="73" t="s">
        <v>66</v>
      </c>
      <c r="B26" s="74"/>
      <c r="C26" s="75" t="n">
        <v>1</v>
      </c>
      <c r="D26" s="75"/>
      <c r="E26" s="75"/>
      <c r="F26" s="75" t="n">
        <f aca="false">SUM(F3:F25)</f>
        <v>2122741</v>
      </c>
      <c r="G26" s="75" t="n">
        <f aca="false">SUM(G3:G25)</f>
        <v>1068636</v>
      </c>
      <c r="H26" s="75" t="n">
        <f aca="false">SUM(H3:H25)</f>
        <v>1028636</v>
      </c>
      <c r="I26" s="76" t="n">
        <f aca="false">SUM(I3:I25)</f>
        <v>4364393</v>
      </c>
      <c r="J26" s="77" t="n">
        <f aca="false">SUM(J3:J25)</f>
        <v>4364393</v>
      </c>
      <c r="K26" s="78"/>
      <c r="L26" s="79"/>
      <c r="M26" s="78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</row>
    <row r="27" customFormat="false" ht="13.8" hidden="false" customHeight="false" outlineLevel="0" collapsed="false">
      <c r="A27" s="80" t="s">
        <v>67</v>
      </c>
      <c r="B27" s="81" t="s">
        <v>15</v>
      </c>
      <c r="C27" s="82" t="n">
        <v>1</v>
      </c>
      <c r="D27" s="82"/>
      <c r="E27" s="82"/>
      <c r="F27" s="82" t="n">
        <v>0</v>
      </c>
      <c r="G27" s="82" t="n">
        <v>0</v>
      </c>
      <c r="H27" s="82" t="n">
        <v>0</v>
      </c>
      <c r="I27" s="83" t="n">
        <f aca="false">H27+G27+F27</f>
        <v>0</v>
      </c>
      <c r="J27" s="84" t="n">
        <v>500000</v>
      </c>
      <c r="K27" s="85"/>
      <c r="L27" s="86" t="s">
        <v>68</v>
      </c>
      <c r="M27" s="87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</row>
    <row r="28" s="91" customFormat="true" ht="13.8" hidden="false" customHeight="false" outlineLevel="0" collapsed="false">
      <c r="A28" s="88" t="s">
        <v>69</v>
      </c>
      <c r="B28" s="68" t="s">
        <v>38</v>
      </c>
      <c r="C28" s="69" t="s">
        <v>38</v>
      </c>
      <c r="D28" s="70" t="n">
        <v>0</v>
      </c>
      <c r="E28" s="70" t="n">
        <v>0</v>
      </c>
      <c r="F28" s="70" t="n">
        <v>5000</v>
      </c>
      <c r="G28" s="70" t="n">
        <v>5000</v>
      </c>
      <c r="H28" s="70" t="n">
        <v>5000</v>
      </c>
      <c r="I28" s="89" t="n">
        <f aca="false">H28+G28+F28</f>
        <v>15000</v>
      </c>
      <c r="J28" s="90" t="n">
        <f aca="false">H28+G28+F28</f>
        <v>15000</v>
      </c>
      <c r="K28" s="69" t="s">
        <v>21</v>
      </c>
      <c r="L28" s="70"/>
      <c r="M28" s="70"/>
      <c r="AKK28" s="92"/>
      <c r="AKL28" s="92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88" t="s">
        <v>70</v>
      </c>
      <c r="B29" s="68" t="s">
        <v>38</v>
      </c>
      <c r="C29" s="69" t="s">
        <v>38</v>
      </c>
      <c r="D29" s="70" t="n">
        <v>0</v>
      </c>
      <c r="E29" s="70" t="n">
        <v>0</v>
      </c>
      <c r="F29" s="70" t="n">
        <v>100000</v>
      </c>
      <c r="G29" s="70" t="n">
        <v>0</v>
      </c>
      <c r="H29" s="70" t="n">
        <v>0</v>
      </c>
      <c r="I29" s="89" t="n">
        <f aca="false">H29+G29+F29</f>
        <v>100000</v>
      </c>
      <c r="J29" s="90" t="n">
        <f aca="false">H29+G29+F29</f>
        <v>100000</v>
      </c>
      <c r="K29" s="69" t="s">
        <v>21</v>
      </c>
      <c r="L29" s="70"/>
      <c r="M29" s="7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</row>
    <row r="30" customFormat="false" ht="13.8" hidden="false" customHeight="false" outlineLevel="0" collapsed="false">
      <c r="A30" s="88" t="s">
        <v>71</v>
      </c>
      <c r="B30" s="68" t="s">
        <v>38</v>
      </c>
      <c r="C30" s="69" t="s">
        <v>38</v>
      </c>
      <c r="D30" s="70" t="n">
        <v>0</v>
      </c>
      <c r="E30" s="70" t="n">
        <v>0</v>
      </c>
      <c r="F30" s="70" t="n">
        <v>300000</v>
      </c>
      <c r="G30" s="70" t="n">
        <v>0</v>
      </c>
      <c r="H30" s="70" t="n">
        <v>0</v>
      </c>
      <c r="I30" s="89" t="n">
        <f aca="false">H30+G30+F30</f>
        <v>300000</v>
      </c>
      <c r="J30" s="90" t="n">
        <f aca="false">H30+G30+F30</f>
        <v>300000</v>
      </c>
      <c r="K30" s="69" t="s">
        <v>21</v>
      </c>
      <c r="L30" s="70"/>
      <c r="M30" s="7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</row>
    <row r="31" customFormat="false" ht="13.8" hidden="false" customHeight="false" outlineLevel="0" collapsed="false">
      <c r="A31" s="88" t="s">
        <v>72</v>
      </c>
      <c r="B31" s="68" t="s">
        <v>38</v>
      </c>
      <c r="C31" s="69" t="s">
        <v>38</v>
      </c>
      <c r="D31" s="70" t="n">
        <v>0</v>
      </c>
      <c r="E31" s="70" t="n">
        <v>0</v>
      </c>
      <c r="F31" s="70" t="n">
        <v>0</v>
      </c>
      <c r="G31" s="70" t="n">
        <v>0</v>
      </c>
      <c r="H31" s="70" t="n">
        <v>0</v>
      </c>
      <c r="I31" s="89" t="n">
        <f aca="false">H31+G31+F31</f>
        <v>0</v>
      </c>
      <c r="J31" s="90" t="n">
        <f aca="false">H31+G31+F31</f>
        <v>0</v>
      </c>
      <c r="K31" s="69" t="s">
        <v>21</v>
      </c>
      <c r="L31" s="70"/>
      <c r="M31" s="7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</row>
    <row r="32" customFormat="false" ht="13.8" hidden="false" customHeight="false" outlineLevel="0" collapsed="false">
      <c r="A32" s="88" t="s">
        <v>73</v>
      </c>
      <c r="B32" s="68" t="s">
        <v>38</v>
      </c>
      <c r="C32" s="69" t="s">
        <v>38</v>
      </c>
      <c r="D32" s="70" t="n">
        <v>0</v>
      </c>
      <c r="E32" s="70" t="n">
        <v>0</v>
      </c>
      <c r="F32" s="70" t="n">
        <v>50000</v>
      </c>
      <c r="G32" s="70" t="n">
        <v>0</v>
      </c>
      <c r="H32" s="70" t="n">
        <v>0</v>
      </c>
      <c r="I32" s="89" t="n">
        <f aca="false">H32+G32+F32</f>
        <v>50000</v>
      </c>
      <c r="J32" s="90" t="n">
        <f aca="false">H32+G32+F32</f>
        <v>50000</v>
      </c>
      <c r="K32" s="69" t="s">
        <v>21</v>
      </c>
      <c r="L32" s="70"/>
      <c r="M32" s="7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</row>
    <row r="33" customFormat="false" ht="13.8" hidden="false" customHeight="false" outlineLevel="0" collapsed="false">
      <c r="A33" s="88" t="s">
        <v>74</v>
      </c>
      <c r="B33" s="68" t="s">
        <v>15</v>
      </c>
      <c r="C33" s="70" t="n">
        <v>4</v>
      </c>
      <c r="D33" s="70" t="n">
        <v>17871</v>
      </c>
      <c r="E33" s="70" t="n">
        <v>0</v>
      </c>
      <c r="F33" s="70" t="n">
        <f aca="false">D33*C33</f>
        <v>71484</v>
      </c>
      <c r="G33" s="70" t="n">
        <v>0</v>
      </c>
      <c r="H33" s="70" t="n">
        <v>0</v>
      </c>
      <c r="I33" s="89" t="n">
        <f aca="false">H33+G33+F33</f>
        <v>71484</v>
      </c>
      <c r="J33" s="90" t="n">
        <f aca="false">H33+G33+F33</f>
        <v>71484</v>
      </c>
      <c r="K33" s="70"/>
      <c r="L33" s="70"/>
      <c r="M33" s="7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</row>
    <row r="34" customFormat="false" ht="13.8" hidden="false" customHeight="false" outlineLevel="0" collapsed="false">
      <c r="A34" s="88" t="s">
        <v>75</v>
      </c>
      <c r="B34" s="68" t="s">
        <v>24</v>
      </c>
      <c r="C34" s="70" t="n">
        <v>1000</v>
      </c>
      <c r="D34" s="70" t="n">
        <v>5</v>
      </c>
      <c r="E34" s="70"/>
      <c r="F34" s="70" t="n">
        <f aca="false">D34*C34</f>
        <v>5000</v>
      </c>
      <c r="G34" s="70" t="n">
        <f aca="false">D34*C34</f>
        <v>5000</v>
      </c>
      <c r="H34" s="70" t="n">
        <f aca="false">C34*D34</f>
        <v>5000</v>
      </c>
      <c r="I34" s="89" t="n">
        <f aca="false">H34+G34+F34</f>
        <v>15000</v>
      </c>
      <c r="J34" s="90" t="n">
        <f aca="false">H34+G34+F34</f>
        <v>15000</v>
      </c>
      <c r="K34" s="69" t="s">
        <v>16</v>
      </c>
      <c r="L34" s="69" t="s">
        <v>76</v>
      </c>
      <c r="M34" s="7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</row>
    <row r="35" customFormat="false" ht="13.8" hidden="false" customHeight="false" outlineLevel="0" collapsed="false">
      <c r="A35" s="93" t="s">
        <v>77</v>
      </c>
      <c r="B35" s="94" t="s">
        <v>78</v>
      </c>
      <c r="C35" s="95" t="s">
        <v>79</v>
      </c>
      <c r="D35" s="70" t="n">
        <v>0</v>
      </c>
      <c r="E35" s="70" t="n">
        <v>0</v>
      </c>
      <c r="F35" s="70" t="n">
        <v>300000</v>
      </c>
      <c r="G35" s="70" t="n">
        <v>0</v>
      </c>
      <c r="H35" s="70" t="n">
        <v>0</v>
      </c>
      <c r="I35" s="89" t="n">
        <f aca="false">H35+G35+F35</f>
        <v>300000</v>
      </c>
      <c r="J35" s="90" t="n">
        <f aca="false">H35+G35+F35</f>
        <v>300000</v>
      </c>
      <c r="K35" s="69" t="s">
        <v>16</v>
      </c>
      <c r="L35" s="69" t="s">
        <v>80</v>
      </c>
      <c r="M35" s="7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</row>
    <row r="36" customFormat="false" ht="13.8" hidden="false" customHeight="false" outlineLevel="0" collapsed="false">
      <c r="A36" s="93" t="s">
        <v>81</v>
      </c>
      <c r="B36" s="94" t="s">
        <v>15</v>
      </c>
      <c r="C36" s="96" t="n">
        <v>1</v>
      </c>
      <c r="D36" s="96" t="n">
        <v>33462.81</v>
      </c>
      <c r="E36" s="96" t="n">
        <v>40490</v>
      </c>
      <c r="F36" s="96" t="n">
        <v>40490</v>
      </c>
      <c r="G36" s="70" t="n">
        <v>20000</v>
      </c>
      <c r="H36" s="70" t="n">
        <v>0</v>
      </c>
      <c r="I36" s="89" t="n">
        <f aca="false">H36+G36+F36</f>
        <v>60490</v>
      </c>
      <c r="J36" s="90" t="n">
        <f aca="false">H36+G36+F36</f>
        <v>60490</v>
      </c>
      <c r="K36" s="69" t="s">
        <v>16</v>
      </c>
      <c r="L36" s="69" t="s">
        <v>17</v>
      </c>
      <c r="M36" s="97" t="s">
        <v>82</v>
      </c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</row>
    <row r="37" customFormat="false" ht="13.8" hidden="false" customHeight="false" outlineLevel="0" collapsed="false">
      <c r="A37" s="93" t="s">
        <v>83</v>
      </c>
      <c r="B37" s="94" t="s">
        <v>15</v>
      </c>
      <c r="C37" s="96" t="n">
        <v>1</v>
      </c>
      <c r="D37" s="98" t="s">
        <v>84</v>
      </c>
      <c r="E37" s="98" t="s">
        <v>85</v>
      </c>
      <c r="F37" s="98" t="s">
        <v>85</v>
      </c>
      <c r="G37" s="70" t="n">
        <v>0</v>
      </c>
      <c r="H37" s="70" t="n">
        <v>0</v>
      </c>
      <c r="I37" s="89" t="n">
        <f aca="false">H37+G37+F37</f>
        <v>10499</v>
      </c>
      <c r="J37" s="90" t="n">
        <f aca="false">H37+G37+F37</f>
        <v>10499</v>
      </c>
      <c r="K37" s="69" t="s">
        <v>16</v>
      </c>
      <c r="L37" s="69" t="s">
        <v>17</v>
      </c>
      <c r="M37" s="99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</row>
    <row r="38" s="107" customFormat="true" ht="13.8" hidden="false" customHeight="false" outlineLevel="0" collapsed="false">
      <c r="A38" s="100" t="s">
        <v>86</v>
      </c>
      <c r="B38" s="101"/>
      <c r="C38" s="102"/>
      <c r="D38" s="102"/>
      <c r="E38" s="102"/>
      <c r="F38" s="102" t="n">
        <f aca="false">SUM(F26:F37)</f>
        <v>2994715</v>
      </c>
      <c r="G38" s="102" t="n">
        <f aca="false">SUM(G26:G37)</f>
        <v>1098636</v>
      </c>
      <c r="H38" s="102" t="n">
        <f aca="false">SUM(H26:H37)</f>
        <v>1038636</v>
      </c>
      <c r="I38" s="103" t="n">
        <f aca="false">SUM(I26:I37)</f>
        <v>5286866</v>
      </c>
      <c r="J38" s="104" t="n">
        <f aca="false">SUM(J26:J37)</f>
        <v>5786866</v>
      </c>
      <c r="K38" s="105"/>
      <c r="L38" s="106"/>
      <c r="M38" s="105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false" outlineLevel="0" collapsed="false">
      <c r="A39" s="108" t="s">
        <v>87</v>
      </c>
      <c r="B39" s="109"/>
      <c r="C39" s="109"/>
      <c r="D39" s="109"/>
      <c r="E39" s="109"/>
      <c r="F39" s="109"/>
      <c r="G39" s="109"/>
      <c r="H39" s="109"/>
      <c r="I39" s="110"/>
      <c r="J39" s="111"/>
      <c r="K39" s="109"/>
      <c r="L39" s="109"/>
      <c r="M39" s="109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</row>
    <row r="40" customFormat="false" ht="15.95" hidden="false" customHeight="true" outlineLevel="0" collapsed="false">
      <c r="A40" s="112" t="s">
        <v>88</v>
      </c>
      <c r="B40" s="68" t="s">
        <v>24</v>
      </c>
      <c r="C40" s="70" t="n">
        <v>100</v>
      </c>
      <c r="D40" s="113"/>
      <c r="E40" s="70" t="n">
        <v>1000</v>
      </c>
      <c r="F40" s="96" t="n">
        <f aca="false">C40*E40</f>
        <v>100000</v>
      </c>
      <c r="G40" s="70"/>
      <c r="H40" s="70"/>
      <c r="I40" s="114" t="n">
        <f aca="false">C40*E40</f>
        <v>100000</v>
      </c>
      <c r="J40" s="115" t="n">
        <f aca="false">I40</f>
        <v>100000</v>
      </c>
      <c r="K40" s="69" t="s">
        <v>21</v>
      </c>
      <c r="L40" s="69" t="s">
        <v>25</v>
      </c>
      <c r="M40" s="7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</row>
    <row r="41" customFormat="false" ht="15.95" hidden="false" customHeight="true" outlineLevel="0" collapsed="false">
      <c r="A41" s="116" t="s">
        <v>89</v>
      </c>
      <c r="B41" s="68" t="s">
        <v>24</v>
      </c>
      <c r="C41" s="70" t="n">
        <v>20</v>
      </c>
      <c r="D41" s="113"/>
      <c r="E41" s="70" t="n">
        <v>700</v>
      </c>
      <c r="F41" s="96" t="n">
        <f aca="false">C41*E41</f>
        <v>14000</v>
      </c>
      <c r="G41" s="70"/>
      <c r="H41" s="70"/>
      <c r="I41" s="114" t="n">
        <f aca="false">C41*E41</f>
        <v>14000</v>
      </c>
      <c r="J41" s="115" t="n">
        <f aca="false">I41</f>
        <v>14000</v>
      </c>
      <c r="K41" s="69" t="s">
        <v>21</v>
      </c>
      <c r="L41" s="69" t="s">
        <v>25</v>
      </c>
      <c r="M41" s="7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</row>
    <row r="42" customFormat="false" ht="15.95" hidden="false" customHeight="true" outlineLevel="0" collapsed="false">
      <c r="A42" s="112" t="s">
        <v>23</v>
      </c>
      <c r="B42" s="68" t="s">
        <v>24</v>
      </c>
      <c r="C42" s="70" t="n">
        <v>500</v>
      </c>
      <c r="D42" s="113"/>
      <c r="E42" s="70" t="n">
        <v>1000</v>
      </c>
      <c r="F42" s="96" t="n">
        <f aca="false">C42*E42</f>
        <v>500000</v>
      </c>
      <c r="G42" s="70"/>
      <c r="H42" s="70"/>
      <c r="I42" s="114" t="n">
        <f aca="false">C42*E42</f>
        <v>500000</v>
      </c>
      <c r="J42" s="115" t="n">
        <f aca="false">I42</f>
        <v>500000</v>
      </c>
      <c r="K42" s="69" t="s">
        <v>21</v>
      </c>
      <c r="L42" s="69" t="s">
        <v>25</v>
      </c>
      <c r="M42" s="7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</row>
    <row r="43" customFormat="false" ht="12.8" hidden="false" customHeight="false" outlineLevel="0" collapsed="false">
      <c r="A43" s="117" t="s">
        <v>31</v>
      </c>
      <c r="B43" s="68" t="s">
        <v>24</v>
      </c>
      <c r="C43" s="70" t="n">
        <v>400</v>
      </c>
      <c r="D43" s="113"/>
      <c r="E43" s="70" t="n">
        <v>1000</v>
      </c>
      <c r="F43" s="96" t="n">
        <f aca="false">C43*E43</f>
        <v>400000</v>
      </c>
      <c r="G43" s="70"/>
      <c r="H43" s="70"/>
      <c r="I43" s="114" t="n">
        <f aca="false">C43*E43</f>
        <v>400000</v>
      </c>
      <c r="J43" s="115" t="n">
        <f aca="false">I43</f>
        <v>400000</v>
      </c>
      <c r="K43" s="69" t="s">
        <v>21</v>
      </c>
      <c r="L43" s="69" t="s">
        <v>25</v>
      </c>
      <c r="M43" s="7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</row>
    <row r="44" customFormat="false" ht="15.95" hidden="false" customHeight="true" outlineLevel="0" collapsed="false">
      <c r="A44" s="112" t="s">
        <v>90</v>
      </c>
      <c r="B44" s="68" t="s">
        <v>24</v>
      </c>
      <c r="C44" s="70" t="n">
        <v>300</v>
      </c>
      <c r="D44" s="113"/>
      <c r="E44" s="70" t="n">
        <v>1000</v>
      </c>
      <c r="F44" s="96" t="n">
        <f aca="false">C44*E44</f>
        <v>300000</v>
      </c>
      <c r="G44" s="70"/>
      <c r="H44" s="70"/>
      <c r="I44" s="114" t="n">
        <f aca="false">C44*E44</f>
        <v>300000</v>
      </c>
      <c r="J44" s="115" t="n">
        <f aca="false">I44</f>
        <v>300000</v>
      </c>
      <c r="K44" s="69" t="s">
        <v>21</v>
      </c>
      <c r="L44" s="69" t="s">
        <v>25</v>
      </c>
      <c r="M44" s="70"/>
    </row>
    <row r="45" customFormat="false" ht="15.95" hidden="false" customHeight="true" outlineLevel="0" collapsed="false">
      <c r="I45" s="118" t="n">
        <f aca="false">SUM(I38:I44)</f>
        <v>6600866</v>
      </c>
      <c r="J45" s="119" t="n">
        <f aca="false">SUM(J38:J44)</f>
        <v>7100866</v>
      </c>
    </row>
  </sheetData>
  <mergeCells count="1">
    <mergeCell ref="A1:M1"/>
  </mergeCells>
  <hyperlinks>
    <hyperlink ref="M5" r:id="rId2" display="https://arxiv.org/pdf/1511.09249v1.pdf"/>
  </hyperlinks>
  <printOptions headings="false" gridLines="false" gridLinesSet="true" horizontalCentered="false" verticalCentered="false"/>
  <pageMargins left="0.25" right="0.25" top="0.75" bottom="0.75" header="0.3" footer="0.3"/>
  <pageSetup paperSize="9" scale="100" firstPageNumber="1" fitToWidth="0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2016-10-23T17:34:15Z</dcterms:created>
  <dc:creator>Tomas Petru</dc:creator>
  <dc:description/>
  <dc:language>cs-CZ</dc:language>
  <cp:lastModifiedBy/>
  <cp:lastPrinted>2016-10-31T10:40:11Z</cp:lastPrinted>
  <dcterms:modified xsi:type="dcterms:W3CDTF">2016-11-27T22:01:12Z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