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<sst xmlns="http://schemas.openxmlformats.org/spreadsheetml/2006/main" uniqueCount="87">
  <si>
    <t>Městská senzorická síť – cenový odhad</t>
  </si>
  <si>
    <t>Položka</t>
  </si>
  <si>
    <t>jednotka</t>
  </si>
  <si>
    <t>kusů</t>
  </si>
  <si>
    <t>bez DPH</t>
  </si>
  <si>
    <t>S DPH</t>
  </si>
  <si>
    <t>první rok
(s DPH)</t>
  </si>
  <si>
    <t>druhý rok + 
údržba (s DPH)</t>
  </si>
  <si>
    <t>třetí tok + 
údržba (s DPH)</t>
  </si>
  <si>
    <t>Minimální</t>
  </si>
  <si>
    <t>Optimální</t>
  </si>
  <si>
    <t>Kategorie
nákladů</t>
  </si>
  <si>
    <t>Parametry pro výpočet částky</t>
  </si>
  <si>
    <t>poznámka</t>
  </si>
  <si>
    <t>Server</t>
  </si>
  <si>
    <t>kus</t>
  </si>
  <si>
    <t>materiálové</t>
  </si>
  <si>
    <t>počet kusů, cena podle viz. Poznámky</t>
  </si>
  <si>
    <t>https://www.coolhousing.net/cz/objednavka-cool-rack-housing#userinfo</t>
  </si>
  <si>
    <t>Server-housing</t>
  </si>
  <si>
    <t>měsíc</t>
  </si>
  <si>
    <t>nemateriálové</t>
  </si>
  <si>
    <t>počet měsíců, cena viz. Poznámky</t>
  </si>
  <si>
    <t>práce programátora na neurální síti</t>
  </si>
  <si>
    <t>hodiny</t>
  </si>
  <si>
    <t>počet hodin programování, vč. Testování a úprav * maximální přípustná cena práce</t>
  </si>
  <si>
    <r>
      <rPr>
        <u val="single"/>
        <sz val="10"/>
        <color indexed="14"/>
        <rFont val="Arial"/>
      </rPr>
      <t>https://arxiv.org/pdf/1511.09249v1.pdf</t>
    </r>
  </si>
  <si>
    <t>Programování a výroba senzorů a napájení</t>
  </si>
  <si>
    <t>15 USD senzor * 100 senzorů + 100hodin práce + laboratorní testování + výroba odolného obalu (+ nutná výměna přibližně každého půl roku)</t>
  </si>
  <si>
    <t>DYI návrh plošných spojů, nákup součástek kolem 15USD kus pro měřenou hodnotu</t>
  </si>
  <si>
    <t xml:space="preserve"> - komerční varianty například Smart Cities PRO fi Libelium</t>
  </si>
  <si>
    <t>přibližná cena za hotový kus</t>
  </si>
  <si>
    <t>http://www.libelium.com/calibrated-air-quality-gas-dust-particle-matter-pm10-smart-cities/</t>
  </si>
  <si>
    <t xml:space="preserve"> - výškové práce pro umístění senzorů na budovy</t>
  </si>
  <si>
    <t>-</t>
  </si>
  <si>
    <t xml:space="preserve"> - výroba senzorů v průmyslové kvalitě (odolnost pro vnější prostředí)</t>
  </si>
  <si>
    <t xml:space="preserve"> - různé druhy napájení senzorů (od kabeláže, přes solární panely)</t>
  </si>
  <si>
    <t xml:space="preserve"> - kalibrace různých senzorů v laboratorních podmínkách</t>
  </si>
  <si>
    <t xml:space="preserve">iPhone 7 128GB Black </t>
  </si>
  <si>
    <t>20157</t>
  </si>
  <si>
    <t>24390</t>
  </si>
  <si>
    <t>alza.cz</t>
  </si>
  <si>
    <t xml:space="preserve">Tablet : Samsung Galaxy Tab S2 9.7 WiFi </t>
  </si>
  <si>
    <t>13050</t>
  </si>
  <si>
    <t>Google Pixel XL Quite Black 128GB</t>
  </si>
  <si>
    <t>https://www.indiegogo.com/projects/turris-omnia-hi-performance-open-source-router-security-network/payments/new?perk_id=3804445</t>
  </si>
  <si>
    <t>Turris Omnia: hi-performance &amp; open-source router</t>
  </si>
  <si>
    <t>počet kusů, cena podle viz. Poznámky, cena přepočítána z USD s odhadovaným kurzem 24.72czk za 1 USD, bez poštovného a cla</t>
  </si>
  <si>
    <t>HackRF One</t>
  </si>
  <si>
    <t>MacBook Pro 13" Retina CZ 2015</t>
  </si>
  <si>
    <t>33050</t>
  </si>
  <si>
    <t>39990</t>
  </si>
  <si>
    <t>https://www.alza.cz/macbook-pro-13-retina-cz-2015</t>
  </si>
  <si>
    <t>Dell Latitude E5470 (nebo jiné notebooky určené pro vývoj na Linux a Windows)</t>
  </si>
  <si>
    <t>29496</t>
  </si>
  <si>
    <t>35690</t>
  </si>
  <si>
    <t>https://www.alza.cz/dell-latitude-e5470-d4270193.htm?catid=18853299</t>
  </si>
  <si>
    <t>Poradenství (právní, technologické, environmentální, ...)</t>
  </si>
  <si>
    <t>0</t>
  </si>
  <si>
    <t>80000</t>
  </si>
  <si>
    <t>Projektové a finanční vedení</t>
  </si>
  <si>
    <t>Propagace a PR (letáky, nálepky, placená propagace na sociálních sítích...)</t>
  </si>
  <si>
    <t>suma celkem za jasně odhadnutelné položky</t>
  </si>
  <si>
    <t>rezerva (položky, které nelze vyčíslit přesně v době žádosti o grant)</t>
  </si>
  <si>
    <t>odhadovaná rezerva, která nemusí být využita</t>
  </si>
  <si>
    <t xml:space="preserve"> - pronájem letiště na testování drona (pro bono)</t>
  </si>
  <si>
    <t xml:space="preserve"> - speciální software pro pen-testing celého systému a NB-IoT</t>
  </si>
  <si>
    <t xml:space="preserve"> - možnost případně zakoupit data třetích stran</t>
  </si>
  <si>
    <t xml:space="preserve"> - poštovné, změny kurzu...</t>
  </si>
  <si>
    <t xml:space="preserve"> - doprava (jak zboží, tak lidí)</t>
  </si>
  <si>
    <t xml:space="preserve"> - GPU cluster pro výpočty neurální sítě (hardware)</t>
  </si>
  <si>
    <t xml:space="preserve"> - GPU cluster pro výpočty neurální sítě (funkcionalita)</t>
  </si>
  <si>
    <t>prvotní pořizovací náklady za cluster 5xGPU, motherboard + roční odhadovaná zpotřebovné množství elektrické energie při plném výkonu</t>
  </si>
  <si>
    <t xml:space="preserve"> - výpočetní výkon mimo testovací prostředí : AWS cloud či obdobný</t>
  </si>
  <si>
    <t>Minuty-cpu</t>
  </si>
  <si>
    <t>?</t>
  </si>
  <si>
    <t>není možné odhadnout, bude se zřejmě počítat jako využitý výpočetní výkon za jednotku času, nebude pravděpodobně použito v době prototypování</t>
  </si>
  <si>
    <t xml:space="preserve"> - Dron: Phantom 4</t>
  </si>
  <si>
    <t>http://www.drona.cz/item/dji-phantom-4-baterie-navic-82011</t>
  </si>
  <si>
    <t xml:space="preserve"> - Kamera : GOPRO HERO4</t>
  </si>
  <si>
    <t>8677</t>
  </si>
  <si>
    <t>10499</t>
  </si>
  <si>
    <t>suma celkem</t>
  </si>
  <si>
    <t>Odhad nákladů pokud by se nejednalo o pro bono práci (pokud položka již je naceněna, přičti tuto)</t>
  </si>
  <si>
    <t>testování API</t>
  </si>
  <si>
    <t>výškové práce pro umístění senzorů na budovy</t>
  </si>
  <si>
    <t>penTesting</t>
  </si>
</sst>
</file>

<file path=xl/styles.xml><?xml version="1.0" encoding="utf-8"?>
<styleSheet xmlns="http://schemas.openxmlformats.org/spreadsheetml/2006/main">
  <numFmts count="1">
    <numFmt numFmtId="0" formatCode="General"/>
  </numFmts>
  <fonts count="10">
    <font>
      <sz val="10"/>
      <color indexed="8"/>
      <name val="Arial"/>
    </font>
    <font>
      <sz val="13"/>
      <color indexed="8"/>
      <name val="Arial"/>
    </font>
    <font>
      <sz val="16"/>
      <color indexed="8"/>
      <name val="Tahoma"/>
    </font>
    <font>
      <sz val="10"/>
      <color indexed="9"/>
      <name val="Tahoma"/>
    </font>
    <font>
      <sz val="11"/>
      <color indexed="9"/>
      <name val="Tahoma"/>
    </font>
    <font>
      <sz val="10"/>
      <color indexed="8"/>
      <name val="Tahoma"/>
    </font>
    <font>
      <sz val="11"/>
      <color indexed="8"/>
      <name val="Calibri"/>
    </font>
    <font>
      <u val="single"/>
      <sz val="10"/>
      <color indexed="14"/>
      <name val="Arial"/>
    </font>
    <font>
      <sz val="11"/>
      <color indexed="9"/>
      <name val="Calibri"/>
    </font>
    <font>
      <sz val="10"/>
      <color indexed="9"/>
      <name val="Arial"/>
    </font>
  </fonts>
  <fills count="1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5"/>
        <bgColor auto="1"/>
      </patternFill>
    </fill>
  </fills>
  <borders count="3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23"/>
      </right>
      <top style="medium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medium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4"/>
      </right>
      <top style="medium">
        <color indexed="8"/>
      </top>
      <bottom style="thin">
        <color indexed="8"/>
      </bottom>
      <diagonal/>
    </border>
    <border>
      <left style="thin">
        <color indexed="2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23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8"/>
      </top>
      <bottom style="thin">
        <color indexed="23"/>
      </bottom>
      <diagonal/>
    </border>
    <border>
      <left style="thin">
        <color indexed="23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4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8"/>
      </bottom>
      <diagonal/>
    </border>
    <border>
      <left style="thin">
        <color indexed="24"/>
      </left>
      <right style="thin">
        <color indexed="23"/>
      </right>
      <top style="thin">
        <color indexed="8"/>
      </top>
      <bottom style="thin">
        <color indexed="8"/>
      </bottom>
      <diagonal/>
    </border>
    <border>
      <left style="thin">
        <color indexed="24"/>
      </left>
      <right style="thin">
        <color indexed="23"/>
      </right>
      <top style="thin">
        <color indexed="8"/>
      </top>
      <bottom style="thin">
        <color indexed="24"/>
      </bottom>
      <diagonal/>
    </border>
    <border>
      <left style="thin">
        <color indexed="23"/>
      </left>
      <right style="thin">
        <color indexed="23"/>
      </right>
      <top style="thin">
        <color indexed="8"/>
      </top>
      <bottom style="thin">
        <color indexed="24"/>
      </bottom>
      <diagonal/>
    </border>
    <border>
      <left style="thin">
        <color indexed="23"/>
      </left>
      <right style="thin">
        <color indexed="24"/>
      </right>
      <top style="thin">
        <color indexed="8"/>
      </top>
      <bottom style="thin">
        <color indexed="24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2" fillId="2" borderId="1" applyNumberFormat="1" applyFont="1" applyFill="1" applyBorder="1" applyAlignment="1" applyProtection="0">
      <alignment horizontal="left" vertical="bottom"/>
    </xf>
    <xf numFmtId="0" fontId="0" fillId="2" borderId="1" applyNumberFormat="0" applyFont="1" applyFill="1" applyBorder="1" applyAlignment="1" applyProtection="0">
      <alignment vertical="bottom"/>
    </xf>
    <xf numFmtId="1" fontId="2" fillId="2" borderId="1" applyNumberFormat="1" applyFont="1" applyFill="1" applyBorder="1" applyAlignment="1" applyProtection="0">
      <alignment horizontal="left" vertical="bottom"/>
    </xf>
    <xf numFmtId="49" fontId="3" fillId="3" borderId="2" applyNumberFormat="1" applyFont="1" applyFill="1" applyBorder="1" applyAlignment="1" applyProtection="0">
      <alignment horizontal="center" vertical="bottom"/>
    </xf>
    <xf numFmtId="49" fontId="3" fillId="3" borderId="3" applyNumberFormat="1" applyFont="1" applyFill="1" applyBorder="1" applyAlignment="1" applyProtection="0">
      <alignment horizontal="center" vertical="bottom" wrapText="1"/>
    </xf>
    <xf numFmtId="49" fontId="3" fillId="3" borderId="3" applyNumberFormat="1" applyFont="1" applyFill="1" applyBorder="1" applyAlignment="1" applyProtection="0">
      <alignment horizontal="center" vertical="bottom"/>
    </xf>
    <xf numFmtId="49" fontId="4" fillId="3" borderId="3" applyNumberFormat="1" applyFont="1" applyFill="1" applyBorder="1" applyAlignment="1" applyProtection="0">
      <alignment horizontal="center" vertical="bottom"/>
    </xf>
    <xf numFmtId="49" fontId="4" fillId="3" borderId="4" applyNumberFormat="1" applyFont="1" applyFill="1" applyBorder="1" applyAlignment="1" applyProtection="0">
      <alignment horizontal="center" vertical="bottom" wrapText="1"/>
    </xf>
    <xf numFmtId="49" fontId="4" fillId="3" borderId="5" applyNumberFormat="1" applyFont="1" applyFill="1" applyBorder="1" applyAlignment="1" applyProtection="0">
      <alignment horizontal="center" vertical="bottom"/>
    </xf>
    <xf numFmtId="49" fontId="3" fillId="3" borderId="6" applyNumberFormat="1" applyFont="1" applyFill="1" applyBorder="1" applyAlignment="1" applyProtection="0">
      <alignment horizontal="center" vertical="bottom"/>
    </xf>
    <xf numFmtId="49" fontId="5" fillId="4" borderId="5" applyNumberFormat="1" applyFont="1" applyFill="1" applyBorder="1" applyAlignment="1" applyProtection="0">
      <alignment horizontal="left" vertical="bottom"/>
    </xf>
    <xf numFmtId="49" fontId="5" fillId="2" borderId="7" applyNumberFormat="1" applyFont="1" applyFill="1" applyBorder="1" applyAlignment="1" applyProtection="0">
      <alignment horizontal="left" vertical="bottom" wrapText="1"/>
    </xf>
    <xf numFmtId="1" fontId="5" fillId="2" borderId="7" applyNumberFormat="1" applyFont="1" applyFill="1" applyBorder="1" applyAlignment="1" applyProtection="0">
      <alignment horizontal="right" vertical="bottom"/>
    </xf>
    <xf numFmtId="1" fontId="0" fillId="2" borderId="7" applyNumberFormat="1" applyFont="1" applyFill="1" applyBorder="1" applyAlignment="1" applyProtection="0">
      <alignment vertical="bottom"/>
    </xf>
    <xf numFmtId="1" fontId="6" fillId="5" borderId="7" applyNumberFormat="1" applyFont="1" applyFill="1" applyBorder="1" applyAlignment="1" applyProtection="0">
      <alignment vertical="bottom"/>
    </xf>
    <xf numFmtId="1" fontId="6" fillId="6" borderId="7" applyNumberFormat="1" applyFont="1" applyFill="1" applyBorder="1" applyAlignment="1" applyProtection="0">
      <alignment vertical="bottom"/>
    </xf>
    <xf numFmtId="49" fontId="0" fillId="2" borderId="7" applyNumberFormat="1" applyFont="1" applyFill="1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vertical="bottom"/>
    </xf>
    <xf numFmtId="49" fontId="5" fillId="2" borderId="9" applyNumberFormat="1" applyFont="1" applyFill="1" applyBorder="1" applyAlignment="1" applyProtection="0">
      <alignment horizontal="left" vertical="bottom"/>
    </xf>
    <xf numFmtId="49" fontId="5" fillId="4" borderId="10" applyNumberFormat="1" applyFont="1" applyFill="1" applyBorder="1" applyAlignment="1" applyProtection="0">
      <alignment horizontal="left" vertical="bottom"/>
    </xf>
    <xf numFmtId="49" fontId="5" fillId="2" borderId="8" applyNumberFormat="1" applyFont="1" applyFill="1" applyBorder="1" applyAlignment="1" applyProtection="0">
      <alignment horizontal="left" vertical="bottom" wrapText="1"/>
    </xf>
    <xf numFmtId="1" fontId="5" fillId="2" borderId="8" applyNumberFormat="1" applyFont="1" applyFill="1" applyBorder="1" applyAlignment="1" applyProtection="0">
      <alignment horizontal="right" vertical="bottom"/>
    </xf>
    <xf numFmtId="1" fontId="5" fillId="2" borderId="8" applyNumberFormat="1" applyFont="1" applyFill="1" applyBorder="1" applyAlignment="1" applyProtection="0">
      <alignment horizontal="right" vertical="bottom" wrapText="1"/>
    </xf>
    <xf numFmtId="1" fontId="0" fillId="2" borderId="8" applyNumberFormat="1" applyFont="1" applyFill="1" applyBorder="1" applyAlignment="1" applyProtection="0">
      <alignment vertical="bottom"/>
    </xf>
    <xf numFmtId="1" fontId="6" fillId="5" borderId="8" applyNumberFormat="1" applyFont="1" applyFill="1" applyBorder="1" applyAlignment="1" applyProtection="0">
      <alignment vertical="bottom"/>
    </xf>
    <xf numFmtId="1" fontId="6" fillId="6" borderId="8" applyNumberFormat="1" applyFont="1" applyFill="1" applyBorder="1" applyAlignment="1" applyProtection="0">
      <alignment vertical="bottom"/>
    </xf>
    <xf numFmtId="1" fontId="5" fillId="2" borderId="9" applyNumberFormat="1" applyFont="1" applyFill="1" applyBorder="1" applyAlignment="1" applyProtection="0">
      <alignment horizontal="left" vertical="bottom"/>
    </xf>
    <xf numFmtId="49" fontId="0" fillId="4" borderId="10" applyNumberFormat="1" applyFont="1" applyFill="1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vertical="bottom" wrapText="1"/>
    </xf>
    <xf numFmtId="49" fontId="7" fillId="2" borderId="9" applyNumberFormat="1" applyFont="1" applyFill="1" applyBorder="1" applyAlignment="1" applyProtection="0">
      <alignment horizontal="left" vertical="bottom"/>
    </xf>
    <xf numFmtId="49" fontId="5" fillId="2" borderId="10" applyNumberFormat="1" applyFont="1" applyFill="1" applyBorder="1" applyAlignment="1" applyProtection="0">
      <alignment horizontal="left" vertical="bottom"/>
    </xf>
    <xf numFmtId="49" fontId="5" fillId="7" borderId="8" applyNumberFormat="1" applyFont="1" applyFill="1" applyBorder="1" applyAlignment="1" applyProtection="0">
      <alignment horizontal="left" vertical="bottom" wrapText="1"/>
    </xf>
    <xf numFmtId="1" fontId="6" fillId="2" borderId="8" applyNumberFormat="1" applyFont="1" applyFill="1" applyBorder="1" applyAlignment="1" applyProtection="0">
      <alignment vertical="bottom"/>
    </xf>
    <xf numFmtId="49" fontId="6" fillId="2" borderId="10" applyNumberFormat="1" applyFont="1" applyFill="1" applyBorder="1" applyAlignment="1" applyProtection="0">
      <alignment horizontal="left" vertical="bottom"/>
    </xf>
    <xf numFmtId="49" fontId="6" fillId="2" borderId="10" applyNumberFormat="1" applyFont="1" applyFill="1" applyBorder="1" applyAlignment="1" applyProtection="0">
      <alignment vertical="bottom"/>
    </xf>
    <xf numFmtId="49" fontId="0" fillId="8" borderId="8" applyNumberFormat="1" applyFont="1" applyFill="1" applyBorder="1" applyAlignment="1" applyProtection="0">
      <alignment vertical="bottom" wrapText="1"/>
    </xf>
    <xf numFmtId="1" fontId="0" fillId="2" borderId="9" applyNumberFormat="1" applyFont="1" applyFill="1" applyBorder="1" applyAlignment="1" applyProtection="0">
      <alignment vertical="bottom"/>
    </xf>
    <xf numFmtId="49" fontId="0" fillId="7" borderId="8" applyNumberFormat="1" applyFont="1" applyFill="1" applyBorder="1" applyAlignment="1" applyProtection="0">
      <alignment vertical="bottom" wrapText="1"/>
    </xf>
    <xf numFmtId="49" fontId="5" fillId="9" borderId="10" applyNumberFormat="1" applyFont="1" applyFill="1" applyBorder="1" applyAlignment="1" applyProtection="0">
      <alignment horizontal="left" vertical="bottom" wrapText="1"/>
    </xf>
    <xf numFmtId="49" fontId="5" fillId="2" borderId="8" applyNumberFormat="1" applyFont="1" applyFill="1" applyBorder="1" applyAlignment="1" applyProtection="0">
      <alignment horizontal="right" vertical="bottom" wrapText="1"/>
    </xf>
    <xf numFmtId="49" fontId="0" fillId="9" borderId="10" applyNumberFormat="1" applyFont="1" applyFill="1" applyBorder="1" applyAlignment="1" applyProtection="0">
      <alignment vertical="bottom"/>
    </xf>
    <xf numFmtId="49" fontId="0" fillId="2" borderId="9" applyNumberFormat="1" applyFont="1" applyFill="1" applyBorder="1" applyAlignment="1" applyProtection="0">
      <alignment vertical="bottom"/>
    </xf>
    <xf numFmtId="49" fontId="0" fillId="9" borderId="10" applyNumberFormat="1" applyFont="1" applyFill="1" applyBorder="1" applyAlignment="1" applyProtection="0">
      <alignment vertical="bottom" wrapText="1"/>
    </xf>
    <xf numFmtId="49" fontId="6" fillId="9" borderId="10" applyNumberFormat="1" applyFont="1" applyFill="1" applyBorder="1" applyAlignment="1" applyProtection="0">
      <alignment vertical="bottom"/>
    </xf>
    <xf numFmtId="49" fontId="8" fillId="10" borderId="10" applyNumberFormat="1" applyFont="1" applyFill="1" applyBorder="1" applyAlignment="1" applyProtection="0">
      <alignment vertical="bottom"/>
    </xf>
    <xf numFmtId="1" fontId="8" fillId="10" borderId="8" applyNumberFormat="1" applyFont="1" applyFill="1" applyBorder="1" applyAlignment="1" applyProtection="0">
      <alignment vertical="bottom" wrapText="1"/>
    </xf>
    <xf numFmtId="1" fontId="8" fillId="10" borderId="8" applyNumberFormat="1" applyFont="1" applyFill="1" applyBorder="1" applyAlignment="1" applyProtection="0">
      <alignment horizontal="right" vertical="bottom"/>
    </xf>
    <xf numFmtId="1" fontId="8" fillId="11" borderId="8" applyNumberFormat="1" applyFont="1" applyFill="1" applyBorder="1" applyAlignment="1" applyProtection="0">
      <alignment horizontal="right" vertical="bottom"/>
    </xf>
    <xf numFmtId="1" fontId="8" fillId="10" borderId="8" applyNumberFormat="1" applyFont="1" applyFill="1" applyBorder="1" applyAlignment="1" applyProtection="0">
      <alignment vertical="bottom"/>
    </xf>
    <xf numFmtId="1" fontId="8" fillId="10" borderId="8" applyNumberFormat="1" applyFont="1" applyFill="1" applyBorder="1" applyAlignment="1" applyProtection="0">
      <alignment horizontal="left" vertical="bottom"/>
    </xf>
    <xf numFmtId="1" fontId="8" fillId="10" borderId="9" applyNumberFormat="1" applyFont="1" applyFill="1" applyBorder="1" applyAlignment="1" applyProtection="0">
      <alignment vertical="bottom"/>
    </xf>
    <xf numFmtId="49" fontId="4" fillId="12" borderId="10" applyNumberFormat="1" applyFont="1" applyFill="1" applyBorder="1" applyAlignment="1" applyProtection="0">
      <alignment vertical="bottom"/>
    </xf>
    <xf numFmtId="49" fontId="3" fillId="12" borderId="8" applyNumberFormat="1" applyFont="1" applyFill="1" applyBorder="1" applyAlignment="1" applyProtection="0">
      <alignment vertical="bottom" wrapText="1"/>
    </xf>
    <xf numFmtId="1" fontId="3" fillId="12" borderId="8" applyNumberFormat="1" applyFont="1" applyFill="1" applyBorder="1" applyAlignment="1" applyProtection="0">
      <alignment horizontal="right" vertical="bottom"/>
    </xf>
    <xf numFmtId="1" fontId="3" fillId="12" borderId="8" applyNumberFormat="1" applyFont="1" applyFill="1" applyBorder="1" applyAlignment="1" applyProtection="0">
      <alignment vertical="bottom"/>
    </xf>
    <xf numFmtId="49" fontId="3" fillId="12" borderId="8" applyNumberFormat="1" applyFont="1" applyFill="1" applyBorder="1" applyAlignment="1" applyProtection="0">
      <alignment vertical="bottom"/>
    </xf>
    <xf numFmtId="1" fontId="3" fillId="12" borderId="9" applyNumberFormat="1" applyFont="1" applyFill="1" applyBorder="1" applyAlignment="1" applyProtection="0">
      <alignment vertical="bottom"/>
    </xf>
    <xf numFmtId="49" fontId="0" fillId="13" borderId="8" applyNumberFormat="1" applyFont="1" applyFill="1" applyBorder="1" applyAlignment="1" applyProtection="0">
      <alignment vertical="bottom" wrapText="1"/>
    </xf>
    <xf numFmtId="49" fontId="6" fillId="14" borderId="10" applyNumberFormat="1" applyFont="1" applyFill="1" applyBorder="1" applyAlignment="1" applyProtection="0">
      <alignment vertical="bottom"/>
    </xf>
    <xf numFmtId="49" fontId="6" fillId="14" borderId="10" applyNumberFormat="1" applyFont="1" applyFill="1" applyBorder="1" applyAlignment="1" applyProtection="0">
      <alignment horizontal="left" vertical="bottom"/>
    </xf>
    <xf numFmtId="49" fontId="5" fillId="2" borderId="8" applyNumberFormat="1" applyFont="1" applyFill="1" applyBorder="1" applyAlignment="1" applyProtection="0">
      <alignment horizontal="right" vertical="bottom"/>
    </xf>
    <xf numFmtId="49" fontId="8" fillId="10" borderId="11" applyNumberFormat="1" applyFont="1" applyFill="1" applyBorder="1" applyAlignment="1" applyProtection="0">
      <alignment vertical="bottom"/>
    </xf>
    <xf numFmtId="1" fontId="8" fillId="10" borderId="12" applyNumberFormat="1" applyFont="1" applyFill="1" applyBorder="1" applyAlignment="1" applyProtection="0">
      <alignment vertical="bottom" wrapText="1"/>
    </xf>
    <xf numFmtId="1" fontId="8" fillId="10" borderId="12" applyNumberFormat="1" applyFont="1" applyFill="1" applyBorder="1" applyAlignment="1" applyProtection="0">
      <alignment horizontal="right" vertical="bottom"/>
    </xf>
    <xf numFmtId="1" fontId="8" fillId="11" borderId="12" applyNumberFormat="1" applyFont="1" applyFill="1" applyBorder="1" applyAlignment="1" applyProtection="0">
      <alignment vertical="bottom"/>
    </xf>
    <xf numFmtId="1" fontId="8" fillId="10" borderId="12" applyNumberFormat="1" applyFont="1" applyFill="1" applyBorder="1" applyAlignment="1" applyProtection="0">
      <alignment vertical="bottom"/>
    </xf>
    <xf numFmtId="1" fontId="8" fillId="10" borderId="12" applyNumberFormat="1" applyFont="1" applyFill="1" applyBorder="1" applyAlignment="1" applyProtection="0">
      <alignment horizontal="left" vertical="bottom"/>
    </xf>
    <xf numFmtId="1" fontId="8" fillId="10" borderId="13" applyNumberFormat="1" applyFont="1" applyFill="1" applyBorder="1" applyAlignment="1" applyProtection="0">
      <alignment vertical="bottom"/>
    </xf>
    <xf numFmtId="49" fontId="9" fillId="12" borderId="14" applyNumberFormat="1" applyFont="1" applyFill="1" applyBorder="1" applyAlignment="1" applyProtection="0">
      <alignment vertical="bottom"/>
    </xf>
    <xf numFmtId="1" fontId="0" fillId="12" borderId="15" applyNumberFormat="1" applyFont="1" applyFill="1" applyBorder="1" applyAlignment="1" applyProtection="0">
      <alignment vertical="bottom"/>
    </xf>
    <xf numFmtId="1" fontId="0" fillId="12" borderId="16" applyNumberFormat="1" applyFont="1" applyFill="1" applyBorder="1" applyAlignment="1" applyProtection="0">
      <alignment vertical="bottom"/>
    </xf>
    <xf numFmtId="1" fontId="0" fillId="12" borderId="17" applyNumberFormat="1" applyFont="1" applyFill="1" applyBorder="1" applyAlignment="1" applyProtection="0">
      <alignment vertical="bottom"/>
    </xf>
    <xf numFmtId="49" fontId="0" fillId="15" borderId="18" applyNumberFormat="1" applyFont="1" applyFill="1" applyBorder="1" applyAlignment="1" applyProtection="0">
      <alignment vertical="bottom"/>
    </xf>
    <xf numFmtId="49" fontId="0" fillId="15" borderId="8" applyNumberFormat="1" applyFont="1" applyFill="1" applyBorder="1" applyAlignment="1" applyProtection="0">
      <alignment vertical="bottom" wrapText="1"/>
    </xf>
    <xf numFmtId="1" fontId="0" fillId="15" borderId="19" applyNumberFormat="1" applyFont="1" applyFill="1" applyBorder="1" applyAlignment="1" applyProtection="0">
      <alignment vertical="bottom"/>
    </xf>
    <xf numFmtId="0" fontId="0" fillId="15" borderId="20" applyNumberFormat="0" applyFont="1" applyFill="1" applyBorder="1" applyAlignment="1" applyProtection="0">
      <alignment vertical="bottom"/>
    </xf>
    <xf numFmtId="1" fontId="0" fillId="15" borderId="21" applyNumberFormat="1" applyFont="1" applyFill="1" applyBorder="1" applyAlignment="1" applyProtection="0">
      <alignment vertical="bottom"/>
    </xf>
    <xf numFmtId="1" fontId="5" fillId="15" borderId="8" applyNumberFormat="1" applyFont="1" applyFill="1" applyBorder="1" applyAlignment="1" applyProtection="0">
      <alignment horizontal="right" vertical="bottom"/>
    </xf>
    <xf numFmtId="1" fontId="0" fillId="15" borderId="22" applyNumberFormat="1" applyFont="1" applyFill="1" applyBorder="1" applyAlignment="1" applyProtection="0">
      <alignment vertical="bottom"/>
    </xf>
    <xf numFmtId="1" fontId="0" fillId="15" borderId="23" applyNumberFormat="1" applyFont="1" applyFill="1" applyBorder="1" applyAlignment="1" applyProtection="0">
      <alignment vertical="bottom"/>
    </xf>
    <xf numFmtId="49" fontId="6" fillId="15" borderId="10" applyNumberFormat="1" applyFont="1" applyFill="1" applyBorder="1" applyAlignment="1" applyProtection="0">
      <alignment vertical="bottom"/>
    </xf>
    <xf numFmtId="0" fontId="0" fillId="15" borderId="24" applyNumberFormat="0" applyFont="1" applyFill="1" applyBorder="1" applyAlignment="1" applyProtection="0">
      <alignment vertical="bottom"/>
    </xf>
    <xf numFmtId="49" fontId="0" fillId="15" borderId="10" applyNumberFormat="1" applyFont="1" applyFill="1" applyBorder="1" applyAlignment="1" applyProtection="0">
      <alignment vertical="bottom"/>
    </xf>
    <xf numFmtId="49" fontId="5" fillId="15" borderId="10" applyNumberFormat="1" applyFont="1" applyFill="1" applyBorder="1" applyAlignment="1" applyProtection="0">
      <alignment horizontal="left" vertical="bottom"/>
    </xf>
    <xf numFmtId="0" fontId="0" fillId="15" borderId="25" applyNumberFormat="0" applyFont="1" applyFill="1" applyBorder="1" applyAlignment="1" applyProtection="0">
      <alignment vertical="bottom"/>
    </xf>
    <xf numFmtId="49" fontId="0" fillId="2" borderId="26" applyNumberFormat="1" applyFont="1" applyFill="1" applyBorder="1" applyAlignment="1" applyProtection="0">
      <alignment vertical="bottom"/>
    </xf>
    <xf numFmtId="1" fontId="0" fillId="2" borderId="22" applyNumberFormat="1" applyFont="1" applyFill="1" applyBorder="1" applyAlignment="1" applyProtection="0">
      <alignment vertical="bottom"/>
    </xf>
    <xf numFmtId="1" fontId="0" fillId="2" borderId="23" applyNumberFormat="1" applyFont="1" applyFill="1" applyBorder="1" applyAlignment="1" applyProtection="0">
      <alignment vertical="bottom"/>
    </xf>
    <xf numFmtId="0" fontId="0" fillId="2" borderId="27" applyNumberFormat="0" applyFont="1" applyFill="1" applyBorder="1" applyAlignment="1" applyProtection="0">
      <alignment vertical="bottom"/>
    </xf>
    <xf numFmtId="0" fontId="0" fillId="2" borderId="28" applyNumberFormat="0" applyFont="1" applyFill="1" applyBorder="1" applyAlignment="1" applyProtection="0">
      <alignment vertical="bottom"/>
    </xf>
    <xf numFmtId="0" fontId="0" fillId="2" borderId="29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801900"/>
      <rgbColor rgb="ffffe4e1"/>
      <rgbColor rgb="ffe6b9b8"/>
      <rgbColor rgb="ffdce6f2"/>
      <rgbColor rgb="ff0000ff"/>
      <rgbColor rgb="ffff99ff"/>
      <rgbColor rgb="ffff0000"/>
      <rgbColor rgb="fffae3e0"/>
      <rgbColor rgb="ff8064a2"/>
      <rgbColor rgb="ffc0504d"/>
      <rgbColor rgb="ff0096ff"/>
      <rgbColor rgb="ff00cc33"/>
      <rgbColor rgb="ffb9cde5"/>
      <rgbColor rgb="ffaaaaaa"/>
      <rgbColor rgb="ff005392"/>
      <rgbColor rgb="ff919191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43"/>
  <sheetViews>
    <sheetView workbookViewId="0" showGridLines="0" defaultGridColor="1"/>
  </sheetViews>
  <sheetFormatPr defaultColWidth="8.83333" defaultRowHeight="13.45" customHeight="1" outlineLevelRow="0" outlineLevelCol="0"/>
  <cols>
    <col min="1" max="1" width="73.5" style="1" customWidth="1"/>
    <col min="2" max="2" width="5.35156" style="1" customWidth="1"/>
    <col min="3" max="3" width="5" style="1" customWidth="1"/>
    <col min="4" max="4" width="9.67188" style="1" customWidth="1"/>
    <col min="5" max="5" width="7.5" style="1" customWidth="1"/>
    <col min="6" max="6" width="8.5" style="1" customWidth="1"/>
    <col min="7" max="7" width="10.1719" style="1" customWidth="1"/>
    <col min="8" max="8" width="9.5" style="1" customWidth="1"/>
    <col min="9" max="9" width="15.3516" style="1" customWidth="1"/>
    <col min="10" max="10" width="9.85156" style="1" customWidth="1"/>
    <col min="11" max="11" width="12.6719" style="1" customWidth="1"/>
    <col min="12" max="12" width="128.352" style="1" customWidth="1"/>
    <col min="13" max="13" width="119.172" style="1" customWidth="1"/>
    <col min="14" max="256" width="8.85156" style="1" customWidth="1"/>
  </cols>
  <sheetData>
    <row r="1" ht="23" customHeight="1">
      <c r="A1" t="s" s="2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ht="40" customHeight="1">
      <c r="A2" t="s" s="5">
        <v>1</v>
      </c>
      <c r="B2" t="s" s="6">
        <v>2</v>
      </c>
      <c r="C2" t="s" s="7">
        <v>3</v>
      </c>
      <c r="D2" t="s" s="7">
        <v>4</v>
      </c>
      <c r="E2" t="s" s="7">
        <v>5</v>
      </c>
      <c r="F2" t="s" s="6">
        <v>6</v>
      </c>
      <c r="G2" t="s" s="6">
        <v>7</v>
      </c>
      <c r="H2" t="s" s="6">
        <v>8</v>
      </c>
      <c r="I2" t="s" s="8">
        <v>9</v>
      </c>
      <c r="J2" t="s" s="8">
        <v>10</v>
      </c>
      <c r="K2" t="s" s="9">
        <v>11</v>
      </c>
      <c r="L2" t="s" s="10">
        <v>12</v>
      </c>
      <c r="M2" t="s" s="11">
        <v>13</v>
      </c>
    </row>
    <row r="3" ht="16.5" customHeight="1">
      <c r="A3" t="s" s="12">
        <v>14</v>
      </c>
      <c r="B3" t="s" s="13">
        <v>15</v>
      </c>
      <c r="C3" s="14">
        <v>1</v>
      </c>
      <c r="D3" s="14">
        <v>47768</v>
      </c>
      <c r="E3" s="14">
        <v>57799</v>
      </c>
      <c r="F3" s="14">
        <v>57799</v>
      </c>
      <c r="G3" s="15">
        <v>0</v>
      </c>
      <c r="H3" s="15">
        <v>0</v>
      </c>
      <c r="I3" s="16">
        <f>F3+G3+H3</f>
        <v>57799</v>
      </c>
      <c r="J3" s="17">
        <f>G3+H3+I3</f>
        <v>57799</v>
      </c>
      <c r="K3" t="s" s="18">
        <v>16</v>
      </c>
      <c r="L3" t="s" s="19">
        <v>17</v>
      </c>
      <c r="M3" t="s" s="20">
        <v>18</v>
      </c>
    </row>
    <row r="4" ht="16" customHeight="1">
      <c r="A4" t="s" s="21">
        <v>19</v>
      </c>
      <c r="B4" t="s" s="22">
        <v>20</v>
      </c>
      <c r="C4" s="23">
        <v>12</v>
      </c>
      <c r="D4" s="24">
        <v>3350</v>
      </c>
      <c r="E4" s="24">
        <v>4053</v>
      </c>
      <c r="F4" s="23">
        <f>E4*12</f>
        <v>48636</v>
      </c>
      <c r="G4" s="25">
        <f>C4*E4</f>
        <v>48636</v>
      </c>
      <c r="H4" s="25">
        <f>C4*E4</f>
        <v>48636</v>
      </c>
      <c r="I4" s="26">
        <f>F4+G4+H4</f>
        <v>145908</v>
      </c>
      <c r="J4" s="27">
        <f>F4+G4+H4</f>
        <v>145908</v>
      </c>
      <c r="K4" t="s" s="19">
        <v>21</v>
      </c>
      <c r="L4" t="s" s="19">
        <v>22</v>
      </c>
      <c r="M4" s="28"/>
    </row>
    <row r="5" ht="27" customHeight="1">
      <c r="A5" t="s" s="29">
        <v>23</v>
      </c>
      <c r="B5" t="s" s="30">
        <v>24</v>
      </c>
      <c r="C5" s="23">
        <v>500</v>
      </c>
      <c r="D5" s="23">
        <v>0</v>
      </c>
      <c r="E5" s="23">
        <v>1000</v>
      </c>
      <c r="F5" s="23">
        <f>C5*E5</f>
        <v>500000</v>
      </c>
      <c r="G5" s="25">
        <v>0</v>
      </c>
      <c r="H5" s="25">
        <v>0</v>
      </c>
      <c r="I5" s="26">
        <f>F5+G5+H5</f>
        <v>500000</v>
      </c>
      <c r="J5" s="27">
        <f>F5+G5+H5</f>
        <v>500000</v>
      </c>
      <c r="K5" t="s" s="19">
        <v>21</v>
      </c>
      <c r="L5" t="s" s="19">
        <v>25</v>
      </c>
      <c r="M5" t="s" s="31">
        <v>26</v>
      </c>
    </row>
    <row r="6" ht="16" customHeight="1">
      <c r="A6" t="s" s="32">
        <v>27</v>
      </c>
      <c r="B6" t="s" s="33">
        <v>15</v>
      </c>
      <c r="C6" s="23">
        <v>1</v>
      </c>
      <c r="D6" s="23">
        <v>0</v>
      </c>
      <c r="E6" s="23">
        <v>200000</v>
      </c>
      <c r="F6" s="23">
        <v>200000</v>
      </c>
      <c r="G6" s="25">
        <v>0</v>
      </c>
      <c r="H6" s="25">
        <v>0</v>
      </c>
      <c r="I6" s="34">
        <f>F6+G6+H6</f>
        <v>200000</v>
      </c>
      <c r="J6" s="34">
        <f>F6+G6+H6</f>
        <v>200000</v>
      </c>
      <c r="K6" t="s" s="19">
        <v>21</v>
      </c>
      <c r="L6" t="s" s="19">
        <v>28</v>
      </c>
      <c r="M6" t="s" s="20">
        <v>29</v>
      </c>
    </row>
    <row r="7" ht="16" customHeight="1">
      <c r="A7" t="s" s="35">
        <v>30</v>
      </c>
      <c r="B7" t="s" s="33">
        <v>15</v>
      </c>
      <c r="C7" s="23">
        <v>1</v>
      </c>
      <c r="D7" s="23">
        <v>107500</v>
      </c>
      <c r="E7" s="23">
        <v>107500</v>
      </c>
      <c r="F7" s="23">
        <v>107500</v>
      </c>
      <c r="G7" s="23">
        <v>0</v>
      </c>
      <c r="H7" s="25">
        <v>0</v>
      </c>
      <c r="I7" s="34">
        <f>F7+G7+H7</f>
        <v>107500</v>
      </c>
      <c r="J7" s="34">
        <f>F7+G7+H7</f>
        <v>107500</v>
      </c>
      <c r="K7" t="s" s="19">
        <v>16</v>
      </c>
      <c r="L7" t="s" s="19">
        <v>31</v>
      </c>
      <c r="M7" t="s" s="20">
        <v>32</v>
      </c>
    </row>
    <row r="8" ht="16" customHeight="1">
      <c r="A8" t="s" s="36">
        <v>33</v>
      </c>
      <c r="B8" t="s" s="37">
        <v>34</v>
      </c>
      <c r="C8" t="s" s="19">
        <v>34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34">
        <f>F8+G8+H8</f>
        <v>0</v>
      </c>
      <c r="J8" s="34">
        <f>F8+G8+H8</f>
        <v>0</v>
      </c>
      <c r="K8" t="s" s="19">
        <v>21</v>
      </c>
      <c r="L8" s="25"/>
      <c r="M8" s="38"/>
    </row>
    <row r="9" ht="16" customHeight="1">
      <c r="A9" t="s" s="36">
        <v>35</v>
      </c>
      <c r="B9" t="s" s="39">
        <v>34</v>
      </c>
      <c r="C9" t="s" s="19">
        <v>34</v>
      </c>
      <c r="D9" s="25">
        <v>0</v>
      </c>
      <c r="E9" s="25">
        <v>0</v>
      </c>
      <c r="F9" s="25">
        <v>50000</v>
      </c>
      <c r="G9" s="25">
        <v>50000</v>
      </c>
      <c r="H9" s="25">
        <v>50000</v>
      </c>
      <c r="I9" s="34">
        <f>F9+G9+H9</f>
        <v>150000</v>
      </c>
      <c r="J9" s="34">
        <f>F9+G9+H9</f>
        <v>150000</v>
      </c>
      <c r="K9" t="s" s="19">
        <v>21</v>
      </c>
      <c r="L9" s="25"/>
      <c r="M9" s="38"/>
    </row>
    <row r="10" ht="16" customHeight="1">
      <c r="A10" t="s" s="36">
        <v>36</v>
      </c>
      <c r="B10" t="s" s="39">
        <v>34</v>
      </c>
      <c r="C10" t="s" s="19">
        <v>34</v>
      </c>
      <c r="D10" s="25">
        <v>0</v>
      </c>
      <c r="E10" s="25">
        <v>0</v>
      </c>
      <c r="F10" s="25">
        <v>30000</v>
      </c>
      <c r="G10" s="25">
        <v>30000</v>
      </c>
      <c r="H10" s="25">
        <v>30000</v>
      </c>
      <c r="I10" s="34">
        <f>F10+G10+H10</f>
        <v>90000</v>
      </c>
      <c r="J10" s="34">
        <f>F10+G10+H10</f>
        <v>90000</v>
      </c>
      <c r="K10" t="s" s="19">
        <v>21</v>
      </c>
      <c r="L10" s="25"/>
      <c r="M10" s="38"/>
    </row>
    <row r="11" ht="16" customHeight="1">
      <c r="A11" t="s" s="36">
        <v>37</v>
      </c>
      <c r="B11" t="s" s="39">
        <v>34</v>
      </c>
      <c r="C11" t="s" s="19">
        <v>34</v>
      </c>
      <c r="D11" s="25">
        <v>0</v>
      </c>
      <c r="E11" s="25">
        <v>0</v>
      </c>
      <c r="F11" s="25">
        <v>150000</v>
      </c>
      <c r="G11" s="25">
        <v>50000</v>
      </c>
      <c r="H11" s="25">
        <v>50000</v>
      </c>
      <c r="I11" s="34">
        <f>F11+G11+H11</f>
        <v>250000</v>
      </c>
      <c r="J11" s="34">
        <f>F11+G11+H11</f>
        <v>250000</v>
      </c>
      <c r="K11" t="s" s="19">
        <v>21</v>
      </c>
      <c r="L11" s="25"/>
      <c r="M11" s="38"/>
    </row>
    <row r="12" ht="16" customHeight="1">
      <c r="A12" t="s" s="40">
        <v>38</v>
      </c>
      <c r="B12" t="s" s="22">
        <v>15</v>
      </c>
      <c r="C12" s="24">
        <v>1</v>
      </c>
      <c r="D12" t="s" s="41">
        <v>39</v>
      </c>
      <c r="E12" s="25">
        <v>0</v>
      </c>
      <c r="F12" t="s" s="41">
        <v>40</v>
      </c>
      <c r="G12" s="25">
        <v>0</v>
      </c>
      <c r="H12" t="s" s="41">
        <v>40</v>
      </c>
      <c r="I12" s="26">
        <f>F12+G12+H12</f>
        <v>48780</v>
      </c>
      <c r="J12" s="27">
        <f>F12+G12+H12</f>
        <v>48780</v>
      </c>
      <c r="K12" t="s" s="19">
        <v>16</v>
      </c>
      <c r="L12" t="s" s="19">
        <v>17</v>
      </c>
      <c r="M12" t="s" s="20">
        <v>41</v>
      </c>
    </row>
    <row r="13" ht="16" customHeight="1">
      <c r="A13" t="s" s="40">
        <v>42</v>
      </c>
      <c r="B13" t="s" s="22">
        <v>15</v>
      </c>
      <c r="C13" s="24">
        <v>1</v>
      </c>
      <c r="D13" t="s" s="41">
        <v>43</v>
      </c>
      <c r="E13" s="25">
        <v>0</v>
      </c>
      <c r="F13" s="23">
        <v>15790</v>
      </c>
      <c r="G13" s="25">
        <v>0</v>
      </c>
      <c r="H13" s="23">
        <v>15790</v>
      </c>
      <c r="I13" s="26">
        <f>F13+G13+H13</f>
        <v>31580</v>
      </c>
      <c r="J13" s="27">
        <f>F13+G13+H13</f>
        <v>31580</v>
      </c>
      <c r="K13" t="s" s="19">
        <v>16</v>
      </c>
      <c r="L13" t="s" s="19">
        <v>17</v>
      </c>
      <c r="M13" s="38"/>
    </row>
    <row r="14" ht="16" customHeight="1">
      <c r="A14" t="s" s="42">
        <v>44</v>
      </c>
      <c r="B14" t="s" s="30">
        <v>15</v>
      </c>
      <c r="C14" s="23">
        <v>1</v>
      </c>
      <c r="D14" s="24">
        <v>27490</v>
      </c>
      <c r="E14" s="25">
        <v>0</v>
      </c>
      <c r="F14" s="23">
        <f>C14*H14</f>
        <v>22719</v>
      </c>
      <c r="G14" s="25">
        <v>0</v>
      </c>
      <c r="H14" s="23">
        <v>22719</v>
      </c>
      <c r="I14" s="26">
        <f>F14+G14+H14</f>
        <v>45438</v>
      </c>
      <c r="J14" s="27">
        <f>F14+G14+H14</f>
        <v>45438</v>
      </c>
      <c r="K14" t="s" s="19">
        <v>16</v>
      </c>
      <c r="L14" t="s" s="19">
        <v>17</v>
      </c>
      <c r="M14" t="s" s="43">
        <v>45</v>
      </c>
    </row>
    <row r="15" ht="16" customHeight="1">
      <c r="A15" t="s" s="44">
        <v>46</v>
      </c>
      <c r="B15" t="s" s="30">
        <v>15</v>
      </c>
      <c r="C15" s="23">
        <v>2</v>
      </c>
      <c r="D15" s="23">
        <v>7500</v>
      </c>
      <c r="E15" s="23">
        <v>7500</v>
      </c>
      <c r="F15" s="23">
        <f>C15*E15</f>
        <v>15000</v>
      </c>
      <c r="G15" s="25">
        <v>0</v>
      </c>
      <c r="H15" s="25">
        <v>0</v>
      </c>
      <c r="I15" s="26">
        <f>F15+G15+H15</f>
        <v>15000</v>
      </c>
      <c r="J15" s="27">
        <f>F15+G15+H15</f>
        <v>15000</v>
      </c>
      <c r="K15" t="s" s="19">
        <v>16</v>
      </c>
      <c r="L15" t="s" s="19">
        <v>47</v>
      </c>
      <c r="M15" s="38"/>
    </row>
    <row r="16" ht="16" customHeight="1">
      <c r="A16" t="s" s="44">
        <v>48</v>
      </c>
      <c r="B16" t="s" s="30">
        <v>15</v>
      </c>
      <c r="C16" s="23">
        <v>2</v>
      </c>
      <c r="D16" s="23">
        <v>7418</v>
      </c>
      <c r="E16" s="23">
        <v>7418</v>
      </c>
      <c r="F16" s="23">
        <f>C16*E16</f>
        <v>14836</v>
      </c>
      <c r="G16" s="25">
        <v>0</v>
      </c>
      <c r="H16" s="25">
        <v>0</v>
      </c>
      <c r="I16" s="26">
        <f>F16+G16+H16</f>
        <v>14836</v>
      </c>
      <c r="J16" s="27">
        <f>F16+G16+H16</f>
        <v>14836</v>
      </c>
      <c r="K16" t="s" s="19">
        <v>16</v>
      </c>
      <c r="L16" t="s" s="19">
        <v>47</v>
      </c>
      <c r="M16" s="38"/>
    </row>
    <row r="17" ht="16" customHeight="1">
      <c r="A17" t="s" s="44">
        <v>49</v>
      </c>
      <c r="B17" t="s" s="30">
        <v>15</v>
      </c>
      <c r="C17" s="23">
        <v>1</v>
      </c>
      <c r="D17" t="s" s="41">
        <v>50</v>
      </c>
      <c r="E17" s="25">
        <v>0</v>
      </c>
      <c r="F17" s="23">
        <v>0</v>
      </c>
      <c r="G17" t="s" s="41">
        <v>51</v>
      </c>
      <c r="H17" s="25">
        <v>0</v>
      </c>
      <c r="I17" s="26">
        <f>F17+G17+H17</f>
        <v>39990</v>
      </c>
      <c r="J17" s="27">
        <f>F17+G17+H17</f>
        <v>39990</v>
      </c>
      <c r="K17" t="s" s="19">
        <v>16</v>
      </c>
      <c r="L17" t="s" s="19">
        <v>17</v>
      </c>
      <c r="M17" t="s" s="43">
        <v>52</v>
      </c>
    </row>
    <row r="18" ht="16" customHeight="1">
      <c r="A18" t="s" s="44">
        <v>53</v>
      </c>
      <c r="B18" t="s" s="30">
        <v>15</v>
      </c>
      <c r="C18" s="23">
        <v>1</v>
      </c>
      <c r="D18" t="s" s="41">
        <v>54</v>
      </c>
      <c r="E18" t="s" s="41">
        <v>55</v>
      </c>
      <c r="F18" s="23">
        <f>C18*E18</f>
        <v>35690</v>
      </c>
      <c r="G18" s="25">
        <v>0</v>
      </c>
      <c r="H18" s="25">
        <v>0</v>
      </c>
      <c r="I18" s="26">
        <f>F18+G18+H18</f>
        <v>35690</v>
      </c>
      <c r="J18" s="27">
        <f>F18+G18+H18</f>
        <v>35690</v>
      </c>
      <c r="K18" t="s" s="19">
        <v>16</v>
      </c>
      <c r="L18" t="s" s="19">
        <v>17</v>
      </c>
      <c r="M18" t="s" s="43">
        <v>56</v>
      </c>
    </row>
    <row r="19" ht="16" customHeight="1">
      <c r="A19" t="s" s="44">
        <v>57</v>
      </c>
      <c r="B19" t="s" s="30">
        <v>15</v>
      </c>
      <c r="C19" s="23">
        <v>1</v>
      </c>
      <c r="D19" t="s" s="41">
        <v>58</v>
      </c>
      <c r="E19" s="25">
        <v>0</v>
      </c>
      <c r="F19" s="23">
        <v>80000</v>
      </c>
      <c r="G19" t="s" s="41">
        <v>59</v>
      </c>
      <c r="H19" s="25">
        <v>80000</v>
      </c>
      <c r="I19" s="26">
        <f>F19+G19+H19</f>
        <v>240000</v>
      </c>
      <c r="J19" s="27"/>
      <c r="K19" s="25"/>
      <c r="L19" s="25"/>
      <c r="M19" s="38"/>
    </row>
    <row r="20" ht="16" customHeight="1">
      <c r="A20" t="s" s="44">
        <v>60</v>
      </c>
      <c r="B20" t="s" s="30">
        <v>15</v>
      </c>
      <c r="C20" s="23">
        <v>1</v>
      </c>
      <c r="D20" t="s" s="41">
        <v>58</v>
      </c>
      <c r="E20" t="s" s="41">
        <v>58</v>
      </c>
      <c r="F20" s="23">
        <v>200000</v>
      </c>
      <c r="G20" s="25">
        <v>200000</v>
      </c>
      <c r="H20" s="25">
        <v>200000</v>
      </c>
      <c r="I20" s="26">
        <f>F20+G20+H20</f>
        <v>600000</v>
      </c>
      <c r="J20" s="27"/>
      <c r="K20" s="25"/>
      <c r="L20" s="25"/>
      <c r="M20" s="38"/>
    </row>
    <row r="21" ht="16" customHeight="1">
      <c r="A21" t="s" s="45">
        <v>61</v>
      </c>
      <c r="B21" t="s" s="30">
        <v>34</v>
      </c>
      <c r="C21" t="s" s="19">
        <v>34</v>
      </c>
      <c r="D21" s="25">
        <v>0</v>
      </c>
      <c r="E21" s="25">
        <v>0</v>
      </c>
      <c r="F21" s="25">
        <v>50000</v>
      </c>
      <c r="G21" s="25">
        <v>50000</v>
      </c>
      <c r="H21" s="25">
        <v>80000</v>
      </c>
      <c r="I21" s="26">
        <f>F21+G21+H21</f>
        <v>180000</v>
      </c>
      <c r="J21" s="26">
        <v>0</v>
      </c>
      <c r="K21" t="s" s="19">
        <v>21</v>
      </c>
      <c r="L21" s="25"/>
      <c r="M21" s="38"/>
    </row>
    <row r="22" ht="16" customHeight="1">
      <c r="A22" t="s" s="46">
        <v>62</v>
      </c>
      <c r="B22" s="47"/>
      <c r="C22" s="48">
        <v>1</v>
      </c>
      <c r="D22" s="48"/>
      <c r="E22" s="48"/>
      <c r="F22" s="48">
        <f>SUM(F3:F19)</f>
        <v>1327970</v>
      </c>
      <c r="G22" s="48">
        <f>SUM(G3:G19)</f>
        <v>178636</v>
      </c>
      <c r="H22" s="48">
        <f>SUM(H3:H19)</f>
        <v>297145</v>
      </c>
      <c r="I22" s="49">
        <f>SUM(I3:I19)</f>
        <v>1972521</v>
      </c>
      <c r="J22" s="48">
        <f>SUM(J3:J19)</f>
        <v>1732521</v>
      </c>
      <c r="K22" s="50"/>
      <c r="L22" s="51"/>
      <c r="M22" s="52"/>
    </row>
    <row r="23" ht="16" customHeight="1">
      <c r="A23" t="s" s="53">
        <v>63</v>
      </c>
      <c r="B23" t="s" s="54">
        <v>15</v>
      </c>
      <c r="C23" s="55">
        <v>1</v>
      </c>
      <c r="D23" s="55"/>
      <c r="E23" s="55"/>
      <c r="F23" s="55">
        <v>500000</v>
      </c>
      <c r="G23" s="55">
        <v>500000</v>
      </c>
      <c r="H23" s="55">
        <v>500000</v>
      </c>
      <c r="I23" s="56">
        <v>0</v>
      </c>
      <c r="J23" s="55">
        <v>500000</v>
      </c>
      <c r="K23" s="56"/>
      <c r="L23" t="s" s="57">
        <v>64</v>
      </c>
      <c r="M23" s="58"/>
    </row>
    <row r="24" ht="16" customHeight="1">
      <c r="A24" t="s" s="36">
        <v>65</v>
      </c>
      <c r="B24" t="s" s="59">
        <v>34</v>
      </c>
      <c r="C24" t="s" s="19">
        <v>34</v>
      </c>
      <c r="D24" s="25">
        <v>0</v>
      </c>
      <c r="E24" s="25">
        <v>0</v>
      </c>
      <c r="F24" s="25">
        <v>5000</v>
      </c>
      <c r="G24" s="25">
        <v>5000</v>
      </c>
      <c r="H24" s="25">
        <v>5000</v>
      </c>
      <c r="I24" s="34">
        <v>0</v>
      </c>
      <c r="J24" s="34">
        <v>0</v>
      </c>
      <c r="K24" t="s" s="19">
        <v>21</v>
      </c>
      <c r="L24" s="25"/>
      <c r="M24" s="38"/>
    </row>
    <row r="25" ht="16" customHeight="1">
      <c r="A25" t="s" s="60">
        <v>66</v>
      </c>
      <c r="B25" t="s" s="30">
        <v>34</v>
      </c>
      <c r="C25" t="s" s="19">
        <v>34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7">
        <v>0</v>
      </c>
      <c r="J25" s="26">
        <v>0</v>
      </c>
      <c r="K25" t="s" s="19">
        <v>21</v>
      </c>
      <c r="L25" s="25"/>
      <c r="M25" s="38"/>
    </row>
    <row r="26" ht="16" customHeight="1">
      <c r="A26" t="s" s="60">
        <v>67</v>
      </c>
      <c r="B26" t="s" s="30">
        <v>34</v>
      </c>
      <c r="C26" t="s" s="19">
        <v>34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7">
        <v>0</v>
      </c>
      <c r="J26" s="26">
        <v>0</v>
      </c>
      <c r="K26" t="s" s="19">
        <v>21</v>
      </c>
      <c r="L26" s="25"/>
      <c r="M26" s="38"/>
    </row>
    <row r="27" ht="16" customHeight="1">
      <c r="A27" t="s" s="60">
        <v>68</v>
      </c>
      <c r="B27" t="s" s="30">
        <v>34</v>
      </c>
      <c r="C27" t="s" s="19">
        <v>34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7">
        <v>0</v>
      </c>
      <c r="J27" s="26">
        <v>0</v>
      </c>
      <c r="K27" t="s" s="19">
        <v>21</v>
      </c>
      <c r="L27" s="25"/>
      <c r="M27" s="38"/>
    </row>
    <row r="28" ht="16" customHeight="1">
      <c r="A28" t="s" s="60">
        <v>69</v>
      </c>
      <c r="B28" t="s" s="30">
        <v>34</v>
      </c>
      <c r="C28" t="s" s="19">
        <v>34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7">
        <v>0</v>
      </c>
      <c r="J28" s="26">
        <v>0</v>
      </c>
      <c r="K28" t="s" s="19">
        <v>21</v>
      </c>
      <c r="L28" s="25"/>
      <c r="M28" s="38"/>
    </row>
    <row r="29" ht="16" customHeight="1">
      <c r="A29" t="s" s="60">
        <v>70</v>
      </c>
      <c r="B29" t="s" s="30">
        <v>15</v>
      </c>
      <c r="C29" s="25">
        <v>4</v>
      </c>
      <c r="D29" s="25">
        <v>25000</v>
      </c>
      <c r="E29" s="25">
        <v>0</v>
      </c>
      <c r="F29" s="25">
        <v>50000</v>
      </c>
      <c r="G29" s="25">
        <v>0</v>
      </c>
      <c r="H29" s="25">
        <v>0</v>
      </c>
      <c r="I29" s="27"/>
      <c r="J29" s="26"/>
      <c r="K29" s="25"/>
      <c r="L29" s="25"/>
      <c r="M29" s="38"/>
    </row>
    <row r="30" ht="27" customHeight="1">
      <c r="A30" t="s" s="60">
        <v>71</v>
      </c>
      <c r="B30" t="s" s="30">
        <v>24</v>
      </c>
      <c r="C30" s="25">
        <v>1000</v>
      </c>
      <c r="D30" s="25">
        <v>0</v>
      </c>
      <c r="E30" s="25">
        <v>50000</v>
      </c>
      <c r="F30" s="25">
        <v>50000</v>
      </c>
      <c r="G30" s="25">
        <v>50000</v>
      </c>
      <c r="H30" s="25">
        <v>0</v>
      </c>
      <c r="I30" s="27">
        <v>0</v>
      </c>
      <c r="J30" s="26">
        <v>0</v>
      </c>
      <c r="K30" t="s" s="19">
        <v>16</v>
      </c>
      <c r="L30" t="s" s="19">
        <v>72</v>
      </c>
      <c r="M30" s="38"/>
    </row>
    <row r="31" ht="27" customHeight="1">
      <c r="A31" t="s" s="61">
        <v>73</v>
      </c>
      <c r="B31" t="s" s="22">
        <v>74</v>
      </c>
      <c r="C31" t="s" s="62">
        <v>75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7">
        <v>0</v>
      </c>
      <c r="J31" s="26">
        <v>0</v>
      </c>
      <c r="K31" t="s" s="19">
        <v>16</v>
      </c>
      <c r="L31" t="s" s="19">
        <v>76</v>
      </c>
      <c r="M31" s="38"/>
    </row>
    <row r="32" ht="16" customHeight="1">
      <c r="A32" t="s" s="61">
        <v>77</v>
      </c>
      <c r="B32" t="s" s="22">
        <v>15</v>
      </c>
      <c r="C32" s="23">
        <v>1</v>
      </c>
      <c r="D32" s="23">
        <v>33462.81</v>
      </c>
      <c r="E32" s="23">
        <v>40490</v>
      </c>
      <c r="F32" s="23">
        <v>40490</v>
      </c>
      <c r="G32" s="25">
        <v>20000</v>
      </c>
      <c r="H32" s="25">
        <v>0</v>
      </c>
      <c r="I32" s="27">
        <f>C32+D32</f>
        <v>33463.81</v>
      </c>
      <c r="J32" s="26">
        <f>F32+G32</f>
        <v>60490</v>
      </c>
      <c r="K32" t="s" s="19">
        <v>16</v>
      </c>
      <c r="L32" t="s" s="19">
        <v>17</v>
      </c>
      <c r="M32" t="s" s="20">
        <v>78</v>
      </c>
    </row>
    <row r="33" ht="16" customHeight="1">
      <c r="A33" t="s" s="61">
        <v>79</v>
      </c>
      <c r="B33" t="s" s="22">
        <v>15</v>
      </c>
      <c r="C33" s="23">
        <v>1</v>
      </c>
      <c r="D33" t="s" s="41">
        <v>80</v>
      </c>
      <c r="E33" t="s" s="41">
        <v>81</v>
      </c>
      <c r="F33" t="s" s="41">
        <v>81</v>
      </c>
      <c r="G33" s="25">
        <v>0</v>
      </c>
      <c r="H33" s="25">
        <v>0</v>
      </c>
      <c r="I33" s="27">
        <f>C33+D33</f>
        <v>8678</v>
      </c>
      <c r="J33" s="26">
        <f>F33+G33</f>
        <v>10499</v>
      </c>
      <c r="K33" t="s" s="19">
        <v>16</v>
      </c>
      <c r="L33" t="s" s="19">
        <v>17</v>
      </c>
      <c r="M33" s="28"/>
    </row>
    <row r="34" ht="16.5" customHeight="1">
      <c r="A34" t="s" s="63">
        <v>82</v>
      </c>
      <c r="B34" s="64"/>
      <c r="C34" s="65"/>
      <c r="D34" s="65"/>
      <c r="E34" s="65"/>
      <c r="F34" s="65">
        <f>SUM(F13:F14)</f>
        <v>38509</v>
      </c>
      <c r="G34" s="65">
        <f>SUM(G13:G14)</f>
        <v>0</v>
      </c>
      <c r="H34" s="65">
        <f>SUM(H13:H14)</f>
        <v>38509</v>
      </c>
      <c r="I34" s="65">
        <f>SUM(I13:I33)</f>
        <v>3217196.81</v>
      </c>
      <c r="J34" s="66">
        <f>J13+J14</f>
        <v>77018</v>
      </c>
      <c r="K34" s="67"/>
      <c r="L34" s="68"/>
      <c r="M34" s="69"/>
    </row>
    <row r="35" ht="14.15" customHeight="1">
      <c r="A35" t="s" s="70">
        <v>83</v>
      </c>
      <c r="B35" s="71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3"/>
    </row>
    <row r="36" ht="27" customHeight="1">
      <c r="A36" t="s" s="74">
        <v>84</v>
      </c>
      <c r="B36" t="s" s="75">
        <v>24</v>
      </c>
      <c r="C36" s="76">
        <v>100</v>
      </c>
      <c r="D36" s="77"/>
      <c r="E36" s="78">
        <v>1000</v>
      </c>
      <c r="F36" s="79">
        <f>C36*E36</f>
        <v>100000</v>
      </c>
      <c r="G36" s="76"/>
      <c r="H36" s="80"/>
      <c r="I36" s="80"/>
      <c r="J36" s="80"/>
      <c r="K36" s="80"/>
      <c r="L36" s="80"/>
      <c r="M36" s="81"/>
    </row>
    <row r="37" ht="27" customHeight="1">
      <c r="A37" t="s" s="82">
        <v>85</v>
      </c>
      <c r="B37" t="s" s="75">
        <v>24</v>
      </c>
      <c r="C37" s="76">
        <v>20</v>
      </c>
      <c r="D37" s="83"/>
      <c r="E37" s="78">
        <v>700</v>
      </c>
      <c r="F37" s="79">
        <f>C37*E37</f>
        <v>14000</v>
      </c>
      <c r="G37" s="76"/>
      <c r="H37" s="80"/>
      <c r="I37" s="80"/>
      <c r="J37" s="80"/>
      <c r="K37" s="80"/>
      <c r="L37" s="80"/>
      <c r="M37" s="81"/>
    </row>
    <row r="38" ht="27" customHeight="1">
      <c r="A38" t="s" s="84">
        <v>23</v>
      </c>
      <c r="B38" t="s" s="75">
        <v>24</v>
      </c>
      <c r="C38" s="76">
        <v>500</v>
      </c>
      <c r="D38" s="83"/>
      <c r="E38" s="78">
        <v>1000</v>
      </c>
      <c r="F38" s="79">
        <f>C38*E38</f>
        <v>500000</v>
      </c>
      <c r="G38" s="76"/>
      <c r="H38" s="80"/>
      <c r="I38" s="80"/>
      <c r="J38" s="80"/>
      <c r="K38" s="80"/>
      <c r="L38" s="80"/>
      <c r="M38" s="81"/>
    </row>
    <row r="39" ht="27" customHeight="1">
      <c r="A39" t="s" s="85">
        <v>27</v>
      </c>
      <c r="B39" t="s" s="75">
        <v>24</v>
      </c>
      <c r="C39" s="76">
        <v>400</v>
      </c>
      <c r="D39" s="83"/>
      <c r="E39" s="78">
        <v>1000</v>
      </c>
      <c r="F39" s="79">
        <f>C39*E39</f>
        <v>400000</v>
      </c>
      <c r="G39" s="76"/>
      <c r="H39" s="80"/>
      <c r="I39" s="80"/>
      <c r="J39" s="80"/>
      <c r="K39" s="80"/>
      <c r="L39" s="80"/>
      <c r="M39" s="81"/>
    </row>
    <row r="40" ht="27" customHeight="1">
      <c r="A40" t="s" s="74">
        <v>86</v>
      </c>
      <c r="B40" t="s" s="75">
        <v>24</v>
      </c>
      <c r="C40" s="76">
        <v>300</v>
      </c>
      <c r="D40" s="86"/>
      <c r="E40" s="78">
        <v>1000</v>
      </c>
      <c r="F40" s="79">
        <f>C40*E40</f>
        <v>300000</v>
      </c>
      <c r="G40" s="76"/>
      <c r="H40" s="80"/>
      <c r="I40" s="80"/>
      <c r="J40" s="80"/>
      <c r="K40" s="80"/>
      <c r="L40" s="80"/>
      <c r="M40" s="81"/>
    </row>
    <row r="41" ht="15" customHeight="1">
      <c r="A41" s="87"/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9"/>
    </row>
    <row r="42" ht="15" customHeight="1">
      <c r="A42" s="87"/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9"/>
    </row>
    <row r="43" ht="13.65" customHeight="1">
      <c r="A43" s="90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2"/>
    </row>
  </sheetData>
  <mergeCells count="1">
    <mergeCell ref="A1:M1"/>
  </mergeCells>
  <pageMargins left="0.25" right="0.25" top="0.75" bottom="0.75" header="0.3" footer="0.3"/>
  <pageSetup firstPageNumber="1" fitToHeight="1" fitToWidth="1" scale="100" useFirstPageNumber="0" orientation="landscape" pageOrder="downThenOver"/>
  <headerFooter>
    <oddHeader>&amp;C&amp;"Arial,Regular"&amp;10&amp;K000000Sheet1</oddHeader>
    <oddFooter>&amp;C&amp;"Arial,Regular"&amp;10&amp;K000000Page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