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romai\Dropbox\Notebooks\Latest inventories\"/>
    </mc:Choice>
  </mc:AlternateContent>
  <xr:revisionPtr revIDLastSave="0" documentId="13_ncr:1_{6F11706F-1206-4127-AED5-829CB29CDE62}" xr6:coauthVersionLast="45" xr6:coauthVersionMax="45" xr10:uidLastSave="{00000000-0000-0000-0000-000000000000}"/>
  <bookViews>
    <workbookView xWindow="38280" yWindow="-120" windowWidth="29040" windowHeight="15840" activeTab="1" xr2:uid="{00000000-000D-0000-FFFF-FFFF00000000}"/>
  </bookViews>
  <sheets>
    <sheet name="Trucks" sheetId="1" r:id="rId1"/>
    <sheet name="Hydrogen" sheetId="14" r:id="rId2"/>
    <sheet name="Fuel cell stack" sheetId="6" r:id="rId3"/>
    <sheet name="Hydrogen fuel tank" sheetId="7" r:id="rId4"/>
    <sheet name="Battery - NMC" sheetId="3" r:id="rId5"/>
    <sheet name="Battery - LFP" sheetId="4" r:id="rId6"/>
    <sheet name="Battery - NCA" sheetId="5" r:id="rId7"/>
    <sheet name="MTG fuel - Gasoline" sheetId="11" r:id="rId8"/>
    <sheet name="MTG fuel - Methanol" sheetId="12" r:id="rId9"/>
    <sheet name="FT fuel - Diesel" sheetId="10" r:id="rId10"/>
    <sheet name="Syngas" sheetId="8" r:id="rId11"/>
    <sheet name="Biogas" sheetId="9" r:id="rId12"/>
    <sheet name="Biofuel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03" i="14" l="1"/>
  <c r="A1267" i="14"/>
  <c r="B871" i="14" l="1"/>
  <c r="B824" i="14"/>
  <c r="B764" i="14"/>
  <c r="B716" i="14"/>
  <c r="A1084" i="14" l="1"/>
  <c r="A1048" i="14"/>
  <c r="A853" i="14"/>
  <c r="A808" i="14"/>
  <c r="B433" i="14"/>
  <c r="A299" i="14"/>
  <c r="A254" i="14"/>
  <c r="B178" i="14"/>
  <c r="B399" i="1" l="1"/>
  <c r="B397" i="1"/>
  <c r="B398" i="1" s="1"/>
  <c r="B396" i="1"/>
  <c r="B395" i="1"/>
  <c r="B380" i="1"/>
  <c r="B377" i="1"/>
  <c r="B361" i="1"/>
  <c r="B358" i="1"/>
  <c r="B339" i="1"/>
  <c r="B340" i="1" s="1"/>
  <c r="B334" i="1"/>
  <c r="B332" i="1"/>
  <c r="B317" i="1"/>
  <c r="B315" i="1"/>
  <c r="B296" i="1"/>
  <c r="B282" i="1"/>
  <c r="B277" i="1"/>
  <c r="B275" i="1"/>
  <c r="B274" i="1"/>
  <c r="B262" i="1"/>
  <c r="B245" i="1"/>
  <c r="B242" i="1"/>
  <c r="B228" i="1"/>
  <c r="B227" i="1"/>
  <c r="B212" i="1"/>
  <c r="B176" i="1"/>
  <c r="B109" i="1"/>
  <c r="B106" i="1"/>
  <c r="B104" i="1"/>
  <c r="B70" i="1"/>
  <c r="B69" i="1"/>
  <c r="B401" i="13" l="1"/>
  <c r="B215" i="13"/>
  <c r="B188" i="13"/>
  <c r="B79" i="13"/>
  <c r="H77" i="13"/>
  <c r="H76" i="13"/>
  <c r="H75" i="13"/>
  <c r="H74" i="13"/>
  <c r="H73" i="13"/>
  <c r="H72" i="13"/>
  <c r="H71" i="13"/>
  <c r="H70" i="13"/>
  <c r="H69" i="13"/>
  <c r="H68" i="13"/>
  <c r="H67" i="13"/>
  <c r="H66" i="13"/>
  <c r="H65" i="13"/>
  <c r="B52" i="13"/>
  <c r="B28" i="13"/>
  <c r="B11" i="9" l="1"/>
  <c r="B10" i="11" l="1"/>
  <c r="B35" i="12" l="1"/>
  <c r="B34" i="12"/>
  <c r="B33" i="12"/>
  <c r="B32" i="12"/>
  <c r="B31" i="12"/>
  <c r="B30" i="12"/>
  <c r="B29" i="12"/>
  <c r="B27" i="12"/>
  <c r="B28" i="11" l="1"/>
  <c r="B29" i="10" l="1"/>
</calcChain>
</file>

<file path=xl/sharedStrings.xml><?xml version="1.0" encoding="utf-8"?>
<sst xmlns="http://schemas.openxmlformats.org/spreadsheetml/2006/main" count="20326" uniqueCount="1504">
  <si>
    <t>Database</t>
  </si>
  <si>
    <t>Car db</t>
  </si>
  <si>
    <t>format</t>
  </si>
  <si>
    <t>Excel spreadsheet</t>
  </si>
  <si>
    <t>Activity</t>
  </si>
  <si>
    <t>Total energy input to reformer</t>
  </si>
  <si>
    <t>code</t>
  </si>
  <si>
    <t>location</t>
  </si>
  <si>
    <t>CH</t>
  </si>
  <si>
    <t>reference product</t>
  </si>
  <si>
    <t>unit</t>
  </si>
  <si>
    <t>megajoule</t>
  </si>
  <si>
    <t>worksheet name</t>
  </si>
  <si>
    <t>Exchanges</t>
  </si>
  <si>
    <t>name</t>
  </si>
  <si>
    <t>amount</t>
  </si>
  <si>
    <t>database</t>
  </si>
  <si>
    <t>categories</t>
  </si>
  <si>
    <t>type</t>
  </si>
  <si>
    <t>Carbon dioxide, fossil</t>
  </si>
  <si>
    <t>biosphere3</t>
  </si>
  <si>
    <t>kilogram</t>
  </si>
  <si>
    <t>air</t>
  </si>
  <si>
    <t>biosphere</t>
  </si>
  <si>
    <t>Nitrogen oxides</t>
  </si>
  <si>
    <t>production</t>
  </si>
  <si>
    <t>RER</t>
  </si>
  <si>
    <t>technosphere</t>
  </si>
  <si>
    <t>chemical factory construction, organics</t>
  </si>
  <si>
    <t>chemical factory, organics</t>
  </si>
  <si>
    <t>market for aluminium oxide, metallurgical</t>
  </si>
  <si>
    <t>IAI Area, EU27 &amp; EFTA</t>
  </si>
  <si>
    <t>aluminium oxide, metallurgical</t>
  </si>
  <si>
    <t>market for chromium oxide, flakes</t>
  </si>
  <si>
    <t>GLO</t>
  </si>
  <si>
    <t>chromium oxide, flakes</t>
  </si>
  <si>
    <t>market for copper oxide</t>
  </si>
  <si>
    <t>copper oxide</t>
  </si>
  <si>
    <t>market for liquid storage tank, chemicals, organics</t>
  </si>
  <si>
    <t>liquid storage tank, chemicals, organics</t>
  </si>
  <si>
    <t>market for magnesium oxide</t>
  </si>
  <si>
    <t>magnesium oxide</t>
  </si>
  <si>
    <t>market for molybdenum trioxide</t>
  </si>
  <si>
    <t>molybdenum trioxide</t>
  </si>
  <si>
    <t>market for nickel, 99.5%</t>
  </si>
  <si>
    <t>nickel, 99.5%</t>
  </si>
  <si>
    <t>market for portafer</t>
  </si>
  <si>
    <t>portafer</t>
  </si>
  <si>
    <t>market for quicklime, milled, packed</t>
  </si>
  <si>
    <t>quicklime, milled, packed</t>
  </si>
  <si>
    <t>market for silica sand</t>
  </si>
  <si>
    <t>silica sand</t>
  </si>
  <si>
    <t>market for water, deionised</t>
  </si>
  <si>
    <t>Europe without Switzerland</t>
  </si>
  <si>
    <t>water, deionised</t>
  </si>
  <si>
    <t>market for zeolite, powder</t>
  </si>
  <si>
    <t>zeolite, powder</t>
  </si>
  <si>
    <t>market for zinc oxide</t>
  </si>
  <si>
    <t>zinc oxide</t>
  </si>
  <si>
    <t>market group for electricity, high voltage</t>
  </si>
  <si>
    <t>EUR</t>
  </si>
  <si>
    <t>kilowatt hour</t>
  </si>
  <si>
    <t>electricity, high voltage</t>
  </si>
  <si>
    <t>Ancillary BoP</t>
  </si>
  <si>
    <t>f5073a30-ca78-11e9-ba4e-2079186002a1</t>
  </si>
  <si>
    <t>comment</t>
  </si>
  <si>
    <t/>
  </si>
  <si>
    <t>production amount</t>
  </si>
  <si>
    <t>electronics production, for control units</t>
  </si>
  <si>
    <t>RoW</t>
  </si>
  <si>
    <t>electronics, for control units</t>
  </si>
  <si>
    <t>market for transformer, high voltage use</t>
  </si>
  <si>
    <t>transformer, high voltage use</t>
  </si>
  <si>
    <t>Anode</t>
  </si>
  <si>
    <t>e4615b23eff12908952e4e82fd21272d</t>
  </si>
  <si>
    <t>Negative current collector Cu</t>
  </si>
  <si>
    <t>Negative electrode paste</t>
  </si>
  <si>
    <t>Anode current collector, LFP</t>
  </si>
  <si>
    <t>6535d95f41fd1cb0e5310eae8dee57e7</t>
  </si>
  <si>
    <t>JP</t>
  </si>
  <si>
    <t>refined</t>
  </si>
  <si>
    <t>LFP battery import</t>
  </si>
  <si>
    <t>market for copper</t>
  </si>
  <si>
    <t>ecoinvent 3.3 cutoff</t>
  </si>
  <si>
    <t>copper</t>
  </si>
  <si>
    <t>market for sheet rolling, copper</t>
  </si>
  <si>
    <t>sheet rolling, copper</t>
  </si>
  <si>
    <t>Anode current collector, NCA</t>
  </si>
  <si>
    <t>6ce68df8cb2c1b2aa8dadbeb6442446a</t>
  </si>
  <si>
    <t>Anode paste, LFP</t>
  </si>
  <si>
    <t>cd43a53888087471aaaa7862487aea87</t>
  </si>
  <si>
    <t>tag</t>
  </si>
  <si>
    <t>market for anode, graphite, for lithium-ion battery</t>
  </si>
  <si>
    <t>anode, graphite, for lithium-ion battery</t>
  </si>
  <si>
    <t>market for carbon black</t>
  </si>
  <si>
    <t>carbon black</t>
  </si>
  <si>
    <t>market for carboxymethyl cellulose, powder</t>
  </si>
  <si>
    <t>carboxymethyl cellulose, powder</t>
  </si>
  <si>
    <t>market for styrene butadiene rubber (SBR)</t>
  </si>
  <si>
    <t>NMC battery import</t>
  </si>
  <si>
    <t>styrene butadiene rubber (SBR)</t>
  </si>
  <si>
    <t>Anode paste, NCA</t>
  </si>
  <si>
    <t>cf00be228d92d631ad408b47f60d08d0</t>
  </si>
  <si>
    <t>anode production, graphite, for lithium-ion battery</t>
  </si>
  <si>
    <t>market for synthetic rubber</t>
  </si>
  <si>
    <t>synthetic rubber</t>
  </si>
  <si>
    <t>Battery BoP</t>
  </si>
  <si>
    <t>f5073a2e-ca78-11e9-9899-2079186002a1</t>
  </si>
  <si>
    <t>Contains everything except the cell</t>
  </si>
  <si>
    <t>Heat, waste</t>
  </si>
  <si>
    <t>Battery management system</t>
  </si>
  <si>
    <t>Battery packaging</t>
  </si>
  <si>
    <t>Cooling system</t>
  </si>
  <si>
    <t>market for precious metal refinery</t>
  </si>
  <si>
    <t>precious metal refinery</t>
  </si>
  <si>
    <t>market for transport, freight, lorry 16-32 metric ton, EURO3</t>
  </si>
  <si>
    <t>ton kilometer</t>
  </si>
  <si>
    <t>transport, freight, lorry 16-32 metric ton, EURO3</t>
  </si>
  <si>
    <t>market for transport, freight, sea, tanker for petroleum</t>
  </si>
  <si>
    <t>transport, freight, sea, tanker for petroleum</t>
  </si>
  <si>
    <t>market group for electricity, medium voltage</t>
  </si>
  <si>
    <t>World</t>
  </si>
  <si>
    <t>electricity, medium voltage</t>
  </si>
  <si>
    <t>Battery cell</t>
  </si>
  <si>
    <t>Comment</t>
  </si>
  <si>
    <t>Cathode</t>
  </si>
  <si>
    <t>Cell container</t>
  </si>
  <si>
    <t>Electrolyte</t>
  </si>
  <si>
    <t>Separator</t>
  </si>
  <si>
    <t>market for heat, district or industrial, natural gas</t>
  </si>
  <si>
    <t>heat, district or industrial, natural gas</t>
  </si>
  <si>
    <t>market for water, decarbonised</t>
  </si>
  <si>
    <t>water, decarbonised</t>
  </si>
  <si>
    <t>This value is quite variable and drives the results.</t>
  </si>
  <si>
    <t>d89248a205e9a49775ca374b5adb9a57</t>
  </si>
  <si>
    <t>Battery management system (BMS)</t>
  </si>
  <si>
    <t>High voltage system</t>
  </si>
  <si>
    <t>IBIS</t>
  </si>
  <si>
    <t>IBIS fasteners</t>
  </si>
  <si>
    <t>Low voltage system</t>
  </si>
  <si>
    <t>market for printed wiring board, through-hole mounted, unspecified, Pb free</t>
  </si>
  <si>
    <t>BMB (Battery module board)</t>
  </si>
  <si>
    <t>printed wiring board, through-hole mounted, unspecified, Pb free</t>
  </si>
  <si>
    <t>market for transport, freight train</t>
  </si>
  <si>
    <t>transport, freight train</t>
  </si>
  <si>
    <t>market for transport, freight, lorry &gt;32 metric ton, EURO3</t>
  </si>
  <si>
    <t>transport, freight, lorry &gt;32 metric ton, EURO3</t>
  </si>
  <si>
    <t>240c7384fbd6fe21b36448ede1e43999</t>
  </si>
  <si>
    <t>Battery retention</t>
  </si>
  <si>
    <t>Battery tray</t>
  </si>
  <si>
    <t>Module packaging</t>
  </si>
  <si>
    <t>c0a7f46edbcdd1bdaf083803277f862f</t>
  </si>
  <si>
    <t>Heat transfer plate</t>
  </si>
  <si>
    <t>Lower retention</t>
  </si>
  <si>
    <t>Strap retention</t>
  </si>
  <si>
    <t>d92dbab286303d5826577362ee6a99df</t>
  </si>
  <si>
    <t>Tray lid</t>
  </si>
  <si>
    <t>Tray seal</t>
  </si>
  <si>
    <t>Tray with fasteners</t>
  </si>
  <si>
    <t>Bimetallic busbars and washers</t>
  </si>
  <si>
    <t>11970fef2e9cc5161b92a44ac5513cd9</t>
  </si>
  <si>
    <t>aluminium ingot, primary, to aluminium, wrought alloy market</t>
  </si>
  <si>
    <t>aluminium, wrought alloy</t>
  </si>
  <si>
    <t>market for acrylonitrile-butadiene-styrene copolymer</t>
  </si>
  <si>
    <t>acrylonitrile-butadiene-styrene copolymer</t>
  </si>
  <si>
    <t>market for injection moulding</t>
  </si>
  <si>
    <t>injection moulding</t>
  </si>
  <si>
    <t>market for metal working factory</t>
  </si>
  <si>
    <t>metal working factory</t>
  </si>
  <si>
    <t>market for metal working, average for aluminium product manufacturing</t>
  </si>
  <si>
    <t>metal working, average for aluminium product manufacturing</t>
  </si>
  <si>
    <t>market for metal working, average for copper product manufacturing</t>
  </si>
  <si>
    <t>metal working, average for copper product manufacturing</t>
  </si>
  <si>
    <t>market for plastic processing factory</t>
  </si>
  <si>
    <t>plastic processing factory</t>
  </si>
  <si>
    <t>e0527696428352ad65753732a293afe9</t>
  </si>
  <si>
    <t>this is for 1 kW of fuel cell, based on a 40 kW system</t>
  </si>
  <si>
    <t>kilowatt</t>
  </si>
  <si>
    <t>graphite production</t>
  </si>
  <si>
    <t>graphite</t>
  </si>
  <si>
    <t>phenolic resin production</t>
  </si>
  <si>
    <t>phenolic resin</t>
  </si>
  <si>
    <t>Buffer tank</t>
  </si>
  <si>
    <t>dd1bdfffe420fd9041253c29d8737a44</t>
  </si>
  <si>
    <t>process</t>
  </si>
  <si>
    <t>uncertainty type</t>
  </si>
  <si>
    <t>market for sheet rolling, chromium steel</t>
  </si>
  <si>
    <t>sheet rolling, chromium steel</t>
  </si>
  <si>
    <t>market for steel, chromium steel 18/8, hot rolled</t>
  </si>
  <si>
    <t>steel, chromium steel 18/8, hot rolled</t>
  </si>
  <si>
    <t>market for transport, freight, lorry 16-32 metric ton, EURO5</t>
  </si>
  <si>
    <t>transport, freight, lorry 16-32 metric ton, EURO5</t>
  </si>
  <si>
    <t>market for welding, arc, steel</t>
  </si>
  <si>
    <t>meter</t>
  </si>
  <si>
    <t>welding, arc, steel</t>
  </si>
  <si>
    <t>Ammonia</t>
  </si>
  <si>
    <t>Monoethanolamine</t>
  </si>
  <si>
    <t>Water, cooling, unspecified natural origin</t>
  </si>
  <si>
    <t>cubic meter</t>
  </si>
  <si>
    <t>natural resource::in water</t>
  </si>
  <si>
    <t>ecoinvent</t>
  </si>
  <si>
    <t>market for monoethanolamine</t>
  </si>
  <si>
    <t>monoethanolamine</t>
  </si>
  <si>
    <t>market for sodium hydroxide, without water, in 50% solution state</t>
  </si>
  <si>
    <t>sodium hydroxide, without water, in 50% solution state</t>
  </si>
  <si>
    <t>Carbon fibre, from acrylonitrile</t>
  </si>
  <si>
    <t>83790456208bcc9f068a139400912610</t>
  </si>
  <si>
    <t>COD, Chemical Oxygen Demand</t>
  </si>
  <si>
    <t>water</t>
  </si>
  <si>
    <t>Sohio process</t>
  </si>
  <si>
    <t>acrylonitrile</t>
  </si>
  <si>
    <t>heat production, heavy fuel oil, at industrial furnace 1MW</t>
  </si>
  <si>
    <t>heat, district or industrial, other than natural gas</t>
  </si>
  <si>
    <t>market for heat, from steam, in chemical industry</t>
  </si>
  <si>
    <t>heat, from steam, in chemical industry</t>
  </si>
  <si>
    <t>market group for electricity, low voltage</t>
  </si>
  <si>
    <t>electricity, low voltage</t>
  </si>
  <si>
    <t>treatment of waste asphalt, sanitary landfill</t>
  </si>
  <si>
    <t>waste asphalt</t>
  </si>
  <si>
    <t>fb839375747689b32f0b20e8b02888f2</t>
  </si>
  <si>
    <t>Coating and curing, general manufacturing</t>
  </si>
  <si>
    <t>square meter</t>
  </si>
  <si>
    <t>this assumption based on the catalyst loading of the original data!</t>
  </si>
  <si>
    <t>carbon black production</t>
  </si>
  <si>
    <t>market for ethylene glycol</t>
  </si>
  <si>
    <t>ethylene glycol</t>
  </si>
  <si>
    <t>market for water, ultrapure</t>
  </si>
  <si>
    <t>water, ultrapure</t>
  </si>
  <si>
    <t>sulfuric acid production</t>
  </si>
  <si>
    <t>sulfuric acid</t>
  </si>
  <si>
    <t>tetrafluoroethylene production</t>
  </si>
  <si>
    <t>tetrafluoroethylene</t>
  </si>
  <si>
    <t>c414409de1752fbaa66ce440295ba4ca</t>
  </si>
  <si>
    <t>Positive current collector Al</t>
  </si>
  <si>
    <t>Positive electrode paste</t>
  </si>
  <si>
    <t>Cathode current collector, LFP</t>
  </si>
  <si>
    <t>2f7b465d9c8e58470b30f53ab10d3e97</t>
  </si>
  <si>
    <t>aluminium production, primary, ingot</t>
  </si>
  <si>
    <t>IAI Area, Asia, without China and GCC</t>
  </si>
  <si>
    <t>aluminium, primary, ingot</t>
  </si>
  <si>
    <t>market for sheet rolling, aluminium</t>
  </si>
  <si>
    <t>sheet rolling, aluminium</t>
  </si>
  <si>
    <t>Cathode current collector, NCA</t>
  </si>
  <si>
    <t>fa30b656646b0585a2f6c11d5cdd05fe</t>
  </si>
  <si>
    <t>Cathode paste, LFP</t>
  </si>
  <si>
    <t>4a442e5e012603353eb459295f21d236</t>
  </si>
  <si>
    <t>market for N-methyl-2-pyrrolidone</t>
  </si>
  <si>
    <t>N-methyl-2-pyrrolidone</t>
  </si>
  <si>
    <t>market for polyvinylfluoride</t>
  </si>
  <si>
    <t>polyvinylfluoride</t>
  </si>
  <si>
    <t>Cathode paste, NCA</t>
  </si>
  <si>
    <t>c80643b21156068f774a8bb3597f0ba0</t>
  </si>
  <si>
    <t>e57e3b636cdadcdd4605c1a6c044ff8a</t>
  </si>
  <si>
    <t>Multilayer pouch</t>
  </si>
  <si>
    <t>Tab Aluminum</t>
  </si>
  <si>
    <t>Tab Copper</t>
  </si>
  <si>
    <t>Clamps and fasteners</t>
  </si>
  <si>
    <t>193066a770c19cd70c0bbd569cac241c</t>
  </si>
  <si>
    <t>market for metal working, average for steel product manufacturing</t>
  </si>
  <si>
    <t>metal working, average for steel product manufacturing</t>
  </si>
  <si>
    <t>market for steel, low-alloyed</t>
  </si>
  <si>
    <t>steel, low-alloyed</t>
  </si>
  <si>
    <t>aed28b03861bf90566ba45df256f2b1c</t>
  </si>
  <si>
    <t>NMVOC, non-methane volatile organic compounds, unspecified origin</t>
  </si>
  <si>
    <t>heat production, natural gas, at industrial furnace low-NOx &gt;100kW</t>
  </si>
  <si>
    <t>lubricating oil production</t>
  </si>
  <si>
    <t>lubricating oil</t>
  </si>
  <si>
    <t>metal coating facility construction</t>
  </si>
  <si>
    <t>metal coating facility</t>
  </si>
  <si>
    <t>treatment of hazardous waste, hazardous waste incineration</t>
  </si>
  <si>
    <t>hazardous waste, for incineration</t>
  </si>
  <si>
    <t>Cobalt sulfate</t>
  </si>
  <si>
    <t>82b6cd1339f30ca98adb599789412b6e</t>
  </si>
  <si>
    <t>this inventory is adapted from Majeau-Bettez 2011</t>
  </si>
  <si>
    <t>market for blasting</t>
  </si>
  <si>
    <t>blasting</t>
  </si>
  <si>
    <t>market for carbon monoxide</t>
  </si>
  <si>
    <t>carbon monoxide</t>
  </si>
  <si>
    <t>market for cobalt</t>
  </si>
  <si>
    <t>cobalt</t>
  </si>
  <si>
    <t>market for hydrogen, liquid</t>
  </si>
  <si>
    <t>hydrogen, liquid</t>
  </si>
  <si>
    <t>04dd0f277fea2558316d5b7a8da24ad6</t>
  </si>
  <si>
    <t>Manifolds</t>
  </si>
  <si>
    <t>Pipe fitting</t>
  </si>
  <si>
    <t>Radiator</t>
  </si>
  <si>
    <t>Thermal pad</t>
  </si>
  <si>
    <t>Disposal, hydrogen fuelling station</t>
  </si>
  <si>
    <t>9607d07485047238cbcdee46845ef950</t>
  </si>
  <si>
    <t>Transport, freight, lorry 16-32 metric ton, EURO5</t>
  </si>
  <si>
    <t>primary energy</t>
  </si>
  <si>
    <t>Dinitrogen monoxide</t>
  </si>
  <si>
    <t>f1e38682ea4c91fa2b012cd0ac83b960</t>
  </si>
  <si>
    <t>market for chemical factory, organics</t>
  </si>
  <si>
    <t>market for ethylene carbonate</t>
  </si>
  <si>
    <t>ethylene carbonate</t>
  </si>
  <si>
    <t>market for lithium hexafluorophosphate</t>
  </si>
  <si>
    <t>lithium hexafluorophosphate</t>
  </si>
  <si>
    <t>Electrolyte, LFP</t>
  </si>
  <si>
    <t>eea5ca91a0bce6b0dac8515bf6d185ec</t>
  </si>
  <si>
    <t>Electrolyte, NCA</t>
  </si>
  <si>
    <t>92b0a3a6100b9c43e0fb938faad2a6fb</t>
  </si>
  <si>
    <t>End plate</t>
  </si>
  <si>
    <t>037f31e8f14a13849d1d6c236876bcf6</t>
  </si>
  <si>
    <t>End-busbar aluminum</t>
  </si>
  <si>
    <t>24cfc476945b0f9da27197821510e899</t>
  </si>
  <si>
    <t>market for aluminium casting facility</t>
  </si>
  <si>
    <t>aluminium casting facility</t>
  </si>
  <si>
    <t>End-busbar copper</t>
  </si>
  <si>
    <t>f690d07f93708b7c3039d3da781f4dcc</t>
  </si>
  <si>
    <t>Essential BoP</t>
  </si>
  <si>
    <t>f5073a31-ca78-11e9-96ae-2079186002a1</t>
  </si>
  <si>
    <t>market for polyethylene, high density, granulate</t>
  </si>
  <si>
    <t>polyethylene, high density, granulate</t>
  </si>
  <si>
    <t>market for polyphenylene sulfide</t>
  </si>
  <si>
    <t>polyphenylene sulfide</t>
  </si>
  <si>
    <t>market for reinforcing steel</t>
  </si>
  <si>
    <t>reinforcing steel</t>
  </si>
  <si>
    <t>metal working, average for chromium steel product manufacturing</t>
  </si>
  <si>
    <t>steel production, chromium steel 18/8, hot rolled</t>
  </si>
  <si>
    <t>Fuel tank, compressed hydrogen gas, 700bar</t>
  </si>
  <si>
    <t>f5074dc7-ca78-11e9-aad2-2079186002a1</t>
  </si>
  <si>
    <t>We assume an aluminium tank supported with carbon fibre. fittings are stainless steel. wt% from Argonne National Labs 2010 assessment</t>
  </si>
  <si>
    <t>Textile, carbon cloth</t>
  </si>
  <si>
    <t>epoxy resin production, liquid</t>
  </si>
  <si>
    <t>epoxy resin, liquid</t>
  </si>
  <si>
    <t>9cf312fa86adb4dc986d7a3b54d1945a</t>
  </si>
  <si>
    <t>Glider lightweighting</t>
  </si>
  <si>
    <t>market for steel, low-alloyed, hot rolled</t>
  </si>
  <si>
    <t>steel, low-alloyed, hot rolled</t>
  </si>
  <si>
    <t>65ea350baea7e133bdb865b7acfe0ff5</t>
  </si>
  <si>
    <t>66d33c5c012e0ba8bcddbad8e3e577f0</t>
  </si>
  <si>
    <t>market for cable, ribbon cable, 20-pin, with plugs</t>
  </si>
  <si>
    <t>cable, ribbon cable, 20-pin, with plugs</t>
  </si>
  <si>
    <t>market for electronic component factory</t>
  </si>
  <si>
    <t>electronic component factory</t>
  </si>
  <si>
    <t>market for metal working, average for metal product manufacturing</t>
  </si>
  <si>
    <t>metal working, average for metal product manufacturing</t>
  </si>
  <si>
    <t>market for nylon 6</t>
  </si>
  <si>
    <t>nylon 6</t>
  </si>
  <si>
    <t>market for polyethylene terephthalate, granulate, amorphous</t>
  </si>
  <si>
    <t>polyethylene terephthalate, granulate, amorphous</t>
  </si>
  <si>
    <t>market for tin</t>
  </si>
  <si>
    <t>tin</t>
  </si>
  <si>
    <t>Hydrogen dispenser, for gaseous hydrogen</t>
  </si>
  <si>
    <t>762086b73091ccc1bc12f5fb4cb48e05</t>
  </si>
  <si>
    <t>market for blow moulding</t>
  </si>
  <si>
    <t>blow moulding</t>
  </si>
  <si>
    <t>market for polypropylene, granulate</t>
  </si>
  <si>
    <t>polypropylene, granulate</t>
  </si>
  <si>
    <t>market for sheet rolling, steel</t>
  </si>
  <si>
    <t>sheet rolling, steel</t>
  </si>
  <si>
    <t>Hydrogen refuelling station, SMR</t>
  </si>
  <si>
    <t>dcda8b5f6cca091c1cb07dabb854da56</t>
  </si>
  <si>
    <t>Occupation, industrial area</t>
  </si>
  <si>
    <t>square meter-year</t>
  </si>
  <si>
    <t>natural resource::land</t>
  </si>
  <si>
    <t>Walls and foundations, for hydrogen refuelling station</t>
  </si>
  <si>
    <t>diaphragm compressor module, high pressure</t>
  </si>
  <si>
    <t>storage module, high pressure, at fuelling station</t>
  </si>
  <si>
    <t>Hydrogen, gaseous, 700 bar, from SMR NG w/o CCS, at H2 fuelling station</t>
  </si>
  <si>
    <t>d3874db7678fd752e8e8b98222cedd05</t>
  </si>
  <si>
    <t>SMR NG, 700 bar</t>
  </si>
  <si>
    <t>Hydrogen, gaseous, 700 bar, from electrolysis, at H2 fuelling station</t>
  </si>
  <si>
    <t>European mix</t>
  </si>
  <si>
    <t>PEM electrolyzer, ACDC Converter</t>
  </si>
  <si>
    <t>PEM electrolyzer, Balance of Plant</t>
  </si>
  <si>
    <t>PEM electrolyzer, Operation and Maintenance</t>
  </si>
  <si>
    <t>hour</t>
  </si>
  <si>
    <t>PEM electrolyzer, Stack</t>
  </si>
  <si>
    <t>4436c877aea82a5834ad25de3af6522c</t>
  </si>
  <si>
    <t>Integrated Battery Interface System (IBIS)</t>
  </si>
  <si>
    <t>market for brass</t>
  </si>
  <si>
    <t>brass</t>
  </si>
  <si>
    <t>market for casting, brass</t>
  </si>
  <si>
    <t>casting, brass</t>
  </si>
  <si>
    <t>market for electric connector, wire clamp</t>
  </si>
  <si>
    <t>electric connector, wire clamp</t>
  </si>
  <si>
    <t>market for integrated circuit, logic type</t>
  </si>
  <si>
    <t>integrated circuit, logic type</t>
  </si>
  <si>
    <t>6c73b27a210af2a318c4215073955e83</t>
  </si>
  <si>
    <t>Inner frame</t>
  </si>
  <si>
    <t>deae9e4eb5b26a3f21214d886c7799be</t>
  </si>
  <si>
    <t>market for anodising, aluminium sheet</t>
  </si>
  <si>
    <t>anodising, aluminium sheet</t>
  </si>
  <si>
    <t>market for nylon 6-6, glass-filled</t>
  </si>
  <si>
    <t>nylon 6-6, glass-filled</t>
  </si>
  <si>
    <t>Separator, LFP</t>
  </si>
  <si>
    <t>JPN</t>
  </si>
  <si>
    <t>Separator, NCA</t>
  </si>
  <si>
    <t>ec60d59e16b2f22596f852e9f1761c55</t>
  </si>
  <si>
    <t>Iron, ion</t>
  </si>
  <si>
    <t>Lithium, ion</t>
  </si>
  <si>
    <t>Phosphate</t>
  </si>
  <si>
    <t>market for iron sulfate</t>
  </si>
  <si>
    <t>iron sulfate</t>
  </si>
  <si>
    <t>market for lithium hydroxide</t>
  </si>
  <si>
    <t>lithium hydroxide</t>
  </si>
  <si>
    <t>market for phosphoric acid, industrial grade, without water, in 85% solution state</t>
  </si>
  <si>
    <t>phosphoric acid, industrial grade, without water, in 85% solution state</t>
  </si>
  <si>
    <t>75660369e43fb42a1604bbedac268b24</t>
  </si>
  <si>
    <t>market for electronic component, passive, unspecified</t>
  </si>
  <si>
    <t>electronic component, passive, unspecified</t>
  </si>
  <si>
    <t>267ba4fc5f3c1df48c369c35650e563b</t>
  </si>
  <si>
    <t>MEA hot pressing</t>
  </si>
  <si>
    <t>0d7ef637c9c88843df74232d64de8fba</t>
  </si>
  <si>
    <t>This dataset is used to make one kilogram of membrane electrode assembly out of seperate electrodes and membranes. They are hot pressed together.</t>
  </si>
  <si>
    <t>market for thermoforming, with calendering</t>
  </si>
  <si>
    <t>thermoforming, with calendering</t>
  </si>
  <si>
    <t>f05e0c6e300f7625b028184e178b8940</t>
  </si>
  <si>
    <t>8dc51b512f3746e0135d2e18396fcec1</t>
  </si>
  <si>
    <t>market for titanium dioxide</t>
  </si>
  <si>
    <t>titanium dioxide</t>
  </si>
  <si>
    <t>Module fasteners</t>
  </si>
  <si>
    <t>84ce10d5e5ff409bc1e0b17df3f163dc</t>
  </si>
  <si>
    <t>Module lid</t>
  </si>
  <si>
    <t>7921b51ea9bf120745d9fa262fc5188f</t>
  </si>
  <si>
    <t>0b22f7b8d0063e18fa013f884185c677</t>
  </si>
  <si>
    <t>Outer frame</t>
  </si>
  <si>
    <t>ad0a2fa2697e7eba2c8b897ac5e9e599</t>
  </si>
  <si>
    <t>market for packaging film, low density polyethylene</t>
  </si>
  <si>
    <t>packaging film, low density polyethylene</t>
  </si>
  <si>
    <t>specifications (amorphous vs. bottle grade) are missing in Ellingsen 2014</t>
  </si>
  <si>
    <t>1abcd4aca7bbc5afaa3f169b21adf1b2</t>
  </si>
  <si>
    <t>air::urban air close to ground</t>
  </si>
  <si>
    <t>aluminium hydroxide production</t>
  </si>
  <si>
    <t>CN</t>
  </si>
  <si>
    <t>aluminium hydroxide</t>
  </si>
  <si>
    <t>cobalt production</t>
  </si>
  <si>
    <t>hydrogen peroxide production, product in 50% solution state</t>
  </si>
  <si>
    <t>hydrogen peroxide, without water, in 50% solution state</t>
  </si>
  <si>
    <t>lithium hydroxide production</t>
  </si>
  <si>
    <t>market for tap water</t>
  </si>
  <si>
    <t>tap water</t>
  </si>
  <si>
    <t>nickel mine operation, sulfidic ore</t>
  </si>
  <si>
    <t>nitric acid production, product in 50% solution state</t>
  </si>
  <si>
    <t>nitric acid, without water, in 50% solution state</t>
  </si>
  <si>
    <t>treatment of wastewater, average, capacity 1E9l/year</t>
  </si>
  <si>
    <t>wastewater, average</t>
  </si>
  <si>
    <t>Methane, fossil</t>
  </si>
  <si>
    <t>4062da13e83f763e37db6eac23ce1a99</t>
  </si>
  <si>
    <t>c006e221a75622269637efbd88f9472d</t>
  </si>
  <si>
    <t>market for acrylic acid</t>
  </si>
  <si>
    <t>acrylic acid</t>
  </si>
  <si>
    <t>Ni1/3Co1/3Mn1/3(OH)2</t>
  </si>
  <si>
    <t>60ec908272f0eb0bb772be5cdb17de0f</t>
  </si>
  <si>
    <t>this inventory is adapted from Majeau-Bettez 2011 and Ellingsen 2014</t>
  </si>
  <si>
    <t>Sulfate</t>
  </si>
  <si>
    <t>market for manganese sulfate</t>
  </si>
  <si>
    <t>production of manganese sulfate is available as a unit process in ecoenvent and the data is therefore not taken from Majeau-Bettez 2011</t>
  </si>
  <si>
    <t>manganese sulfate</t>
  </si>
  <si>
    <t>market for nickel sulfate</t>
  </si>
  <si>
    <t>production of nickel sulfate is available as a unit process in ecoenvent and the data is therefore not taken from Majeau-Bettez 2011</t>
  </si>
  <si>
    <t>nickel sulfate</t>
  </si>
  <si>
    <t>market for soda ash, light, crystalline, heptahydrate</t>
  </si>
  <si>
    <t>soda ash, light, crystalline, heptahydrate</t>
  </si>
  <si>
    <t>8594a373d2c41aae69ed551aeaf6b0da</t>
  </si>
  <si>
    <t>market for aluminium scrap, new</t>
  </si>
  <si>
    <t>aluminium scrap, new</t>
  </si>
  <si>
    <t>f8418c97b8081085e366515261d10238</t>
  </si>
  <si>
    <t>fc591910224213baf0dbb95238f158fd</t>
  </si>
  <si>
    <t>transformer and rectifier unit, for electrolyzer</t>
  </si>
  <si>
    <t>eaec343d23acce03f2f32ce9ad6e4e3d</t>
  </si>
  <si>
    <t>market for aluminium, wrought alloy</t>
  </si>
  <si>
    <t>market for cast iron</t>
  </si>
  <si>
    <t>cast iron</t>
  </si>
  <si>
    <t>market for steel, chromium steel 18/8</t>
  </si>
  <si>
    <t>steel, chromium steel 18/8</t>
  </si>
  <si>
    <t>247418d2db75d3d9fbfc64cbd30f5c6f</t>
  </si>
  <si>
    <t>cast iron production</t>
  </si>
  <si>
    <t>market for heat, district or industrial, other than natural gas</t>
  </si>
  <si>
    <t>reinforcing steel production</t>
  </si>
  <si>
    <t>cd9e9c7fa182e86e229e22bbd207da56</t>
  </si>
  <si>
    <t>market for extrusion, plastic film</t>
  </si>
  <si>
    <t>extrusion, plastic film</t>
  </si>
  <si>
    <t>market for graphite</t>
  </si>
  <si>
    <t>market for municipal solid waste</t>
  </si>
  <si>
    <t>municipal solid waste</t>
  </si>
  <si>
    <t>market for platinum</t>
  </si>
  <si>
    <t>platinum</t>
  </si>
  <si>
    <t>market for waste plastic, industrial electronics</t>
  </si>
  <si>
    <t>waste plastic, industrial electronics</t>
  </si>
  <si>
    <t>market for waste rubber, unspecified</t>
  </si>
  <si>
    <t>waste rubber, unspecified</t>
  </si>
  <si>
    <t>joule</t>
  </si>
  <si>
    <t>noise, octave 1, day time, urban</t>
  </si>
  <si>
    <t>octave 1::day time::urban</t>
  </si>
  <si>
    <t>noise, octave 2, day time, urban</t>
  </si>
  <si>
    <t>octave 2::day time::urban</t>
  </si>
  <si>
    <t>noise, octave 3, day time, urban</t>
  </si>
  <si>
    <t>octave 3::day time::urban</t>
  </si>
  <si>
    <t>noise, octave 4, day time, urban</t>
  </si>
  <si>
    <t>octave 4::day time::urban</t>
  </si>
  <si>
    <t>noise, octave 5, day time, urban</t>
  </si>
  <si>
    <t>octave 5::day time::urban</t>
  </si>
  <si>
    <t>noise, octave 6, day time, urban</t>
  </si>
  <si>
    <t>octave 6::day time::urban</t>
  </si>
  <si>
    <t>noise, octave 7, day time, urban</t>
  </si>
  <si>
    <t>octave 7::day time::urban</t>
  </si>
  <si>
    <t>noise, octave 8, day time, urban</t>
  </si>
  <si>
    <t>octave 8::day time::urban</t>
  </si>
  <si>
    <t>market for charger, electric passenger car</t>
  </si>
  <si>
    <t>charger, electric passenger car</t>
  </si>
  <si>
    <t>market for converter, for electric passenger car</t>
  </si>
  <si>
    <t>converter, for electric passenger car</t>
  </si>
  <si>
    <t>market for electric motor, electric passenger car</t>
  </si>
  <si>
    <t>electric motor, electric passenger car</t>
  </si>
  <si>
    <t>market for glider, passenger car</t>
  </si>
  <si>
    <t>glider, passenger car</t>
  </si>
  <si>
    <t>market for internal combustion engine, passenger car</t>
  </si>
  <si>
    <t>internal combustion engine, for passenger car</t>
  </si>
  <si>
    <t>market for inverter, for electric passenger car</t>
  </si>
  <si>
    <t>inverter, for electric passenger car</t>
  </si>
  <si>
    <t>market for power distribution unit, for electric passenger car</t>
  </si>
  <si>
    <t>power distribution unit, for electric passenger car</t>
  </si>
  <si>
    <t>market for road</t>
  </si>
  <si>
    <t>meter-year</t>
  </si>
  <si>
    <t>road</t>
  </si>
  <si>
    <t>f5073a32-ca78-11e9-bf37-2079186002a1</t>
  </si>
  <si>
    <t>air::non-urban air or from high stacks</t>
  </si>
  <si>
    <t>Benzene</t>
  </si>
  <si>
    <t>Carbon monoxide, fossil</t>
  </si>
  <si>
    <t>PAH, polycyclic aromatic hydrocarbons</t>
  </si>
  <si>
    <t>Particulates, &lt; 2.5 um</t>
  </si>
  <si>
    <t>Sulfur dioxide</t>
  </si>
  <si>
    <t>polyethylene production, high density, granulate</t>
  </si>
  <si>
    <t>glass fibre reinforced plastic production, polyamide, injection moulded</t>
  </si>
  <si>
    <t>glass fibre reinforced plastic, polyamide, injection moulded</t>
  </si>
  <si>
    <t>30d8ce62df48564bd63c4601218f4b28</t>
  </si>
  <si>
    <t>market for polyvinylchloride, suspension polymerised</t>
  </si>
  <si>
    <t>Ellingsen 2014 don't specify the polymerization method, here suspension polymerization was assumed</t>
  </si>
  <si>
    <t>polyvinylchloride, suspension polymerised</t>
  </si>
  <si>
    <t>Positive active material</t>
  </si>
  <si>
    <t>9bf52c7447cfc2013dc8b03ed9808595</t>
  </si>
  <si>
    <t>Positive active material = Li(Ni1/3Co1/3Mn1/3)O2, this inventory is adapted from Majeau-Bettez 2011 and Ellingsen 2014</t>
  </si>
  <si>
    <t>market for heat, future</t>
  </si>
  <si>
    <t>heat, future</t>
  </si>
  <si>
    <t>ad7cfb16e845c17e641cc73bbf2cd2b3</t>
  </si>
  <si>
    <t>fff9c695cfe79bfee417575d00f5d869</t>
  </si>
  <si>
    <t>7d8dd74315915158cccb758a15be5cf3</t>
  </si>
  <si>
    <t>Acetaldehyde</t>
  </si>
  <si>
    <t>Acetic acid</t>
  </si>
  <si>
    <t>Benzo(a)pyrene</t>
  </si>
  <si>
    <t>Butane</t>
  </si>
  <si>
    <t>Formaldehyde</t>
  </si>
  <si>
    <t>Mercury</t>
  </si>
  <si>
    <t>Pentane</t>
  </si>
  <si>
    <t>Propane</t>
  </si>
  <si>
    <t>Propionic acid</t>
  </si>
  <si>
    <t>Toluene</t>
  </si>
  <si>
    <t>market group for natural gas, high pressure</t>
  </si>
  <si>
    <t>natural gas, high pressure</t>
  </si>
  <si>
    <t>Selective coating, sputtering</t>
  </si>
  <si>
    <t>3e48074c3281504e898f06e555e91e58</t>
  </si>
  <si>
    <t>this process models the application of the catalyst &amp; gdl to the bipolar plate.</t>
  </si>
  <si>
    <t>air separation, cryogenic</t>
  </si>
  <si>
    <t>oxygen, liquid</t>
  </si>
  <si>
    <t>argon production, liquid</t>
  </si>
  <si>
    <t>argon, liquid</t>
  </si>
  <si>
    <t>diesel, burned in building machine</t>
  </si>
  <si>
    <t>kraft paper production, bleached</t>
  </si>
  <si>
    <t>kraft paper, bleached</t>
  </si>
  <si>
    <t>market for corrugated board box</t>
  </si>
  <si>
    <t>corrugated board box</t>
  </si>
  <si>
    <t>market for light fuel oil</t>
  </si>
  <si>
    <t>light fuel oil</t>
  </si>
  <si>
    <t>market for nitrogen, liquid</t>
  </si>
  <si>
    <t>nitrogen, liquid</t>
  </si>
  <si>
    <t>polyethylene production, low density, granulate</t>
  </si>
  <si>
    <t>polyethylene, low density, granulate</t>
  </si>
  <si>
    <t>tin production</t>
  </si>
  <si>
    <t>treatment of waste mineral oil, hazardous waste incineration</t>
  </si>
  <si>
    <t>waste mineral oil</t>
  </si>
  <si>
    <t>treatment of wastewater, from residence, capacity 1.1E10l/year</t>
  </si>
  <si>
    <t>wastewater, from residence</t>
  </si>
  <si>
    <t>50df478fcb80435f93cc2e6081fba40b</t>
  </si>
  <si>
    <t>60314574c3440bbb801684d85b853c1e</t>
  </si>
  <si>
    <t>market for polyethylene, low density, granulate</t>
  </si>
  <si>
    <t>bdf31b0685b4e48931d1ab8e6089e1e8</t>
  </si>
  <si>
    <t>Tie-rods</t>
  </si>
  <si>
    <t>242e01805b2baf56b0e2663acc55c9e0</t>
  </si>
  <si>
    <t>b096e06a9d87a89df6ed78739716cbb1</t>
  </si>
  <si>
    <t>474a28ea70e58630fd607e26e4c76a34</t>
  </si>
  <si>
    <t>fb144b1af6ed2882dacdabb8c1ab0c31</t>
  </si>
  <si>
    <t>Weaving, carbon cloth</t>
  </si>
  <si>
    <t>treatment of waste plastic, mixture, sanitary landfill</t>
  </si>
  <si>
    <t>waste plastic, mixture</t>
  </si>
  <si>
    <t>a7583de34c84bdd20d6f8a2547f9205c</t>
  </si>
  <si>
    <t>market for glass fibre</t>
  </si>
  <si>
    <t>glass fibre</t>
  </si>
  <si>
    <t>market for silicon, electronics grade</t>
  </si>
  <si>
    <t>silicon, electronics grade</t>
  </si>
  <si>
    <t>cbfebd1c63be9c1858a5e9f7c46e1231</t>
  </si>
  <si>
    <t>c3735927f615c190f783182e27c2f9f2</t>
  </si>
  <si>
    <t>15d9a5378ba6ae876173c2eacc9cc78b</t>
  </si>
  <si>
    <t>market for butyl acrylate</t>
  </si>
  <si>
    <t>butyl acrylate</t>
  </si>
  <si>
    <t>64e72891c480a86393595cbc5e3d394b</t>
  </si>
  <si>
    <t>28baee6de3a26547fede4ff5377b17e0</t>
  </si>
  <si>
    <t>gravel production, crushed</t>
  </si>
  <si>
    <t>gravel, crushed</t>
  </si>
  <si>
    <t>market for concrete, high exacting requirements</t>
  </si>
  <si>
    <t>concrete, high exacting requirements</t>
  </si>
  <si>
    <t>market for concrete, normal</t>
  </si>
  <si>
    <t>concrete, normal</t>
  </si>
  <si>
    <t>market for flat glass, coated</t>
  </si>
  <si>
    <t>flat glass, coated</t>
  </si>
  <si>
    <t>market for gypsum fibreboard</t>
  </si>
  <si>
    <t>gypsum fibreboard</t>
  </si>
  <si>
    <t>market for lubricating oil</t>
  </si>
  <si>
    <t>35be8d8cbc0059ab43d460a310cb7b5f</t>
  </si>
  <si>
    <t>packaging box factory construction</t>
  </si>
  <si>
    <t>packaging box factory</t>
  </si>
  <si>
    <t>biogas upgrading - sewage sludge - amine scrubbing - best</t>
  </si>
  <si>
    <t>formula</t>
  </si>
  <si>
    <t>as degradation product of MEA</t>
  </si>
  <si>
    <t>Carbon dioxide, from soil or biomass stock</t>
  </si>
  <si>
    <t>assume 2% of carbon dioxide remains in product upgraded biogas (Jungbluth, 2007), and the rest is removed through upgrading</t>
  </si>
  <si>
    <t>Hydrogen sulfide</t>
  </si>
  <si>
    <t>leak</t>
  </si>
  <si>
    <t>Methane, non-fossil</t>
  </si>
  <si>
    <t>AmineScrubbing_methane_leak</t>
  </si>
  <si>
    <t>H2S reacts with oxygen to produce S on activated carbon, assume S is further oxydized to SO2 to recover activated carbon</t>
  </si>
  <si>
    <t>upgraded biogas (&gt;96% vol biomethane) qualified for CH natural gas network injection</t>
  </si>
  <si>
    <t>activated silica production</t>
  </si>
  <si>
    <t>material used for water removal before biogas upgrading</t>
  </si>
  <si>
    <t>activated silica</t>
  </si>
  <si>
    <t>material during operation</t>
  </si>
  <si>
    <t>market for activated carbon, granular</t>
  </si>
  <si>
    <t>material consumption for desulphurisation</t>
  </si>
  <si>
    <t>activated carbon, granular</t>
  </si>
  <si>
    <t>conventional biogas upgrading facility; approximation based on ecoinvent background dataset for conventional biogas upgrading; including compressor, gas cleaning, upgrading, TSA</t>
  </si>
  <si>
    <t>facility</t>
  </si>
  <si>
    <t>material consumption for gas upgrading</t>
  </si>
  <si>
    <t>AmineScrubbing_electricity_dmd</t>
  </si>
  <si>
    <t>electricity consumption required for compression of feed-in gas, conditioning, and product gas recovery</t>
  </si>
  <si>
    <t>electricity</t>
  </si>
  <si>
    <t>production of 2 wt-% potassium iodide solution</t>
  </si>
  <si>
    <t>material consumption for desulphurisation, used together with activated carbon</t>
  </si>
  <si>
    <t>2 wt-% potassium iodide solution</t>
  </si>
  <si>
    <t>treatment of sewage sludge by anaerobic digestion</t>
  </si>
  <si>
    <t>biogas</t>
  </si>
  <si>
    <t>container, with pipes and fittings, for diaphragm compressor</t>
  </si>
  <si>
    <t>3b5db3f748cfbb20fab70c00653b3fc5</t>
  </si>
  <si>
    <t>7b64d062c93cdabec56ce0da0e64b73a</t>
  </si>
  <si>
    <t>diaphragms, for diaphragm compressor</t>
  </si>
  <si>
    <t>frequency converter, for diaphragm compressor</t>
  </si>
  <si>
    <t>5e93e3f1f58425e3c0ddfa7bb018a63e</t>
  </si>
  <si>
    <t>ethylene glycol production</t>
  </si>
  <si>
    <t>heat production, natural gas, at industrial furnace &gt;100kW</t>
  </si>
  <si>
    <t>e8a6b96a45416cb14b7344c6f31fa35f</t>
  </si>
  <si>
    <t>tube insulation production, elastomere</t>
  </si>
  <si>
    <t>tube insulation, elastomere</t>
  </si>
  <si>
    <t>wire drawing, copper</t>
  </si>
  <si>
    <t>095664b384537b91d8e3e63ab94a9948</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</si>
  <si>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</si>
  <si>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</si>
  <si>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</si>
  <si>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</si>
  <si>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</si>
  <si>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</si>
  <si>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</si>
  <si>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</si>
  <si>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</si>
  <si>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</si>
  <si>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</si>
  <si>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heat, central or small-scale, natural gas</t>
  </si>
  <si>
    <t>treatment of wastewater, unpolluted, capacity 5E9l/year</t>
  </si>
  <si>
    <t>wastewater, unpolluted</t>
  </si>
  <si>
    <t>5baf9cc755ef7bd3bea235d9fb6e0cb8</t>
  </si>
  <si>
    <t>heat production, natural gas, at boiler condensing modulating &gt;100kW</t>
  </si>
  <si>
    <t>market for chemical factory</t>
  </si>
  <si>
    <t>taken from process Sodium chloride electrolysis, RER</t>
  </si>
  <si>
    <t>chemical factory</t>
  </si>
  <si>
    <t>market for iodine</t>
  </si>
  <si>
    <t>iodine</t>
  </si>
  <si>
    <t>market for potassium hydroxide</t>
  </si>
  <si>
    <t>potassium hydroxide</t>
  </si>
  <si>
    <t>epichlorohydrin production from allyl chloride</t>
  </si>
  <si>
    <t>epichlorohydrin</t>
  </si>
  <si>
    <t>cca808e6c9857a3317bd2cbd64b2db06</t>
  </si>
  <si>
    <t>SMR NG, 25 bar</t>
  </si>
  <si>
    <t>Hydrogen tank</t>
  </si>
  <si>
    <t>Type IV tank, with HDPE liner, Boureima et al. 2009</t>
  </si>
  <si>
    <t>market for aluminium alloy, AlLi</t>
  </si>
  <si>
    <t>aluminium alloy, AlLi</t>
  </si>
  <si>
    <t>Tank BoP</t>
  </si>
  <si>
    <t>market for polyurethane, flexible foam</t>
  </si>
  <si>
    <t>polyurethane, flexible foam</t>
  </si>
  <si>
    <t>Type IV tank, with aluminium liner, Boureima et al. 2009</t>
  </si>
  <si>
    <t>Fuel tank, compressed hydrogen gas, 700bar, with HDPE liner</t>
  </si>
  <si>
    <t>Fuel tank, compressed hydrogen gas, 700bar, with aluminium liner</t>
  </si>
  <si>
    <t>Hydrogen, gaseous, 25 bar, from electrolysis</t>
  </si>
  <si>
    <t>Lithium iron phosphate [LiFePO4]</t>
  </si>
  <si>
    <t>NCA electrode material (LiNi0.8Co0.15Al0.05O2)</t>
  </si>
  <si>
    <t>Battery cell, NMC</t>
  </si>
  <si>
    <t>Battery cell, LFP</t>
  </si>
  <si>
    <t>see harmonization of inventory data</t>
  </si>
  <si>
    <t>Battery cell, NCA</t>
  </si>
  <si>
    <t>loc</t>
  </si>
  <si>
    <t>scale</t>
  </si>
  <si>
    <t>Power to Gas::4.1 Methanation::Chemical</t>
  </si>
  <si>
    <t>Materials/fuels</t>
  </si>
  <si>
    <t>production of nickle-based catalyst for methanation</t>
  </si>
  <si>
    <t>Sabatier reaction methanation unit</t>
  </si>
  <si>
    <t>minimum</t>
  </si>
  <si>
    <t>maximum</t>
  </si>
  <si>
    <t>Power to Gas::3.1 CO2 Capture::Atmosphere</t>
  </si>
  <si>
    <t>market for chemical, organic</t>
  </si>
  <si>
    <t>chemical, organic</t>
  </si>
  <si>
    <t>Electricity/heat</t>
  </si>
  <si>
    <t>carbon dioxide, captured from atmosphere</t>
  </si>
  <si>
    <t>carbon dioxide capture system</t>
  </si>
  <si>
    <t>polyvinylchloride production, bulk polymerisation</t>
  </si>
  <si>
    <t>polyvinylchloride, bulk polymerised</t>
  </si>
  <si>
    <t>steel production, electric, low-alloyed</t>
  </si>
  <si>
    <t>synthetic rubber production</t>
  </si>
  <si>
    <t>adsorption and desorption unit, carbon dioxide capture process</t>
  </si>
  <si>
    <t>computer production, desktop, without screen</t>
  </si>
  <si>
    <t>computer, desktop, without screen</t>
  </si>
  <si>
    <t>market for display, liquid crystal, 17 inches</t>
  </si>
  <si>
    <t>display, liquid crystal, 17 inches</t>
  </si>
  <si>
    <t>operation, computer, desktop, with liquid crystal display, active mode</t>
  </si>
  <si>
    <t>router, internet</t>
  </si>
  <si>
    <t>control panel, carbon dioxide capture process</t>
  </si>
  <si>
    <t>cooling unit, carbon dioxide capture process</t>
  </si>
  <si>
    <t>transport, freight train, diesel, with particle filter</t>
  </si>
  <si>
    <t>heat exchanger, carbon dioxide capture process</t>
  </si>
  <si>
    <t>hot water tank, carbon dioxide capture process</t>
  </si>
  <si>
    <t>gas motor production, 206kW</t>
  </si>
  <si>
    <t>gas motor, 206kW</t>
  </si>
  <si>
    <t>pump production, 40W</t>
  </si>
  <si>
    <t>pump, 40W</t>
  </si>
  <si>
    <t>steel production, converter, low-alloyed</t>
  </si>
  <si>
    <t>pumps, carbon dioxide capture process</t>
  </si>
  <si>
    <t>copper production, blister-copper</t>
  </si>
  <si>
    <t>copper, blister-copper</t>
  </si>
  <si>
    <t>wiring and tubing, carbon dioxide capture process</t>
  </si>
  <si>
    <t>market for aluminium alloy, AlMg3</t>
  </si>
  <si>
    <t>aluminium alloy, AlMg3</t>
  </si>
  <si>
    <t>Syngas, RWGS, Production</t>
  </si>
  <si>
    <t>Water</t>
  </si>
  <si>
    <t>Fischer Tropsch reactor and upgrading plant, construction</t>
  </si>
  <si>
    <t>RWGS tank construction</t>
  </si>
  <si>
    <t xml:space="preserve">technosphere </t>
  </si>
  <si>
    <t>market for pump, 40W</t>
  </si>
  <si>
    <t>From PEM electrolysis</t>
  </si>
  <si>
    <t>Methanol distillation</t>
  </si>
  <si>
    <t>Purified methanol</t>
  </si>
  <si>
    <t>MTG production facility, construction</t>
  </si>
  <si>
    <t>market for aluminium, cast alloy</t>
  </si>
  <si>
    <t>aluminium, cast alloy</t>
  </si>
  <si>
    <t>market for flat glass, uncoated</t>
  </si>
  <si>
    <t>flat glass, uncoated</t>
  </si>
  <si>
    <t>market for air compressor, screw-type compressor, 300kW</t>
  </si>
  <si>
    <t>air compressor, screw-type compressor, 300kW</t>
  </si>
  <si>
    <t>ROW</t>
  </si>
  <si>
    <t>Methanol Synthesis</t>
  </si>
  <si>
    <t>Methanol, unpurified</t>
  </si>
  <si>
    <t>steam production, as energy carrier, in chemical industry</t>
  </si>
  <si>
    <t>Carbon monoxide, non-fossil</t>
  </si>
  <si>
    <t>kilometer</t>
  </si>
  <si>
    <t>None</t>
  </si>
  <si>
    <t>carculator export</t>
  </si>
  <si>
    <t>diesel</t>
  </si>
  <si>
    <t>DE</t>
  </si>
  <si>
    <t>Originally in cubic meter. Composition: 96% CH4, 4% CO2, Density of gas: .708 kg/Nm3</t>
  </si>
  <si>
    <t>LHV: 19.9 MJ/kg</t>
  </si>
  <si>
    <t>Stack</t>
  </si>
  <si>
    <t>Membrane</t>
  </si>
  <si>
    <t>PEM Fuel Cell</t>
  </si>
  <si>
    <t>Bipolar plate</t>
  </si>
  <si>
    <t>Catalyst layer</t>
  </si>
  <si>
    <t>Gas Diffusion Layer</t>
  </si>
  <si>
    <t>SMR NG + CCS (MDEA), 98 (average), 700 bar</t>
  </si>
  <si>
    <t>market for diethanolamine</t>
  </si>
  <si>
    <t>diethanolamine</t>
  </si>
  <si>
    <t>SMR NG + CCS (MDEA), 98 (average), 25 bar</t>
  </si>
  <si>
    <t>Hydrogen, gaseous, 25 bar</t>
  </si>
  <si>
    <t>SMR NG + CCS, 700 bar</t>
  </si>
  <si>
    <t>ecoinvent 3.6 cutoff</t>
  </si>
  <si>
    <t>"sodium sulfate" does not exisit in ecoinvent 3.6 cutoff , therefore sulfate was chosen so far using the emission amount specified by Ellingsen 2014)</t>
  </si>
  <si>
    <t>75% of the glider mass reduction is replaced by aluminium</t>
  </si>
  <si>
    <t>Adapted from van der Giesen et al. 2014. Density of syngas: 0.470kg/m3 @1 bar. LHV: 23.9 MJ/kg.</t>
  </si>
  <si>
    <t>Adapted from van der Giesen et al. 2014. LHV: 43.4 MJ/kg, Formula: C13H18, Density: 7551 kg/m3</t>
  </si>
  <si>
    <t>Adapted from Comparative well-to-wheel life cycle assessment of
OME3–5 synfuel production via the power-to-liquid
pathway, Hank et al. 2019</t>
  </si>
  <si>
    <t>Electricity requirement of 3.2 kWh to compress from 25 to 700 bar, US DoE, 2009</t>
  </si>
  <si>
    <t>Hydrogen, gaseous, 700 bar, from SMR of biogas, at H2 fuelling station</t>
  </si>
  <si>
    <t>Electricity requirement of 3.2 kWh tocompress from 25 to 700 bar, US DoE, 2009</t>
  </si>
  <si>
    <t>Hydrogen, gaseous, 700 bar, from SMR of biogas with CCS, at H2 fuelling station</t>
  </si>
  <si>
    <t>CCS Europe 2025::Wood::Geological storage::BIGCC</t>
  </si>
  <si>
    <t>lime production, milled, packed</t>
  </si>
  <si>
    <t>lime, packed</t>
  </si>
  <si>
    <t>treatment of inert waste, inert material landfill</t>
  </si>
  <si>
    <t>Waste to treatment</t>
  </si>
  <si>
    <t>inert waste, for final disposal</t>
  </si>
  <si>
    <t>Occupation, construction site</t>
  </si>
  <si>
    <t>market for diesel, burned in building machine</t>
  </si>
  <si>
    <t>market for transport, freight, lorry, unspecified</t>
  </si>
  <si>
    <t>transport, freight, lorry, unspecified</t>
  </si>
  <si>
    <t>source</t>
  </si>
  <si>
    <t>Life cycle assessment of carbon capture and storage in power generation and industry in Europe, Volkart et al., 2013, International Journal of Greenhouse Gas Control</t>
  </si>
  <si>
    <t>CO2 storage/at H2 production plant, pre, pipeline 200km, storage 1000m</t>
  </si>
  <si>
    <t>market for gas turbine, 10MW electrical</t>
  </si>
  <si>
    <t>gas turbine, 10MW electrical</t>
  </si>
  <si>
    <t>Hydrogen, gaseous, 700 bar, from coal gasification, at H2 fuelling station</t>
  </si>
  <si>
    <t>Hydrogen, gaseous, 30 bar, from hard coal gasification and reforming, at coal gasification plant</t>
  </si>
  <si>
    <t>Originally in megajoule. LHV: 120 MJ/kg.</t>
  </si>
  <si>
    <t>Wokaun A, Wilhelm E, Schenler W, Simons A, Bauer C, Bond S, et al. Transition to hydrogen - pathways toward clean transportation. New York: Cambridge University Press; 2011</t>
  </si>
  <si>
    <t>Hydrogen chloride</t>
  </si>
  <si>
    <t>LHV</t>
  </si>
  <si>
    <t>Tab J-26</t>
  </si>
  <si>
    <t>liquid storage tank production, chemicals, organics</t>
  </si>
  <si>
    <t>3.5*8.01e-12 (Tab C-21 and section J.10.2)</t>
  </si>
  <si>
    <t>market for hard coal</t>
  </si>
  <si>
    <t>Europe, without Russia and Turkey</t>
  </si>
  <si>
    <t>hard coal</t>
  </si>
  <si>
    <t>updated UCTE medium voltage supply with ENTSO-E high voltage supply due to updates in ecoinvent</t>
  </si>
  <si>
    <t>transport, freight, inland waterways, barge</t>
  </si>
  <si>
    <t>treatment of hard coal ash, residual material landfill</t>
  </si>
  <si>
    <t>hard coal ash</t>
  </si>
  <si>
    <t>treatment of waste gypsum, inert material landfill</t>
  </si>
  <si>
    <t>waste gypsum</t>
  </si>
  <si>
    <t>water production, deionised</t>
  </si>
  <si>
    <t>drilling, deep borehole/m</t>
  </si>
  <si>
    <t>transport, pipeline, supercritical CO2, 200km w/o recompression</t>
  </si>
  <si>
    <t>NEEDS_2000::CCS</t>
  </si>
  <si>
    <t>pipeline, supercritical CO2/km</t>
  </si>
  <si>
    <t>SMR BM, HT+LT, with digestate incineration, 26 bar</t>
  </si>
  <si>
    <t>Hydrogen, gaseous, 26 bar</t>
  </si>
  <si>
    <t>SMR BM, HT+LT, + CCS (MDEA), 98 (average), digestate incineration, 26 bar</t>
  </si>
  <si>
    <t>Hydrogen production from natural gas and biomethane with carbon capture and storage – A techno-environmental analysis.
Cristina Antonini, Karin Treyer, Anne Streb, Mijndert van der Spek, Christian Bauer and Marco Mazzotti
Sustainable Energy and Fuels. 2020. DOI: 10.1039/D0SE00222D</t>
  </si>
  <si>
    <t>Elegancy</t>
  </si>
  <si>
    <t>biomethane</t>
  </si>
  <si>
    <t>ecoinvent 3.5 cutoff</t>
  </si>
  <si>
    <t>Hydrogen production from natural gas and biomethane with carbon capture and storage – A techno-environmental analysis.
Cristina Antonini, Karin Treyer, Anne Streb, Mijndert van der Spek, Christian Bauer and Marco Mazzotti
Sustainable Energy and Fuels. 2020. DOI: 10.1039/D0SE00222D
All the carbon which the biomass has taken up will be released again somewhere in the chain. Biogenic emissions with CF = -1 and emissions with CF = 1 will equal to 0.</t>
  </si>
  <si>
    <t>This dataset is from the project "P2G model_20180917_allocated" made by Xiaojin. Adjusted according to the composition of biogas that feeds into the process. kt 20190819: adjusted process to include biogenic carbon uptake</t>
  </si>
  <si>
    <t>treatment of biowaste by anaerobic digestion, with biogenic carbon uptake, lower bound C sequestration, digestate incineration</t>
  </si>
  <si>
    <t>adapted dataset to include carbon uptake</t>
  </si>
  <si>
    <t>methane slip</t>
  </si>
  <si>
    <t>Carbon dioxide, to soil or biomass stock</t>
  </si>
  <si>
    <t>soil</t>
  </si>
  <si>
    <t>Transformation, from forest, unspecified</t>
  </si>
  <si>
    <t>Transformation, to heterogeneous, agricultural</t>
  </si>
  <si>
    <t>Water, unspecified natural origin</t>
  </si>
  <si>
    <t>drawing of pipe, steel</t>
  </si>
  <si>
    <t>gravel and sand quarry operation</t>
  </si>
  <si>
    <t>sand</t>
  </si>
  <si>
    <t>market for stone wool, packed</t>
  </si>
  <si>
    <t>stone wool, packed</t>
  </si>
  <si>
    <t>transport, helicopter</t>
  </si>
  <si>
    <t>transport, helicopter, LTO cycle</t>
  </si>
  <si>
    <t>treatment of scrap steel, inert material landfill</t>
  </si>
  <si>
    <t>scrap steel</t>
  </si>
  <si>
    <t>treatment of waste mineral wool, inert material landfill</t>
  </si>
  <si>
    <t>waste mineral wool, for final disposal</t>
  </si>
  <si>
    <t>AOX, Adsorbable Organic Halogen as Cl</t>
  </si>
  <si>
    <t>water::surface water</t>
  </si>
  <si>
    <t>Aluminium</t>
  </si>
  <si>
    <t>Arsenic, ion</t>
  </si>
  <si>
    <t>BOD5, Biological Oxygen Demand</t>
  </si>
  <si>
    <t>Barium</t>
  </si>
  <si>
    <t>Boron</t>
  </si>
  <si>
    <t>Calcium, ion</t>
  </si>
  <si>
    <t>Chloride</t>
  </si>
  <si>
    <t>Chromium, ion</t>
  </si>
  <si>
    <t>DOC, Dissolved Organic Carbon</t>
  </si>
  <si>
    <t>Fluoride</t>
  </si>
  <si>
    <t>Hydrocarbons, aromatic</t>
  </si>
  <si>
    <t>Magnesium</t>
  </si>
  <si>
    <t>Manganese</t>
  </si>
  <si>
    <t>Methane, dichloro-, HCC-30</t>
  </si>
  <si>
    <t>Particulates, &gt; 10 um</t>
  </si>
  <si>
    <t>Phosphorus</t>
  </si>
  <si>
    <t>Potassium, ion</t>
  </si>
  <si>
    <t>Silicon</t>
  </si>
  <si>
    <t>Sodium, ion</t>
  </si>
  <si>
    <t>Strontium</t>
  </si>
  <si>
    <t>Sulfur</t>
  </si>
  <si>
    <t>TOC, Total Organic Carbon</t>
  </si>
  <si>
    <t>Water, well, in ground</t>
  </si>
  <si>
    <t>Zinc, ion</t>
  </si>
  <si>
    <t>activated bentonite production</t>
  </si>
  <si>
    <t>activated bentonite</t>
  </si>
  <si>
    <t>barite production</t>
  </si>
  <si>
    <t>barite</t>
  </si>
  <si>
    <t>cement production, Portland</t>
  </si>
  <si>
    <t>cement, Portland</t>
  </si>
  <si>
    <t>diesel, burned in diesel-electric generating set, 18.5kW</t>
  </si>
  <si>
    <t>lignite mine operation</t>
  </si>
  <si>
    <t>lignite</t>
  </si>
  <si>
    <t>market for chemicals, inorganic</t>
  </si>
  <si>
    <t>chemical, inorganic</t>
  </si>
  <si>
    <t>treatment of drilling waste, landfarming</t>
  </si>
  <si>
    <t>drilling waste</t>
  </si>
  <si>
    <t>treatment of drilling waste, residual material landfill</t>
  </si>
  <si>
    <t>Electricity requirement of 3.2 kWh to compress from 25 to 700 bar, US DoE, 2009. Steam-blown dual fluidized bed gasifier with dry biomass (wood chips) from Switzerland as feedstock.</t>
  </si>
  <si>
    <t>Steam-blown dual fluidized bed gasifier with dry biomass (wood chips) from Switzerland as feedstock.</t>
  </si>
  <si>
    <t>market for wood chips, wet, measured as dry mass, CF = -1</t>
  </si>
  <si>
    <t>wood chips, wet, measured as dry mass, CF = -1</t>
  </si>
  <si>
    <t>synthetic gas factory construction</t>
  </si>
  <si>
    <t>synthetic gas factory</t>
  </si>
  <si>
    <t>treatment of wood ash mixture, pure, municipal incineration with fly ash extraction</t>
  </si>
  <si>
    <t>wood ash mixture, pure</t>
  </si>
  <si>
    <t>Changed from "Carbon dioxide, in air - natural resource - in air". The carbon content of the wood amounts to 0.494 kgC/kg wood (measured as dry mass)</t>
  </si>
  <si>
    <t>Energy, gross calorific value, in biomass</t>
  </si>
  <si>
    <t>natural resource::biotic</t>
  </si>
  <si>
    <t>Occupation, forest, extensive</t>
  </si>
  <si>
    <t>Occupation, traffic area, rail/road embankment</t>
  </si>
  <si>
    <t>Transformation, from forest, extensive</t>
  </si>
  <si>
    <t>Transformation, from traffic area, rail/road embankment</t>
  </si>
  <si>
    <t>Transformation, to forest, extensive</t>
  </si>
  <si>
    <t>Transformation, to traffic area, rail/road embankment</t>
  </si>
  <si>
    <t>Wood, hard, standing</t>
  </si>
  <si>
    <t>delimbing, with excavator-based processor</t>
  </si>
  <si>
    <t>delimbing/sorting, excavator-based processor</t>
  </si>
  <si>
    <t>forwarding, forwarder</t>
  </si>
  <si>
    <t>harvesting, forestry harvester</t>
  </si>
  <si>
    <t>market for gravel, crushed</t>
  </si>
  <si>
    <t>market for transport, helicopter</t>
  </si>
  <si>
    <t>power sawing, without catalytic converter</t>
  </si>
  <si>
    <t>skidding, skidder</t>
  </si>
  <si>
    <t>yarding and processing, mobile cable yarder on truck</t>
  </si>
  <si>
    <t>cable yarding</t>
  </si>
  <si>
    <t>yarding, mobile cable yarder on trailer</t>
  </si>
  <si>
    <t>yarding, sled yarder</t>
  </si>
  <si>
    <t>hardwood forestry, mixed species, sustainable forest management, CF = -1</t>
  </si>
  <si>
    <t>wood chipping, mobile chipper, at forest road</t>
  </si>
  <si>
    <t>wood chipping, chipper, mobile, diesel, at forest road</t>
  </si>
  <si>
    <t>supplier scaled up according to the market with all suppliers</t>
  </si>
  <si>
    <t>softwood forestry, mixed species, sustainable forest management, CF = -1</t>
  </si>
  <si>
    <t>Wood, soft, standing</t>
  </si>
  <si>
    <t>ecoinvent cutoff 3.6</t>
  </si>
  <si>
    <t>Hydrogen, gaseous, 25 bar, from dual fluidised bed gasification of woody biomass with CCS, at gasification plant</t>
  </si>
  <si>
    <t>Hydrogen, gaseous, 25 bar, from dual fluidised bed gasification of woody biomass, at gasification plant</t>
  </si>
  <si>
    <t>Hydrogen, gaseous, 700 bar, from dual fluidised bed gasification of woody biomass, at H2 fuelling station</t>
  </si>
  <si>
    <t>Hydrogen, gaseous, 700 bar, from dual fluidised bed gasification of woody biomass with CCS, at H2 fuelling station</t>
  </si>
  <si>
    <t>Hydrogen, gaseous, 700 bar</t>
  </si>
  <si>
    <t>Gasoline production, synthetic, from methanol</t>
  </si>
  <si>
    <t>Gasoline, synthetic</t>
  </si>
  <si>
    <t>Diesel production, synthetic, Fischer Tropsch process</t>
  </si>
  <si>
    <t>Diesel, synthetic</t>
  </si>
  <si>
    <t>Methane production, synthetic, from electrochemical methanation</t>
  </si>
  <si>
    <t>Methane, synthetic</t>
  </si>
  <si>
    <t>maintenance, lorry 16 metric ton</t>
  </si>
  <si>
    <t>brake wear emissions, lorry</t>
  </si>
  <si>
    <t>treatment of brake wear emissions, lorry</t>
  </si>
  <si>
    <t>treatment of tyre wear emissions, lorry</t>
  </si>
  <si>
    <t>tyre wear emissions, lorry</t>
  </si>
  <si>
    <t>treatment of road wear emissions, lorry</t>
  </si>
  <si>
    <t>road wear emissions, lorry</t>
  </si>
  <si>
    <t>market for road maintenance</t>
  </si>
  <si>
    <t>road maintenance</t>
  </si>
  <si>
    <t>Chromium</t>
  </si>
  <si>
    <t>Cadmium</t>
  </si>
  <si>
    <t>Copper</t>
  </si>
  <si>
    <t>Zinc</t>
  </si>
  <si>
    <t>Selenium</t>
  </si>
  <si>
    <t>Chromium VI</t>
  </si>
  <si>
    <t>Nickel</t>
  </si>
  <si>
    <t>Car db_trucks</t>
  </si>
  <si>
    <t>treatment of used lorry, 16 metric ton</t>
  </si>
  <si>
    <t>used lorry, 16 metric ton</t>
  </si>
  <si>
    <t>Carbon content of gas uptaken</t>
  </si>
  <si>
    <t>Raw biogas volume * density * 67% CH4 * (16/12) + 32% CO2 * (44/12)</t>
  </si>
  <si>
    <t>Density: 0.669 kg/Nm3, LHV: 55.5 MJ/kg</t>
  </si>
  <si>
    <t>Adapted from Comparative well-to-wheel life cycle assessment of OME3–5 synfuel production via the power-to-liquid pathway, Hank et al. 2019. LHV: 42.4 MJ/kg</t>
  </si>
  <si>
    <t>Carbon monoxide, from RWGS</t>
  </si>
  <si>
    <t>Ethanol from maize starch</t>
  </si>
  <si>
    <t>allocation</t>
  </si>
  <si>
    <t>product</t>
  </si>
  <si>
    <t>Francesco TH::BioEthanol::Maize to EtOH</t>
  </si>
  <si>
    <t>Maize cultivation, drying and storage {RER} | Maize production Europe | Alloc Rec, U</t>
  </si>
  <si>
    <t>2.55 tons dry maize per ton of ethanol producedPannonia, 2015. Personal communication to JRC, email 21/09/2016 GREET 2014 dry-mill</t>
  </si>
  <si>
    <t>market for ammonia, liquid</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</si>
  <si>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</si>
  <si>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ammonia, liquid</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</si>
  <si>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</si>
  <si>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</si>
  <si>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</si>
  <si>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sulfuric acid</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</si>
  <si>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</si>
  <si>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</si>
  <si>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maize via train 42 km</t>
  </si>
  <si>
    <t>market for transport, freight, inland waterways, barge</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</si>
  <si>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</si>
  <si>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market for transport, freight, lorry &gt;32 metric ton, EURO6</t>
  </si>
  <si>
    <t>Transport of maize to production facility  via 40 t truck over a distance of 100 km (one way)EMEP/EEA air pollutant emission Inventory Guidebook 2009 (Update 2012) - 1.A.3.b Road Transport. Tables 3-20 and 3-26.</t>
  </si>
  <si>
    <t>transport, freight, lorry &gt;32 metric ton, EURO6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</si>
  <si>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</si>
  <si>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</si>
  <si>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</si>
  <si>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market for urea, as N</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</si>
  <si>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</si>
  <si>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urea, as N</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</si>
  <si>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</si>
  <si>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</si>
  <si>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</si>
  <si>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</si>
  <si>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Indirect Land use change, 16gCo2/MJ, according to G. B. M. O. M. v. V. H.J. Croezen, "Biofuels: indirect land use change and climate impact," CE Delft, Delft, 2010</t>
  </si>
  <si>
    <t>Ethanol from sugarbeet</t>
  </si>
  <si>
    <t>ffc95cb59d985a0e60d56fce63891e98</t>
  </si>
  <si>
    <t>filename</t>
  </si>
  <si>
    <t>bioenergy_cozzolini_2018.csv</t>
  </si>
  <si>
    <t>simapro name</t>
  </si>
  <si>
    <t>system model</t>
  </si>
  <si>
    <t>Francesco TH::BioEthanol::Sugarbeet to EtOH</t>
  </si>
  <si>
    <t>Sugar beet cultivation {RER} | sugar beet production Europe | Alloc Rec, U</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</si>
  <si>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</si>
  <si>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</si>
  <si>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</si>
  <si>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</si>
  <si>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</si>
  <si>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</si>
  <si>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freight, lorry &gt;32 metric ton, EURO6 {GLO}| market for | Alloc Rec, U</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</si>
  <si>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</si>
  <si>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</si>
  <si>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transport, freight, sea, tanker for petroleum {GLO}| market for | Alloc Rec, U</t>
  </si>
  <si>
    <t>Electricity, medium voltage {Europe without Switzerland}| market group for | Alloc Rec, U</t>
  </si>
  <si>
    <t>Electricity ethanol depot = 0.00084 MJ/ MJ EtOHElectricity ethanol filling station = 0.0034 MJ/ MJ EtOHSource: Dautrebande, O., TotalFinaElf, January 2002</t>
  </si>
  <si>
    <t>Ethanol from wheat grains</t>
  </si>
  <si>
    <t>702a26ec82405f88b67b3dab69247bc4</t>
  </si>
  <si>
    <t>Francesco TH::BioEthanol::Wheat to EtOH</t>
  </si>
  <si>
    <t>LHV 26.8 MJ/kg</t>
  </si>
  <si>
    <t>Wheat grain cultivation, drying and storage {RER} | wheat grain production Europe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</si>
  <si>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</si>
  <si>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</si>
  <si>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Ammonia, liquid {RER}| market for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</si>
  <si>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</si>
  <si>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</si>
  <si>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Sulfuric acid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</si>
  <si>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</si>
  <si>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</si>
  <si>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</si>
  <si>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Indirect Land use change, 16gCO2/MJ, according to G. B. M. O. M. v. V. H.J. Croezen, "Biofuels: indirect land use change and climate impact," CE Delft, Delft, 2010</t>
  </si>
  <si>
    <t>Ethanol from forest residues</t>
  </si>
  <si>
    <t>f5fd69f58163f7ecd2ae6e67b46bf8b1</t>
  </si>
  <si>
    <t>Francesco TH::BioDiesel::Forest Residue to BioD</t>
  </si>
  <si>
    <t>market for dolomite</t>
  </si>
  <si>
    <t>dolomite</t>
  </si>
  <si>
    <t>Dolomite {GLO}| market for | Alloc Rec, U</t>
  </si>
  <si>
    <t>transport woodchips</t>
  </si>
  <si>
    <t>woodchips from forestry residues</t>
  </si>
  <si>
    <t>Ethanol from wheat straw pellets</t>
  </si>
  <si>
    <t>31933f88d5a56015e5a8e2db0987767c</t>
  </si>
  <si>
    <t>Francesco TH::BioEthanol::Straw to Ethanol</t>
  </si>
  <si>
    <t>market for ammonium sulfate, as N</t>
  </si>
  <si>
    <t>ammonium sulfate, as N</t>
  </si>
  <si>
    <t>Ammonium sulfate, as N {GLO}| market for | Alloc Rec, U</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</si>
  <si>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</si>
  <si>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</si>
  <si>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</si>
  <si>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</si>
  <si>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</si>
  <si>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</si>
  <si>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</si>
  <si>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</si>
  <si>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</si>
  <si>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</si>
  <si>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</si>
  <si>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</si>
  <si>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</si>
  <si>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straw pellets</t>
  </si>
  <si>
    <t>Biodiesel from cooking oil</t>
  </si>
  <si>
    <t>f9bcc96d6a6eecd71aae1767f2a1f783</t>
  </si>
  <si>
    <t>Francesco TH::BioDiesel::Waste Cooking Oil to BioD</t>
  </si>
  <si>
    <t>Refined Waste Cooking Oil {RER} | Refining of waste cooking oil Europe | Alloc Rec, U</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</si>
  <si>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</si>
  <si>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</si>
  <si>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</si>
  <si>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</si>
  <si>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</si>
  <si>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natural gas, from medium pressure network (0.1-1 bar), at service station</t>
  </si>
  <si>
    <t>natural gas, from medium pressure network (0.1-1 bar), at service station</t>
  </si>
  <si>
    <t>Natural gas, from medium pressure network (0.1-1 bar), at service station {GLO}| market for | Alloc Rec, U</t>
  </si>
  <si>
    <t>Phosphoric acid, industrial grade, without water, in 85% solution state {GLO}| market for | Alloc Rec, U</t>
  </si>
  <si>
    <t>Potassium hydroxide {GLO}| market for | Alloc Rec, U</t>
  </si>
  <si>
    <t>market for potassium sulfate, as K2O</t>
  </si>
  <si>
    <t>potassium sulfate, as K2O</t>
  </si>
  <si>
    <t>Potassium sulfate, as K2O {GLO}| market for | Alloc Rec, U</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</si>
  <si>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</si>
  <si>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</si>
  <si>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</si>
  <si>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</si>
  <si>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</si>
  <si>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Carbon uptake during biomass growth, see for biodiesel: https://www.engineeringtoolbox.com/co2-emission-fuels-d_1085.html</t>
  </si>
  <si>
    <t>Biodiesel from rapeseed oil</t>
  </si>
  <si>
    <t>281d7ce2b6a84206e24f76eee46fa71e</t>
  </si>
  <si>
    <t>Francesco TH::BioDiesel::Rapeseed to BioD</t>
  </si>
  <si>
    <t>Plant oil production | refining of crude vegetable oil from rapeseed| Alloc Rec, U</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</si>
  <si>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</si>
  <si>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</si>
  <si>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</si>
  <si>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</si>
  <si>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</si>
  <si>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</si>
  <si>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</si>
  <si>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</si>
  <si>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</si>
  <si>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</si>
  <si>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</si>
  <si>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</si>
  <si>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</si>
  <si>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Transport, pipeline, onshore, petroleum {GLO}| market for | Alloc Rec, U</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</si>
  <si>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</si>
  <si>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</si>
  <si>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</si>
  <si>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Indirect Land use change, 4g CO2/MJ, according to G. B. M. O. M. v. V. H.J. Croezen, "Biofuels: indirect land use change and climate impact," CE Delft, Delft, 2010</t>
  </si>
  <si>
    <t>Biodiesel from palm oil</t>
  </si>
  <si>
    <t>27fb558eeee03323c5e1a4dcdbaea3bb</t>
  </si>
  <si>
    <t>Francesco TH::BioDiesel::Palm Oil to BioD</t>
  </si>
  <si>
    <t>Plant oil from crude oil | refining of vegetable oil from oil palm|</t>
  </si>
  <si>
    <t>to blending depot</t>
  </si>
  <si>
    <t>to filling station</t>
  </si>
  <si>
    <t>fame depot</t>
  </si>
  <si>
    <t>fame filling station</t>
  </si>
  <si>
    <t>Indirect Land use change, 44g CO2/MJ, according to G. B. M. O. M. v. V. H.J. Croezen, "Biofuels: indirect land use change and climate impact," CE Delft, Delft, 2010</t>
  </si>
  <si>
    <t>Biodiesel from algae</t>
  </si>
  <si>
    <t>7207cf843974e4efe34511a0eae1e552</t>
  </si>
  <si>
    <t>Francesco TH::BioDiesel::Algae Biodiesel</t>
  </si>
  <si>
    <t>algae harvesting| dry algae production</t>
  </si>
  <si>
    <t>market for ethanol, without water, in 99.7% solution state, from ethylene</t>
  </si>
  <si>
    <t>ethanol, without water, in 99.7% solution state, from ethylene</t>
  </si>
  <si>
    <t>Ethanol, without water, in 99.7% solution state, from ethylene {GLO}| market for | Alloc Rec, U</t>
  </si>
  <si>
    <t>market for hexane</t>
  </si>
  <si>
    <t>hexane</t>
  </si>
  <si>
    <t>Hexane {GLO}| market for | Alloc Rec, U</t>
  </si>
  <si>
    <t>market for water, completely softened</t>
  </si>
  <si>
    <t>water, completely softened, from decarbonised water, at user</t>
  </si>
  <si>
    <t>water, completely softened</t>
  </si>
  <si>
    <t>Water, completely softened, from decarbonised water, at user {GLO}| market for | Alloc Rec, U</t>
  </si>
  <si>
    <t>Carbon uptake during biomass growth, see for biodiesel https://www.engineeringtoolbox.com/co2-emission-fuels-d_1085.html</t>
  </si>
  <si>
    <t>Crude Palm Oil extraction from FFBs {RER} |oil mill|</t>
  </si>
  <si>
    <t>9b52563108ba5e548358a9adb1a8aa9a</t>
  </si>
  <si>
    <t>Oil Palm Tree Cultivation {RER} | Fresh Fruit Bunches (FFBs) production | Alloc Rec, U</t>
  </si>
  <si>
    <t>market for transport, freight, lorry 7.5-16 metric ton, EURO6</t>
  </si>
  <si>
    <t>transport ffb</t>
  </si>
  <si>
    <t>transport, freight, lorry 7.5-16 metric ton, EURO6</t>
  </si>
  <si>
    <t>Transport, freight, lorry 7.5-16 metric ton, EURO6 {GLO}| market for | Alloc Rec, U</t>
  </si>
  <si>
    <t>market group for diesel</t>
  </si>
  <si>
    <t>Diesel {RER}| market group for | Alloc Rec, U</t>
  </si>
  <si>
    <t>for oil mill</t>
  </si>
  <si>
    <t>Crude vegetable oil | oil mill: extraction of vegetable oil from rapeseed | Alloc Rec, U</t>
  </si>
  <si>
    <t>f414ffe5a5d923e697b6e84b417d0ba6</t>
  </si>
  <si>
    <t>Rapeseed cultivation {RER} | rapeseed production Europe | Alloc Rec, U</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</si>
  <si>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</si>
  <si>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</si>
  <si>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</si>
  <si>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</si>
  <si>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</si>
  <si>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5b63651aa1cf26c28a1021ec4159b14b</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</si>
  <si>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</si>
  <si>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</si>
  <si>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market for maize seed, for sowing</t>
  </si>
  <si>
    <t>49 kg per ha per yearFaostat data accessed in October 2016</t>
  </si>
  <si>
    <t>maize seed, for sowing</t>
  </si>
  <si>
    <t>Maize seed, for sowing {GLO}| market for | Alloc Rec, U</t>
  </si>
  <si>
    <t>DryingDrying data calculated in CAPRI by Markus Kempen of Bonn University, October 2016 Kraus, K.; Niklas, G.; Tappe, M.; Umweltbundesamt (UBA), Deutschland: Aktuelle Bewertung des Einsatzes von RapsÃ¶l/RME im Vergleich zu DK; Texte79/99; ISSN 0722-186X</t>
  </si>
  <si>
    <t>market for nitrogen fertiliser, as N</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</si>
  <si>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</si>
  <si>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nitrogen fertiliser, as N</t>
  </si>
  <si>
    <t>Nitrogen fertiliser, as N {GLO}| market for | Alloc Rec, U</t>
  </si>
  <si>
    <t>market for pesticide, unspecified</t>
  </si>
  <si>
    <t>7 kg per ha per yearCAPRI database, Energy use data extracted by Markus Kempen of Bonn University, March 2012, converted to JEC format</t>
  </si>
  <si>
    <t>pesticide, unspecified</t>
  </si>
  <si>
    <t>Pesticide, unspecified {GLO}| market for | Alloc Rec, U</t>
  </si>
  <si>
    <t>market for phosphate fertiliser, as P2O5</t>
  </si>
  <si>
    <t>4.1 kg P / ton wet biomassInternational fertilizer Association: fertilizer use by crop http://www.fertilizer.org/ifa/Home-Page/STATISTICS acessed 2013</t>
  </si>
  <si>
    <t>phosphate fertiliser, as P2O5</t>
  </si>
  <si>
    <t>Phosphate fertiliser, as P2O5 {GLO}| market for | Alloc Rec, U</t>
  </si>
  <si>
    <t>market for potassium fertiliser, as K2O</t>
  </si>
  <si>
    <t>4.8 kg K / ton wet biomassInternational fertilizer Association: fertilizer use by crop http://www.fertilizer.org/ifa/Home-Page/STATISTICS acessed 2013</t>
  </si>
  <si>
    <t>potassium fertiliser, as K2O</t>
  </si>
  <si>
    <t>Potassium fertiliser, as K2O {GLO}| market for | Alloc Rec, U</t>
  </si>
  <si>
    <t>market for soil pH raising agent, as CaCO3</t>
  </si>
  <si>
    <t>soil pH raising agent, as CaCO3</t>
  </si>
  <si>
    <t>Soil pH raising agent, as CaCO3 {GLO}| market for | Alloc Rec, U</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</si>
  <si>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</si>
  <si>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</si>
  <si>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</si>
  <si>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 {RER}| market group for | Alloc Rec, U</t>
  </si>
  <si>
    <t>955b9889b0bfb9c55ffe8d5207e3b4b2</t>
  </si>
  <si>
    <t>market for compost</t>
  </si>
  <si>
    <t>compost</t>
  </si>
  <si>
    <t>Compost {GLO}| market for | Alloc Rec, U</t>
  </si>
  <si>
    <t>4fc38eeeea3a905573267ac3a8cbb639</t>
  </si>
  <si>
    <t>transport of crude palm oil</t>
  </si>
  <si>
    <t>maritime transport</t>
  </si>
  <si>
    <t>crude palm oil depot</t>
  </si>
  <si>
    <t>0d7fc63b8f65c0b348a53b8844bd707a</t>
  </si>
  <si>
    <t>European Biodiesel Board (EBB), July 2009Pramod S. Mehta and K. Anand, "Energy Fuels", (American Chemical Society Journal) 2009, 23 (8), pp 3893Â3898</t>
  </si>
  <si>
    <t>e5fa89e390c43e76f05ccbf20d00738d</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</si>
  <si>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</si>
  <si>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</si>
  <si>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</si>
  <si>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</si>
  <si>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</si>
  <si>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</si>
  <si>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</si>
  <si>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</si>
  <si>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</si>
  <si>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</si>
  <si>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Rape seed {GLO}| market for | Alloc Rec, U</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</si>
  <si>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</si>
  <si>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</si>
  <si>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</si>
  <si>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8d8d81624ddeccf094ae58a8705ca78b</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</si>
  <si>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</si>
  <si>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</si>
  <si>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</si>
  <si>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</si>
  <si>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</si>
  <si>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Straw bales | baling of straw</t>
  </si>
  <si>
    <t>c85091d2ab197d431b93dd894cdd72d5</t>
  </si>
  <si>
    <t>ca349be274f77f361c835ea5674f9f55</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</si>
  <si>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</si>
  <si>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</si>
  <si>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</si>
  <si>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</si>
  <si>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</si>
  <si>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</si>
  <si>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</si>
  <si>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</si>
  <si>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</si>
  <si>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</si>
  <si>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Sugar beet seed, for sowing {GLO}| market for | Alloc Rec, U</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</si>
  <si>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</si>
  <si>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</si>
  <si>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</si>
  <si>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</si>
  <si>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3d0592e0cf255d68a3b4c56afe72b03d</t>
  </si>
  <si>
    <t>982bf2f5d97f45d7c9dad708f5b3da24</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</si>
  <si>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</si>
  <si>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</si>
  <si>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</si>
  <si>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</si>
  <si>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</si>
  <si>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</si>
  <si>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Wheat seed, for sowing {GLO}| market for | Alloc Rec, U</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</si>
  <si>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</si>
  <si>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algae cultivation | algae broth production</t>
  </si>
  <si>
    <t>ab033de9369240c06cdb0b98694ca66a</t>
  </si>
  <si>
    <t>glass fibre reinforced plastic production, polyester resin, hand lay-up</t>
  </si>
  <si>
    <t>glass fibre reinforced plastic, polyester resin, hand lay-up</t>
  </si>
  <si>
    <t>Glass fibre reinforced plastic, polyester resin, hand lay-up {RER}| production | Alloc Rec, U</t>
  </si>
  <si>
    <t>Cast iron {GLO}| market for | Alloc Rec, U</t>
  </si>
  <si>
    <t>market for concrete block</t>
  </si>
  <si>
    <t>concrete block</t>
  </si>
  <si>
    <t>Concrete block {GLO}| market for | Alloc Rec, U</t>
  </si>
  <si>
    <t>market for steel, unalloyed</t>
  </si>
  <si>
    <t>steel, unalloyed</t>
  </si>
  <si>
    <t>Steel, unalloyed {GLO}| market for | Alloc Rec, U</t>
  </si>
  <si>
    <t>Urea, as N {GLO}| market for | Alloc Rec, U</t>
  </si>
  <si>
    <t>Water, decarbonised, at user {GLO}| market for | Alloc Rec, U</t>
  </si>
  <si>
    <t>3eef683b489c6f2f60bea4f41688dfa5</t>
  </si>
  <si>
    <t>ethanol without biogas</t>
  </si>
  <si>
    <t>cb69872fd3c913e1a368934c3de860bc</t>
  </si>
  <si>
    <t>87b026a6476a4750e075428ffdf861be</t>
  </si>
  <si>
    <t>Electricity, low voltage {Europe without Switzerland}| market group for | Alloc Rec, U</t>
  </si>
  <si>
    <t>b1ffe041452b64f31872b4b70cc3a007</t>
  </si>
  <si>
    <t>Francesco TH::BioEthanol::Forest Residue to EtOH</t>
  </si>
  <si>
    <t>Medium duty truck, ICEV-d, 18t gross weight, 2020, EURO-VI</t>
  </si>
  <si>
    <t>transport, freight, EURO-VI</t>
  </si>
  <si>
    <t>ton-kilometer</t>
  </si>
  <si>
    <t>direct - exhaust</t>
  </si>
  <si>
    <t>carculator db</t>
  </si>
  <si>
    <t>other</t>
  </si>
  <si>
    <t>energy storage</t>
  </si>
  <si>
    <t>energy chain</t>
  </si>
  <si>
    <t>glider</t>
  </si>
  <si>
    <t>powertrain</t>
  </si>
  <si>
    <t>fuel supply for diesel vehicles, 2020</t>
  </si>
  <si>
    <t>fuel</t>
  </si>
  <si>
    <t>Medium duty truck, ICEV-g, 18t gross weight, 2020, EURO-VI</t>
  </si>
  <si>
    <t>fuel supply for gas vehicles, 2020</t>
  </si>
  <si>
    <t>Medium duty truck, PHEV-d, 18t gross weight, 2020, EURO-VI</t>
  </si>
  <si>
    <t>electricity supply for electric vehicles, 2020</t>
  </si>
  <si>
    <t>electricity, low voltage, for battery electric vehicles</t>
  </si>
  <si>
    <t>electricity market for energy storage production, 2020</t>
  </si>
  <si>
    <t>electricity, low voltage, for energy storage production</t>
  </si>
  <si>
    <t>Medium duty truck, FCEV, 18t gross weight, 2020, EURO-VI</t>
  </si>
  <si>
    <t>fuel supply for hydrogen vehicles, 2020</t>
  </si>
  <si>
    <t>Medium duty truck, BEV, 18t gross weight, 2020, EURO-VI</t>
  </si>
  <si>
    <t>Medium duty truck, HEV-d, 18t gross weight, 2020, EURO-VI</t>
  </si>
  <si>
    <t>market for diesel</t>
  </si>
  <si>
    <t>market for natural gas, from high pressure network (1-5 bar), at service station</t>
  </si>
  <si>
    <t>natural gas, from high pressure network (1-5 bar), at service station</t>
  </si>
  <si>
    <t>electricity market for fuel preparation, 2020</t>
  </si>
  <si>
    <t>transmission network construction, long-distance</t>
  </si>
  <si>
    <t>UCTE</t>
  </si>
  <si>
    <t>transmission network, long-distance</t>
  </si>
  <si>
    <t>electricity production, hydro, run-of-river</t>
  </si>
  <si>
    <t>electricity production, wind, 1-3MW turbine, onshore</t>
  </si>
  <si>
    <t>transmission network construction, electricity, high voltage</t>
  </si>
  <si>
    <t>transmission network, electricity, high voltage</t>
  </si>
  <si>
    <t>electricity production, photovoltaic, 3kWp slanted-roof installation, multi-Si, panel, mounted</t>
  </si>
  <si>
    <t>electricity production, hard coal</t>
  </si>
  <si>
    <t>heat and power co-generation, wood chips, 6667 kW, state-of-the-art 2014</t>
  </si>
  <si>
    <t>electricity production, natural gas, conventional power plant</t>
  </si>
  <si>
    <t>distribution network construction, electricity, low voltage</t>
  </si>
  <si>
    <t>distribution network, electricity, low voltage</t>
  </si>
  <si>
    <t>transmission network construction, electricity, medium voltage</t>
  </si>
  <si>
    <t>transmission network, electricity, medium voltage</t>
  </si>
  <si>
    <t>electricity production, oil</t>
  </si>
  <si>
    <t>electricity production, nuclear, pressure water reactor</t>
  </si>
  <si>
    <t>Sulfur hexafluoride</t>
  </si>
  <si>
    <t>market for sulfur hexafluoride, liquid</t>
  </si>
  <si>
    <t>sulfur hexafluoride, liquid</t>
  </si>
  <si>
    <t>air::low population density, long-term</t>
  </si>
  <si>
    <t>noise, octave 1, day time, rural</t>
  </si>
  <si>
    <t>octave 1::day time::rural</t>
  </si>
  <si>
    <t>noise, octave 6, day time, suburban</t>
  </si>
  <si>
    <t>octave 6::day time::suburban</t>
  </si>
  <si>
    <t>noise, octave 8, day time, suburban</t>
  </si>
  <si>
    <t>octave 8::day time::suburban</t>
  </si>
  <si>
    <t>noise, octave 3, day time, suburban</t>
  </si>
  <si>
    <t>octave 3::day time::suburban</t>
  </si>
  <si>
    <t>noise, octave 5, day time, suburban</t>
  </si>
  <si>
    <t>octave 5::day time::suburban</t>
  </si>
  <si>
    <t>noise, octave 4, day time, rural</t>
  </si>
  <si>
    <t>octave 4::day time::rural</t>
  </si>
  <si>
    <t>noise, octave 8, day time, rural</t>
  </si>
  <si>
    <t>octave 8::day time::rural</t>
  </si>
  <si>
    <t>noise, octave 6, day time, rural</t>
  </si>
  <si>
    <t>octave 6::day time::rural</t>
  </si>
  <si>
    <t>noise, octave 2, day time, rural</t>
  </si>
  <si>
    <t>octave 2::day time::rural</t>
  </si>
  <si>
    <t>noise, octave 7, day time, suburban</t>
  </si>
  <si>
    <t>octave 7::day time::suburban</t>
  </si>
  <si>
    <t>noise, octave 1, day time, suburban</t>
  </si>
  <si>
    <t>octave 1::day time::suburban</t>
  </si>
  <si>
    <t>noise, octave 3, day time, rural</t>
  </si>
  <si>
    <t>octave 3::day time::rural</t>
  </si>
  <si>
    <t>noise, octave 5, day time, rural</t>
  </si>
  <si>
    <t>octave 5::day time::rural</t>
  </si>
  <si>
    <t>noise, octave 4, day time, suburban</t>
  </si>
  <si>
    <t>octave 4::day time::suburban</t>
  </si>
  <si>
    <t>noise, octave 2, day time, suburban</t>
  </si>
  <si>
    <t>octave 2::day time::suburban</t>
  </si>
  <si>
    <t>noise, octave 7, day time, rural</t>
  </si>
  <si>
    <t>octave 7::day time::rural</t>
  </si>
  <si>
    <t>maintenance, lorry 28 metric ton</t>
  </si>
  <si>
    <t>treatment of used lorry, 28 metric ton</t>
  </si>
  <si>
    <t>used lorry, 28 metric ton</t>
  </si>
  <si>
    <t>maintenance, lorry 40 metric ton</t>
  </si>
  <si>
    <t>treatment of used lorry, 40 metric ton</t>
  </si>
  <si>
    <t>used lorry, 40 metric ton</t>
  </si>
  <si>
    <t>lead acid battery, for lorry</t>
  </si>
  <si>
    <t>From Wolff et al. 2020, Sustainability, DOI: 10.3390/su12135396. This is the inventory for 1 kg of load-acid start battery for a MDV/LHV.</t>
  </si>
  <si>
    <t>Based on a Banner Buffalo Bull SHD 68032 (180 Ah, 45kg)</t>
  </si>
  <si>
    <t>truck_inventory</t>
  </si>
  <si>
    <t>market for lead</t>
  </si>
  <si>
    <t>lead</t>
  </si>
  <si>
    <t>market for antimony</t>
  </si>
  <si>
    <t>antimony</t>
  </si>
  <si>
    <t>arsine production</t>
  </si>
  <si>
    <t>arsine</t>
  </si>
  <si>
    <t>market for polyethylene, high density, granulate, recycled</t>
  </si>
  <si>
    <t>polyethylene, high density, granulate, recycled</t>
  </si>
  <si>
    <t>market for liquefied petroleum gas</t>
  </si>
  <si>
    <t>liquefied petroleum gas</t>
  </si>
  <si>
    <t>heat and power co-generation, natural gas, 1MW electrical, lean burn</t>
  </si>
  <si>
    <t>Lead</t>
  </si>
  <si>
    <t>fuel tank, for diesel vehicle</t>
  </si>
  <si>
    <t>fuel tank</t>
  </si>
  <si>
    <t>From Wolff et al. 2020, Sustainability, DOI: 10.3390/su12135396. This is the inventory for 1 kg of aluminium-made fuel tank, empty.</t>
  </si>
  <si>
    <t>Scaling formula: 17.159*ln(volume fuel)-54.98</t>
  </si>
  <si>
    <t>welding, arc, aluminium</t>
  </si>
  <si>
    <t>internal combustion engine, for lorry</t>
  </si>
  <si>
    <t>From Wolff et al. 2020, Sustainability, DOI: 10.3390/su12135396. This is the inventory for 1 kg of internal combustion engine for a MDV/HDV.</t>
  </si>
  <si>
    <t>market for phenolic resin</t>
  </si>
  <si>
    <t>Ammonium, ion</t>
  </si>
  <si>
    <t>Transformation, to industrial area</t>
  </si>
  <si>
    <t>exhaust system, for lorry</t>
  </si>
  <si>
    <t>From Wolff et al. 2020, Sustainability, DOI: 10.3390/su12135396. This is the inventory for 1 kg of exhaust system for a MDV/HDV.</t>
  </si>
  <si>
    <t>market for ceramic tile</t>
  </si>
  <si>
    <t>ceramic tile</t>
  </si>
  <si>
    <t>gearbox, for lorry</t>
  </si>
  <si>
    <t>From Wolff et al. 2020, Sustainability, DOI: 10.3390/su12135396. This is the inventory for 1 kg of gearbox for a MDV/HDV.</t>
  </si>
  <si>
    <t>power electronics, for lorry</t>
  </si>
  <si>
    <t>From Wolff et al. 2020, Sustainability, DOI: 10.3390/su12135396. This is the inventory for 1 kg of power electronics a MDV/HDV.</t>
  </si>
  <si>
    <t>market for gold</t>
  </si>
  <si>
    <t>gold</t>
  </si>
  <si>
    <t>market for polycarbonate</t>
  </si>
  <si>
    <t>polycarbonate</t>
  </si>
  <si>
    <t>market for polyurethane, rigid foam</t>
  </si>
  <si>
    <t>polyurethane, rigid foam</t>
  </si>
  <si>
    <t>market for silicone product</t>
  </si>
  <si>
    <t>silicone product</t>
  </si>
  <si>
    <t>market for soft solder, Sn97Cu3</t>
  </si>
  <si>
    <t>soft solder, Sn97Cu3</t>
  </si>
  <si>
    <t>market for zinc</t>
  </si>
  <si>
    <t>zinc</t>
  </si>
  <si>
    <t>laminating service, foil, with acrylic binder</t>
  </si>
  <si>
    <t>market for isopropanol</t>
  </si>
  <si>
    <t>isopropanol</t>
  </si>
  <si>
    <t>market for nitric acid, without water, in 50% solution state</t>
  </si>
  <si>
    <t>market for potassium carbonate</t>
  </si>
  <si>
    <t>potassium carbonate</t>
  </si>
  <si>
    <t>treatment of wastewater from lorry production, capacity 4.7E10l/year</t>
  </si>
  <si>
    <t>wastewater from lorry production</t>
  </si>
  <si>
    <t>retarder, for lorry</t>
  </si>
  <si>
    <t>From Wolff et al. 2020, Sustainability, DOI: 10.3390/su12135396. This is the inventory for 1 kg of retarder for a MDV/HDV.</t>
  </si>
  <si>
    <t>transmission, for lorry</t>
  </si>
  <si>
    <t>From Wolff et al. 2020, Sustainability, DOI: 10.3390/su12135396. This is the inventory for 1 kg of manual transmission for a MDV/HDV.</t>
  </si>
  <si>
    <t>cabin, for lorry</t>
  </si>
  <si>
    <t>From Wolff et al. 2020, Sustainability, DOI: 10.3390/su12135396. This is the inventory for 1 kg of cabin for a MDV/HDV.</t>
  </si>
  <si>
    <t>magnesium production, electrolysis</t>
  </si>
  <si>
    <t>magnesium</t>
  </si>
  <si>
    <t>market for electrostatic paint</t>
  </si>
  <si>
    <t>electrostatic paint</t>
  </si>
  <si>
    <t>market for acetylene</t>
  </si>
  <si>
    <t>acetylene</t>
  </si>
  <si>
    <t>market for carbon dioxide, liquid</t>
  </si>
  <si>
    <t>carbon dioxide, liquid</t>
  </si>
  <si>
    <t>market for natural gas, high pressure</t>
  </si>
  <si>
    <t>frame, blanks and saddle, for lorry</t>
  </si>
  <si>
    <t>From Wolff et al. 2020, Sustainability, DOI: 10.3390/su12135396. This is the inventory for 1 kg of frame, blanks and saddle for a MDV/HDV.</t>
  </si>
  <si>
    <t>suspension, for lorry</t>
  </si>
  <si>
    <t>From Wolff et al. 2020, Sustainability, DOI: 10.3390/su12135396. This is the inventory for 1 kg of suspension for a MDV/HDV.</t>
  </si>
  <si>
    <t>tires and wheels, for lorry</t>
  </si>
  <si>
    <t>From Wolff et al. 2020, Sustainability, DOI: 10.3390/su12135396. This is the inventory for 1 kg of tires and wheels for a MDV/HDV.</t>
  </si>
  <si>
    <t>market for acrylonitrile</t>
  </si>
  <si>
    <t>other components, for electric lorry</t>
  </si>
  <si>
    <t>From Wolff et al. 2020, Sustainability, DOI: 10.3390/su12135396. This is the inventory for 1 kg of various components for an electric MDV/HDV.</t>
  </si>
  <si>
    <t>Based on a MAN TGX Euro 5 TGX 18.440</t>
  </si>
  <si>
    <t>other components, for hybrid electric lorry</t>
  </si>
  <si>
    <t>assembly operation, for lorry</t>
  </si>
  <si>
    <t>From Wolff et al. 2020, Sustainability, DOI: 10.3390/su12135396. This is the inventory for assembling one kilogram of a 7450 kg heavy MDV/HDV.</t>
  </si>
  <si>
    <t>Based on a MAN TGX Euro 5 TGX 18.440. Includes transport of components to assembly factory.</t>
  </si>
  <si>
    <t>market for transport, freight, lorry &gt;32 metric ton, EURO5</t>
  </si>
  <si>
    <t>transport, freight, lorry &gt;32 metric ton, EURO5</t>
  </si>
  <si>
    <t>Hydrogen, gaseous, 700 bar, from SMR of NG, at H2 fuelling station</t>
  </si>
  <si>
    <t>Hydrogen, gaseous, 700 bar, from SMR of NG, with CCS, at H2 fuelling station</t>
  </si>
  <si>
    <t>Hydrogen, gaseous, 700 bar, ATR of NG, at H2 fuelling station</t>
  </si>
  <si>
    <t>ATR NG, 25 bar</t>
  </si>
  <si>
    <t>carbon dioxide, fossil</t>
  </si>
  <si>
    <t>Hydrogen, gaseous, 700 bar, ATR of NG, with CCS, at H2 fuelling station</t>
  </si>
  <si>
    <t>ATR NG + CCS (MDEA), 98 (average), 25 bar</t>
  </si>
  <si>
    <t>Hydrogen, gaseous, 700 bar, from ATR of biogas, at H2 fuelling station</t>
  </si>
  <si>
    <t>ATR BM, with digestate incineration, 25 bar</t>
  </si>
  <si>
    <t>Hydrogen, gaseous, 700 bar, from ATR of biogas with CCS, at H2 fuelling station</t>
  </si>
  <si>
    <t>ATR BM + CCS (MDEA), 98 (average), with digestate incineration, 25 bar</t>
  </si>
  <si>
    <t>Hydrogen, gaseous, 30 bar</t>
  </si>
  <si>
    <t>ELEGANCY project, Techno-environmental assessment of biomass to hydrogen for use in the Swiss transport sector, Karin Treyer, Cristina Antonini et al, 2020, https://doi.org/10.1039/D0SE00222D</t>
  </si>
  <si>
    <t>cutoff36</t>
  </si>
  <si>
    <t>Hydrogen, gaseous, 25 bar, from gasification of woody biomass in oxy-fired entrained flow gasifier, with CCS, at gasification plant</t>
  </si>
  <si>
    <t>oxy-fired entrained flow gasifier with dry biomass (wood chips) from Switzerland as feedstock.</t>
  </si>
  <si>
    <t>Hydrogen, gaseous, 25 bar, from gasification of woody biomass in oxy-fired entrained flow gasifier, at gasification plant</t>
  </si>
  <si>
    <t>Hydrogen, gaseous, 700 bar, from gasification of woody biomass in oxy-fired entrained flow gasifier, with CCS, at fuelling station</t>
  </si>
  <si>
    <t>Hydrogen, gaseous, 700 bar, from gasification of woody biomass in oxy-fired entrained flow gasifier, at fuelling station</t>
  </si>
  <si>
    <t>biomethane from biogas upgrading - biowaste - amine scrubbing</t>
  </si>
  <si>
    <t>Xylene</t>
  </si>
  <si>
    <t>Hydrogen, gaseous, 700 bar, from gasification of woody biomass in oxy-fired entrained flow gasifier, with CCS, at fuelling plant</t>
  </si>
  <si>
    <t>Hydrogen, gaseous, 700 bar, from gasification of woody biomass in oxy-fired entrained flow gasifier, at fuelling plant</t>
  </si>
  <si>
    <t>Specific regional consumption mixes for wood chips, wet are needed as this product is consumed normally not far from where it is produced.</t>
  </si>
  <si>
    <t>pedigree</t>
  </si>
  <si>
    <t>scale without pedigree</t>
  </si>
  <si>
    <t>hardwood forestry, beech, sustainable forest management_CF = -1</t>
  </si>
  <si>
    <t>hardwood forestry, birch, sustainable forest management_CF = -1</t>
  </si>
  <si>
    <t>SE</t>
  </si>
  <si>
    <t>hardwood forestry, oak, sustainable forest management_CF = -1</t>
  </si>
  <si>
    <t>Wood as a raw material is mostly transported in short to medium (50-100km) distances. Road transport is therefore dominating. (Identification of existing transport methods and alternative methods or new approaches with data about costs, labour input and energy consumption, E. Le Net, et al., EFI Technical Report 76, 2011).
An average distance of 75 km has been considered.
The factor "dry mass/wet mass" accounts for the fact that even if the reference product is measured as dry mass, wet wood (not completely dry wood) is transported.</t>
  </si>
  <si>
    <t>softwood forestry, pine, sustainable forest management_CF = -1</t>
  </si>
  <si>
    <t>softwood forestry, spruce, sustainable forest management_CF = -1</t>
  </si>
  <si>
    <t>activity</t>
  </si>
  <si>
    <t>classifications</t>
  </si>
  <si>
    <t>production volume</t>
  </si>
  <si>
    <t>82686d81-d5ca-4d7e-8ade-120e90edd09b</t>
  </si>
  <si>
    <t>efe2e4fd-eced-4010-9874-c67d0aafa278</t>
  </si>
  <si>
    <t>wood chips, wet, measured as dry mass_CF = -1</t>
  </si>
  <si>
    <t>Energy content of wood</t>
  </si>
  <si>
    <t>Occupation, forest, intensive</t>
  </si>
  <si>
    <t>Area occupied for the production of wood over one rotation period</t>
  </si>
  <si>
    <t>Area occupied by forest roads over one roation period</t>
  </si>
  <si>
    <t>Transformation, from forest, intensive</t>
  </si>
  <si>
    <t>CORINE 31b1</t>
  </si>
  <si>
    <t>Area of forest, excluding forest roads per ha</t>
  </si>
  <si>
    <t>CORINE 122b</t>
  </si>
  <si>
    <t>Area of forest roads per ha</t>
  </si>
  <si>
    <t>Transformation, to forest, intensive</t>
  </si>
  <si>
    <t>no comment</t>
  </si>
  <si>
    <t>Resource input, referring to wood under bark</t>
  </si>
  <si>
    <t>average composition of 1 m3 solid wood under bark, harvested in Germany; see general comment for details</t>
  </si>
  <si>
    <t>average input per m3; see general comment for details; covers the forwarding of stemwood PLUS the forwarding of chips chipped in the stand</t>
  </si>
  <si>
    <t>average input per m3; see general comment for details</t>
  </si>
  <si>
    <t>for distribution of gravel for maintenance of forest road over rotation period PLUS diesel for planting activities, productivity 500 seedlings/PMH, diesel consumption 7l/PMH, converted to MJ PLUS the diesel consumption used in mechanical clearing (1 intervention, 15 PMH per ha, 6 l/PMH, converted to MJ)</t>
  </si>
  <si>
    <t>gravel for maintenance of forest road over rotation period; amount of gravel, see value of respective exchange</t>
  </si>
  <si>
    <t>average input per m3 covering hand-held gasoline-driven equipment used for site preparation, tending and pruning (attributing per ha values to total amount of wood harvested) as well as the amount of power sawing per harvested m3 of stemwood; see general comment for details</t>
  </si>
  <si>
    <t>tree seedling production, in unheated greenhouse</t>
  </si>
  <si>
    <t>calculated as 100% of the seedlings coming from unheated greenhouses in Germany</t>
  </si>
  <si>
    <t>tree seedling, for planting</t>
  </si>
  <si>
    <t>wood chipping, terrain chipper, diesel</t>
  </si>
  <si>
    <t>wood chipping, forwarder with terrain chipper, in forest</t>
  </si>
  <si>
    <t>average composition of 1 m3 solid wood under bark, harvested in Sweden; see general comment for details; calculated as the share of wood fuel from the total amount of wood harvested, of which a share is chips, converted from wet volume to dry matter via basic wood density, including the percentage of bark (as share of wood fuel relates to 1 m3 under bark)</t>
  </si>
  <si>
    <t>average input per m3; see general comment for details; covers the forwarding of stemwood, the forwarding of chips chipped in the stand as well as bundles of energy wood plus mechanical site preparation</t>
  </si>
  <si>
    <t>63.9 MJ diesel/m3 of wood for distribution of gravel for maintenance construction of forest roads over rotation period PLUS diesel for planting activities, productivity 500 seedlings/PMH, diesel consumption 7l/PMH, converted to MJ</t>
  </si>
  <si>
    <t>3979 kg gravel /ha of wood for maintenance and construction of forest roads over rotation period</t>
  </si>
  <si>
    <t>average input per m3 covering hand-held gasoline-driven equipment used for site preparation, tending and pruning (attributing per ha values to total amount of wood harvested) as well as the amount of power sawing per harvested m3; see general comment for details</t>
  </si>
  <si>
    <t>tree seedling production, in heated greenhouse</t>
  </si>
  <si>
    <t>calculated as 29.6% of the seedlings coming from heated greenhouses in Sweden</t>
  </si>
  <si>
    <t>gravel for maintenance of forest road over rotation period</t>
  </si>
  <si>
    <t>Average composition of 1 m3 solid wood under bark, harvested in Germany; see general comment for details; calculated as the share of wood fuel from the total amount of wood harvested, of which a share is chips, converted from wet volume to dry matter via basic wood density, including the percentage of bark (as share of wood fuel relates to 1 m3 under bark)</t>
  </si>
  <si>
    <t>for distribution of gravel for maintenance of forest road over rotation period PLUS diesel for planting activities, productivity 500 seedlings/PMH, diesel consumption 7l/PMH, converted to MJ PLUS the diesel consumption used in mechanical clearing (1 intervention, 15 PMH per ha, 6 l/PMH, converted to MJ); for the amounts of gravel and tree seedlngs from heated/unheated greenhouses, see values of respective exchanges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</si>
</sst>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E+00"/>
    <numFmt numFmtId="167" formatCode="0.0000"/>
  </numFmts>
  <fonts count="11" x14ac:knownFonts="1">
    <font>
      <sz val="11"/>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0"/>
      <color rgb="FF000000"/>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7" tint="-0.499984740745262"/>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0" fontId="0" fillId="0" borderId="0" xfId="0" applyAlignment="1"/>
    <xf numFmtId="165" fontId="0" fillId="0" borderId="0" xfId="0" applyNumberFormat="1"/>
    <xf numFmtId="0" fontId="0" fillId="0" borderId="0" xfId="0" applyFont="1"/>
    <xf numFmtId="1" fontId="0" fillId="0" borderId="0" xfId="0" applyNumberFormat="1"/>
    <xf numFmtId="11" fontId="0" fillId="0" borderId="0" xfId="0" applyNumberFormat="1"/>
    <xf numFmtId="166" fontId="0" fillId="0" borderId="0" xfId="0" applyNumberFormat="1"/>
    <xf numFmtId="0" fontId="1" fillId="0" borderId="0" xfId="0" applyFont="1" applyFill="1"/>
    <xf numFmtId="11" fontId="4" fillId="0" borderId="0" xfId="0" applyNumberFormat="1" applyFont="1"/>
    <xf numFmtId="0" fontId="0" fillId="0" borderId="0" xfId="0" applyFill="1"/>
    <xf numFmtId="0" fontId="3" fillId="0" borderId="0" xfId="0" applyFont="1" applyFill="1"/>
    <xf numFmtId="165" fontId="0" fillId="0" borderId="0" xfId="0" applyNumberFormat="1" applyFill="1"/>
    <xf numFmtId="0" fontId="3" fillId="0" borderId="0" xfId="0" applyFont="1"/>
    <xf numFmtId="2" fontId="0" fillId="0" borderId="0" xfId="0" applyNumberFormat="1"/>
    <xf numFmtId="0" fontId="6" fillId="0" borderId="0" xfId="0" applyFont="1"/>
    <xf numFmtId="11" fontId="7" fillId="0" borderId="0" xfId="0" applyNumberFormat="1" applyFont="1" applyAlignment="1">
      <alignment horizontal="left"/>
    </xf>
    <xf numFmtId="0" fontId="0" fillId="0" borderId="0" xfId="0" applyAlignment="1">
      <alignment horizontal="left"/>
    </xf>
    <xf numFmtId="0" fontId="5" fillId="0" borderId="0" xfId="0" applyFont="1"/>
    <xf numFmtId="0" fontId="8" fillId="0" borderId="0" xfId="0" applyFont="1"/>
    <xf numFmtId="11" fontId="8" fillId="0" borderId="0" xfId="0" applyNumberFormat="1" applyFont="1" applyAlignment="1">
      <alignment horizontal="left"/>
    </xf>
    <xf numFmtId="0" fontId="9" fillId="0" borderId="0" xfId="0" applyFont="1"/>
    <xf numFmtId="0" fontId="7" fillId="0" borderId="0" xfId="0" applyFont="1"/>
    <xf numFmtId="0" fontId="10" fillId="0" borderId="0" xfId="0" applyFont="1"/>
    <xf numFmtId="0" fontId="7" fillId="0" borderId="0" xfId="0" quotePrefix="1" applyFont="1"/>
    <xf numFmtId="2" fontId="7" fillId="0" borderId="0" xfId="0" applyNumberFormat="1" applyFont="1" applyFill="1" applyAlignment="1">
      <alignment horizontal="left"/>
    </xf>
    <xf numFmtId="11" fontId="7" fillId="0" borderId="0" xfId="0" applyNumberFormat="1" applyFont="1" applyFill="1" applyAlignment="1">
      <alignment horizontal="left"/>
    </xf>
    <xf numFmtId="2" fontId="0" fillId="0" borderId="0" xfId="0" applyNumberFormat="1" applyFont="1"/>
    <xf numFmtId="165" fontId="7" fillId="0" borderId="0" xfId="0" applyNumberFormat="1" applyFont="1"/>
    <xf numFmtId="167" fontId="0" fillId="0" borderId="0" xfId="0" applyNumberFormat="1" applyFont="1"/>
    <xf numFmtId="16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6"/>
  <sheetViews>
    <sheetView topLeftCell="A690" workbookViewId="0">
      <selection activeCell="A704" sqref="A704"/>
    </sheetView>
  </sheetViews>
  <sheetFormatPr defaultRowHeight="14.5" x14ac:dyDescent="0.35"/>
  <cols>
    <col min="1" max="1" width="85.54296875" bestFit="1" customWidth="1"/>
    <col min="6" max="6" width="31.36328125" customWidth="1"/>
  </cols>
  <sheetData>
    <row r="1" spans="1:7" ht="15.5" x14ac:dyDescent="0.35">
      <c r="A1" s="1" t="s">
        <v>0</v>
      </c>
      <c r="B1" s="1" t="s">
        <v>960</v>
      </c>
    </row>
    <row r="2" spans="1:7" x14ac:dyDescent="0.35">
      <c r="A2" t="s">
        <v>2</v>
      </c>
      <c r="B2" t="s">
        <v>3</v>
      </c>
    </row>
    <row r="4" spans="1:7" ht="15.5" x14ac:dyDescent="0.35">
      <c r="A4" s="1" t="s">
        <v>4</v>
      </c>
      <c r="B4" s="1" t="s">
        <v>327</v>
      </c>
    </row>
    <row r="5" spans="1:7" x14ac:dyDescent="0.35">
      <c r="A5" t="s">
        <v>65</v>
      </c>
      <c r="B5" t="s">
        <v>66</v>
      </c>
    </row>
    <row r="6" spans="1:7" x14ac:dyDescent="0.35">
      <c r="A6" t="s">
        <v>7</v>
      </c>
      <c r="B6" t="s">
        <v>34</v>
      </c>
    </row>
    <row r="7" spans="1:7" x14ac:dyDescent="0.35">
      <c r="A7" t="s">
        <v>67</v>
      </c>
      <c r="B7">
        <v>1</v>
      </c>
    </row>
    <row r="8" spans="1:7" x14ac:dyDescent="0.35">
      <c r="A8" t="s">
        <v>9</v>
      </c>
      <c r="B8" t="s">
        <v>327</v>
      </c>
    </row>
    <row r="9" spans="1:7" x14ac:dyDescent="0.35">
      <c r="A9" t="s">
        <v>10</v>
      </c>
      <c r="B9" t="s">
        <v>21</v>
      </c>
    </row>
    <row r="10" spans="1:7" x14ac:dyDescent="0.35">
      <c r="A10" t="s">
        <v>65</v>
      </c>
      <c r="B10" t="s">
        <v>782</v>
      </c>
    </row>
    <row r="11" spans="1:7" ht="15.5" x14ac:dyDescent="0.35">
      <c r="A11" s="1" t="s">
        <v>13</v>
      </c>
    </row>
    <row r="12" spans="1:7" x14ac:dyDescent="0.35">
      <c r="A12" t="s">
        <v>14</v>
      </c>
      <c r="B12" t="s">
        <v>15</v>
      </c>
      <c r="C12" t="s">
        <v>16</v>
      </c>
      <c r="D12" t="s">
        <v>7</v>
      </c>
      <c r="E12" t="s">
        <v>10</v>
      </c>
      <c r="F12" t="s">
        <v>18</v>
      </c>
      <c r="G12" t="s">
        <v>9</v>
      </c>
    </row>
    <row r="13" spans="1:7" x14ac:dyDescent="0.35">
      <c r="A13" t="s">
        <v>327</v>
      </c>
      <c r="B13">
        <v>1</v>
      </c>
      <c r="C13" t="s">
        <v>1</v>
      </c>
      <c r="D13" t="s">
        <v>34</v>
      </c>
      <c r="E13" t="s">
        <v>21</v>
      </c>
      <c r="F13" t="s">
        <v>25</v>
      </c>
    </row>
    <row r="14" spans="1:7" x14ac:dyDescent="0.35">
      <c r="A14" t="s">
        <v>684</v>
      </c>
      <c r="B14">
        <v>3</v>
      </c>
      <c r="C14" t="s">
        <v>763</v>
      </c>
      <c r="D14" t="s">
        <v>34</v>
      </c>
      <c r="E14" t="s">
        <v>21</v>
      </c>
      <c r="F14" t="s">
        <v>27</v>
      </c>
      <c r="G14" t="s">
        <v>685</v>
      </c>
    </row>
    <row r="15" spans="1:7" x14ac:dyDescent="0.35">
      <c r="A15" t="s">
        <v>316</v>
      </c>
      <c r="B15">
        <v>-4</v>
      </c>
      <c r="C15" t="s">
        <v>763</v>
      </c>
      <c r="D15" t="s">
        <v>34</v>
      </c>
      <c r="E15" t="s">
        <v>21</v>
      </c>
      <c r="F15" t="s">
        <v>27</v>
      </c>
      <c r="G15" t="s">
        <v>317</v>
      </c>
    </row>
    <row r="18" spans="1:8" ht="15.5" x14ac:dyDescent="0.35">
      <c r="A18" s="1" t="s">
        <v>4</v>
      </c>
      <c r="B18" s="1" t="s">
        <v>552</v>
      </c>
    </row>
    <row r="19" spans="1:8" x14ac:dyDescent="0.35">
      <c r="A19" t="s">
        <v>6</v>
      </c>
      <c r="B19" t="s">
        <v>553</v>
      </c>
    </row>
    <row r="20" spans="1:8" x14ac:dyDescent="0.35">
      <c r="A20" t="s">
        <v>65</v>
      </c>
      <c r="B20" t="s">
        <v>554</v>
      </c>
    </row>
    <row r="21" spans="1:8" x14ac:dyDescent="0.35">
      <c r="A21" t="s">
        <v>7</v>
      </c>
      <c r="B21" t="s">
        <v>34</v>
      </c>
    </row>
    <row r="22" spans="1:8" x14ac:dyDescent="0.35">
      <c r="A22" t="s">
        <v>67</v>
      </c>
      <c r="B22">
        <v>1</v>
      </c>
    </row>
    <row r="23" spans="1:8" x14ac:dyDescent="0.35">
      <c r="A23" t="s">
        <v>9</v>
      </c>
      <c r="B23" t="s">
        <v>552</v>
      </c>
    </row>
    <row r="24" spans="1:8" x14ac:dyDescent="0.35">
      <c r="A24" t="s">
        <v>10</v>
      </c>
      <c r="B24" t="s">
        <v>221</v>
      </c>
    </row>
    <row r="25" spans="1:8" x14ac:dyDescent="0.35">
      <c r="A25" t="s">
        <v>12</v>
      </c>
      <c r="B25" t="s">
        <v>1</v>
      </c>
    </row>
    <row r="26" spans="1:8" ht="15.5" x14ac:dyDescent="0.35">
      <c r="A26" s="1" t="s">
        <v>13</v>
      </c>
    </row>
    <row r="27" spans="1:8" x14ac:dyDescent="0.35">
      <c r="A27" t="s">
        <v>14</v>
      </c>
      <c r="B27" t="s">
        <v>15</v>
      </c>
      <c r="C27" t="s">
        <v>16</v>
      </c>
      <c r="D27" t="s">
        <v>7</v>
      </c>
      <c r="E27" t="s">
        <v>10</v>
      </c>
      <c r="F27" t="s">
        <v>17</v>
      </c>
      <c r="G27" t="s">
        <v>18</v>
      </c>
      <c r="H27" t="s">
        <v>9</v>
      </c>
    </row>
    <row r="28" spans="1:8" x14ac:dyDescent="0.35">
      <c r="A28" t="s">
        <v>109</v>
      </c>
      <c r="B28">
        <v>12.5</v>
      </c>
      <c r="C28" t="s">
        <v>1</v>
      </c>
      <c r="E28" t="s">
        <v>11</v>
      </c>
      <c r="F28" t="s">
        <v>22</v>
      </c>
      <c r="G28" t="s">
        <v>23</v>
      </c>
    </row>
    <row r="29" spans="1:8" x14ac:dyDescent="0.35">
      <c r="A29" t="s">
        <v>552</v>
      </c>
      <c r="B29">
        <v>1</v>
      </c>
      <c r="C29" t="s">
        <v>1</v>
      </c>
      <c r="D29" t="s">
        <v>34</v>
      </c>
      <c r="E29" t="s">
        <v>221</v>
      </c>
      <c r="G29" t="s">
        <v>25</v>
      </c>
    </row>
    <row r="30" spans="1:8" x14ac:dyDescent="0.35">
      <c r="A30" t="s">
        <v>555</v>
      </c>
      <c r="B30">
        <v>9.0899999999999998E-4</v>
      </c>
      <c r="C30" t="s">
        <v>780</v>
      </c>
      <c r="D30" t="s">
        <v>69</v>
      </c>
      <c r="E30" t="s">
        <v>21</v>
      </c>
      <c r="G30" t="s">
        <v>27</v>
      </c>
      <c r="H30" t="s">
        <v>556</v>
      </c>
    </row>
    <row r="31" spans="1:8" x14ac:dyDescent="0.35">
      <c r="A31" t="s">
        <v>557</v>
      </c>
      <c r="B31">
        <v>3.2799999999999999E-3</v>
      </c>
      <c r="C31" t="s">
        <v>780</v>
      </c>
      <c r="D31" t="s">
        <v>69</v>
      </c>
      <c r="E31" t="s">
        <v>21</v>
      </c>
      <c r="G31" t="s">
        <v>27</v>
      </c>
      <c r="H31" t="s">
        <v>558</v>
      </c>
    </row>
    <row r="32" spans="1:8" x14ac:dyDescent="0.35">
      <c r="A32" t="s">
        <v>559</v>
      </c>
      <c r="B32">
        <v>0.22500000000000001</v>
      </c>
      <c r="C32" t="s">
        <v>780</v>
      </c>
      <c r="D32" t="s">
        <v>34</v>
      </c>
      <c r="E32" t="s">
        <v>11</v>
      </c>
      <c r="G32" t="s">
        <v>27</v>
      </c>
      <c r="H32" t="s">
        <v>559</v>
      </c>
    </row>
    <row r="33" spans="1:8" x14ac:dyDescent="0.35">
      <c r="A33" t="s">
        <v>560</v>
      </c>
      <c r="B33">
        <v>5.5500000000000005E-4</v>
      </c>
      <c r="C33" t="s">
        <v>780</v>
      </c>
      <c r="D33" t="s">
        <v>69</v>
      </c>
      <c r="E33" t="s">
        <v>21</v>
      </c>
      <c r="G33" t="s">
        <v>27</v>
      </c>
      <c r="H33" t="s">
        <v>561</v>
      </c>
    </row>
    <row r="34" spans="1:8" x14ac:dyDescent="0.35">
      <c r="A34" t="s">
        <v>265</v>
      </c>
      <c r="B34">
        <v>7.7300000000000003E-4</v>
      </c>
      <c r="C34" t="s">
        <v>780</v>
      </c>
      <c r="D34" t="s">
        <v>69</v>
      </c>
      <c r="E34" t="s">
        <v>21</v>
      </c>
      <c r="G34" t="s">
        <v>27</v>
      </c>
      <c r="H34" t="s">
        <v>266</v>
      </c>
    </row>
    <row r="35" spans="1:8" x14ac:dyDescent="0.35">
      <c r="A35" t="s">
        <v>562</v>
      </c>
      <c r="B35">
        <v>1.77E-2</v>
      </c>
      <c r="C35" t="s">
        <v>780</v>
      </c>
      <c r="D35" t="s">
        <v>69</v>
      </c>
      <c r="E35" t="s">
        <v>21</v>
      </c>
      <c r="G35" t="s">
        <v>27</v>
      </c>
      <c r="H35" t="s">
        <v>563</v>
      </c>
    </row>
    <row r="36" spans="1:8" x14ac:dyDescent="0.35">
      <c r="A36" t="s">
        <v>564</v>
      </c>
      <c r="B36">
        <v>6.1999999999999998E-3</v>
      </c>
      <c r="C36" t="s">
        <v>780</v>
      </c>
      <c r="D36" t="s">
        <v>69</v>
      </c>
      <c r="E36" t="s">
        <v>21</v>
      </c>
      <c r="G36" t="s">
        <v>27</v>
      </c>
      <c r="H36" t="s">
        <v>565</v>
      </c>
    </row>
    <row r="37" spans="1:8" x14ac:dyDescent="0.35">
      <c r="A37" t="s">
        <v>476</v>
      </c>
      <c r="B37">
        <v>3.4099999999999998E-3</v>
      </c>
      <c r="C37" t="s">
        <v>780</v>
      </c>
      <c r="D37" t="s">
        <v>69</v>
      </c>
      <c r="E37" t="s">
        <v>21</v>
      </c>
      <c r="G37" t="s">
        <v>27</v>
      </c>
      <c r="H37" t="s">
        <v>477</v>
      </c>
    </row>
    <row r="38" spans="1:8" x14ac:dyDescent="0.35">
      <c r="A38" t="s">
        <v>566</v>
      </c>
      <c r="B38">
        <v>1.82E-3</v>
      </c>
      <c r="C38" t="s">
        <v>780</v>
      </c>
      <c r="D38" t="s">
        <v>69</v>
      </c>
      <c r="E38" t="s">
        <v>21</v>
      </c>
      <c r="G38" t="s">
        <v>27</v>
      </c>
      <c r="H38" t="s">
        <v>567</v>
      </c>
    </row>
    <row r="39" spans="1:8" x14ac:dyDescent="0.35">
      <c r="A39" t="s">
        <v>432</v>
      </c>
      <c r="B39">
        <v>2.95</v>
      </c>
      <c r="C39" t="s">
        <v>780</v>
      </c>
      <c r="D39" t="s">
        <v>69</v>
      </c>
      <c r="E39" t="s">
        <v>21</v>
      </c>
      <c r="G39" t="s">
        <v>27</v>
      </c>
      <c r="H39" t="s">
        <v>433</v>
      </c>
    </row>
    <row r="40" spans="1:8" x14ac:dyDescent="0.35">
      <c r="A40" t="s">
        <v>120</v>
      </c>
      <c r="B40">
        <v>3.47</v>
      </c>
      <c r="C40" t="s">
        <v>780</v>
      </c>
      <c r="D40" t="s">
        <v>121</v>
      </c>
      <c r="E40" t="s">
        <v>61</v>
      </c>
      <c r="G40" t="s">
        <v>27</v>
      </c>
      <c r="H40" t="s">
        <v>122</v>
      </c>
    </row>
    <row r="41" spans="1:8" x14ac:dyDescent="0.35">
      <c r="A41" t="s">
        <v>267</v>
      </c>
      <c r="B41">
        <v>3.3299999999999998E-7</v>
      </c>
      <c r="C41" t="s">
        <v>780</v>
      </c>
      <c r="D41" t="s">
        <v>69</v>
      </c>
      <c r="E41" t="s">
        <v>10</v>
      </c>
      <c r="G41" t="s">
        <v>27</v>
      </c>
      <c r="H41" t="s">
        <v>268</v>
      </c>
    </row>
    <row r="42" spans="1:8" x14ac:dyDescent="0.35">
      <c r="A42" t="s">
        <v>568</v>
      </c>
      <c r="B42">
        <v>5.1800000000000001E-4</v>
      </c>
      <c r="C42" t="s">
        <v>780</v>
      </c>
      <c r="D42" t="s">
        <v>69</v>
      </c>
      <c r="E42" t="s">
        <v>21</v>
      </c>
      <c r="G42" t="s">
        <v>27</v>
      </c>
      <c r="H42" t="s">
        <v>569</v>
      </c>
    </row>
    <row r="43" spans="1:8" x14ac:dyDescent="0.35">
      <c r="A43" t="s">
        <v>570</v>
      </c>
      <c r="B43">
        <v>8.6199999999999992E-3</v>
      </c>
      <c r="C43" t="s">
        <v>780</v>
      </c>
      <c r="D43" t="s">
        <v>69</v>
      </c>
      <c r="E43" t="s">
        <v>21</v>
      </c>
      <c r="G43" t="s">
        <v>27</v>
      </c>
      <c r="H43" t="s">
        <v>343</v>
      </c>
    </row>
    <row r="44" spans="1:8" x14ac:dyDescent="0.35">
      <c r="A44" t="s">
        <v>571</v>
      </c>
      <c r="B44">
        <v>7.7300000000000003E-4</v>
      </c>
      <c r="C44" t="s">
        <v>780</v>
      </c>
      <c r="D44" t="s">
        <v>69</v>
      </c>
      <c r="E44" t="s">
        <v>21</v>
      </c>
      <c r="G44" t="s">
        <v>27</v>
      </c>
      <c r="H44" t="s">
        <v>572</v>
      </c>
    </row>
    <row r="45" spans="1:8" x14ac:dyDescent="0.35">
      <c r="A45" t="s">
        <v>573</v>
      </c>
      <c r="B45">
        <v>2.2699999999999999E-4</v>
      </c>
      <c r="C45" t="s">
        <v>780</v>
      </c>
      <c r="D45" t="s">
        <v>69</v>
      </c>
      <c r="E45" t="s">
        <v>198</v>
      </c>
      <c r="G45" t="s">
        <v>27</v>
      </c>
      <c r="H45" t="s">
        <v>574</v>
      </c>
    </row>
    <row r="47" spans="1:8" x14ac:dyDescent="0.35">
      <c r="A47" t="s">
        <v>4</v>
      </c>
      <c r="B47" s="16" t="s">
        <v>1347</v>
      </c>
    </row>
    <row r="48" spans="1:8" x14ac:dyDescent="0.35">
      <c r="A48" t="s">
        <v>7</v>
      </c>
      <c r="B48" t="s">
        <v>26</v>
      </c>
    </row>
    <row r="49" spans="1:8" x14ac:dyDescent="0.35">
      <c r="A49" t="s">
        <v>67</v>
      </c>
      <c r="B49">
        <v>1</v>
      </c>
    </row>
    <row r="50" spans="1:8" x14ac:dyDescent="0.35">
      <c r="A50" t="s">
        <v>9</v>
      </c>
      <c r="B50" t="s">
        <v>1347</v>
      </c>
    </row>
    <row r="51" spans="1:8" x14ac:dyDescent="0.35">
      <c r="A51" t="s">
        <v>18</v>
      </c>
      <c r="B51" t="s">
        <v>184</v>
      </c>
    </row>
    <row r="52" spans="1:8" x14ac:dyDescent="0.35">
      <c r="A52" t="s">
        <v>10</v>
      </c>
      <c r="B52" t="s">
        <v>21</v>
      </c>
    </row>
    <row r="53" spans="1:8" x14ac:dyDescent="0.35">
      <c r="A53" t="s">
        <v>800</v>
      </c>
      <c r="B53" t="s">
        <v>1348</v>
      </c>
    </row>
    <row r="54" spans="1:8" x14ac:dyDescent="0.35">
      <c r="A54" t="s">
        <v>65</v>
      </c>
      <c r="B54" t="s">
        <v>1349</v>
      </c>
    </row>
    <row r="55" spans="1:8" x14ac:dyDescent="0.35">
      <c r="A55" t="s">
        <v>13</v>
      </c>
    </row>
    <row r="56" spans="1:8" x14ac:dyDescent="0.35">
      <c r="A56" t="s">
        <v>14</v>
      </c>
      <c r="B56" t="s">
        <v>15</v>
      </c>
      <c r="C56" t="s">
        <v>16</v>
      </c>
      <c r="D56" t="s">
        <v>7</v>
      </c>
      <c r="E56" t="s">
        <v>10</v>
      </c>
      <c r="F56" t="s">
        <v>17</v>
      </c>
      <c r="G56" t="s">
        <v>18</v>
      </c>
      <c r="H56" t="s">
        <v>9</v>
      </c>
    </row>
    <row r="57" spans="1:8" x14ac:dyDescent="0.35">
      <c r="A57" t="s">
        <v>1347</v>
      </c>
      <c r="B57">
        <v>1</v>
      </c>
      <c r="C57" t="s">
        <v>1350</v>
      </c>
      <c r="D57" t="s">
        <v>26</v>
      </c>
      <c r="E57" t="s">
        <v>21</v>
      </c>
      <c r="G57" t="s">
        <v>25</v>
      </c>
      <c r="H57" t="s">
        <v>1347</v>
      </c>
    </row>
    <row r="58" spans="1:8" x14ac:dyDescent="0.35">
      <c r="A58" s="4" t="s">
        <v>1351</v>
      </c>
      <c r="B58">
        <v>0.66749999999999998</v>
      </c>
      <c r="C58" t="s">
        <v>200</v>
      </c>
      <c r="D58" t="s">
        <v>34</v>
      </c>
      <c r="E58" t="s">
        <v>21</v>
      </c>
      <c r="G58" t="s">
        <v>27</v>
      </c>
      <c r="H58" t="s">
        <v>1352</v>
      </c>
    </row>
    <row r="59" spans="1:8" x14ac:dyDescent="0.35">
      <c r="A59" t="s">
        <v>82</v>
      </c>
      <c r="B59">
        <v>9.7800000000000005E-3</v>
      </c>
      <c r="C59" t="s">
        <v>200</v>
      </c>
      <c r="D59" t="s">
        <v>34</v>
      </c>
      <c r="E59" t="s">
        <v>21</v>
      </c>
      <c r="G59" t="s">
        <v>27</v>
      </c>
      <c r="H59" t="s">
        <v>84</v>
      </c>
    </row>
    <row r="60" spans="1:8" x14ac:dyDescent="0.35">
      <c r="A60" t="s">
        <v>588</v>
      </c>
      <c r="B60">
        <v>1.9557999999999999E-2</v>
      </c>
      <c r="C60" t="s">
        <v>200</v>
      </c>
      <c r="D60" t="s">
        <v>34</v>
      </c>
      <c r="E60" t="s">
        <v>21</v>
      </c>
      <c r="G60" t="s">
        <v>27</v>
      </c>
      <c r="H60" t="s">
        <v>589</v>
      </c>
    </row>
    <row r="61" spans="1:8" x14ac:dyDescent="0.35">
      <c r="A61" t="s">
        <v>980</v>
      </c>
      <c r="B61">
        <v>7.8229999999999994E-2</v>
      </c>
      <c r="C61" t="s">
        <v>200</v>
      </c>
      <c r="D61" t="s">
        <v>26</v>
      </c>
      <c r="E61" t="s">
        <v>21</v>
      </c>
      <c r="G61" t="s">
        <v>27</v>
      </c>
      <c r="H61" t="s">
        <v>229</v>
      </c>
    </row>
    <row r="62" spans="1:8" x14ac:dyDescent="0.35">
      <c r="A62" t="s">
        <v>52</v>
      </c>
      <c r="B62">
        <v>0.13689999999999999</v>
      </c>
      <c r="C62" t="s">
        <v>200</v>
      </c>
      <c r="D62" t="s">
        <v>53</v>
      </c>
      <c r="E62" t="s">
        <v>21</v>
      </c>
      <c r="G62" t="s">
        <v>27</v>
      </c>
      <c r="H62" t="s">
        <v>54</v>
      </c>
    </row>
    <row r="63" spans="1:8" x14ac:dyDescent="0.35">
      <c r="A63" t="s">
        <v>1353</v>
      </c>
      <c r="B63">
        <v>6.9430000000000004E-3</v>
      </c>
      <c r="C63" t="s">
        <v>200</v>
      </c>
      <c r="D63" t="s">
        <v>34</v>
      </c>
      <c r="E63" t="s">
        <v>21</v>
      </c>
      <c r="G63" t="s">
        <v>27</v>
      </c>
      <c r="H63" t="s">
        <v>1354</v>
      </c>
    </row>
    <row r="64" spans="1:8" x14ac:dyDescent="0.35">
      <c r="A64" t="s">
        <v>1355</v>
      </c>
      <c r="B64">
        <v>2.9339999999999998E-4</v>
      </c>
      <c r="C64" t="s">
        <v>200</v>
      </c>
      <c r="D64" t="s">
        <v>34</v>
      </c>
      <c r="E64" t="s">
        <v>21</v>
      </c>
      <c r="G64" t="s">
        <v>27</v>
      </c>
      <c r="H64" t="s">
        <v>1356</v>
      </c>
    </row>
    <row r="65" spans="1:8" x14ac:dyDescent="0.35">
      <c r="A65" t="s">
        <v>1357</v>
      </c>
      <c r="B65">
        <v>8.3719999999999992E-3</v>
      </c>
      <c r="C65" t="s">
        <v>200</v>
      </c>
      <c r="D65" t="s">
        <v>53</v>
      </c>
      <c r="E65" t="s">
        <v>21</v>
      </c>
      <c r="G65" t="s">
        <v>27</v>
      </c>
      <c r="H65" t="s">
        <v>1358</v>
      </c>
    </row>
    <row r="66" spans="1:8" x14ac:dyDescent="0.35">
      <c r="A66" t="s">
        <v>348</v>
      </c>
      <c r="B66">
        <v>3.0700000000000002E-2</v>
      </c>
      <c r="C66" t="s">
        <v>200</v>
      </c>
      <c r="D66" t="s">
        <v>34</v>
      </c>
      <c r="E66" t="s">
        <v>21</v>
      </c>
      <c r="G66" t="s">
        <v>27</v>
      </c>
      <c r="H66" t="s">
        <v>349</v>
      </c>
    </row>
    <row r="67" spans="1:8" x14ac:dyDescent="0.35">
      <c r="A67" t="s">
        <v>526</v>
      </c>
      <c r="B67">
        <v>1.9560000000000001E-2</v>
      </c>
      <c r="C67" t="s">
        <v>200</v>
      </c>
      <c r="D67" t="s">
        <v>26</v>
      </c>
      <c r="E67" t="s">
        <v>21</v>
      </c>
      <c r="G67" t="s">
        <v>27</v>
      </c>
      <c r="H67" t="s">
        <v>527</v>
      </c>
    </row>
    <row r="68" spans="1:8" x14ac:dyDescent="0.35">
      <c r="A68" t="s">
        <v>555</v>
      </c>
      <c r="B68" s="9">
        <v>2.2100000000000002E-2</v>
      </c>
      <c r="C68" t="s">
        <v>200</v>
      </c>
      <c r="D68" t="s">
        <v>26</v>
      </c>
      <c r="E68" t="s">
        <v>21</v>
      </c>
      <c r="G68" t="s">
        <v>27</v>
      </c>
      <c r="H68" t="s">
        <v>556</v>
      </c>
    </row>
    <row r="69" spans="1:8" x14ac:dyDescent="0.35">
      <c r="A69" t="s">
        <v>1284</v>
      </c>
      <c r="B69" s="9">
        <f>0.1/42</f>
        <v>2.3809523809523812E-3</v>
      </c>
      <c r="C69" t="s">
        <v>200</v>
      </c>
      <c r="D69" t="s">
        <v>53</v>
      </c>
      <c r="E69" t="s">
        <v>21</v>
      </c>
      <c r="G69" t="s">
        <v>27</v>
      </c>
      <c r="H69" t="s">
        <v>764</v>
      </c>
    </row>
    <row r="70" spans="1:8" x14ac:dyDescent="0.35">
      <c r="A70" s="4" t="s">
        <v>1359</v>
      </c>
      <c r="B70" s="9">
        <f>0.1371/49.3</f>
        <v>2.7809330628803248E-3</v>
      </c>
      <c r="C70" t="s">
        <v>200</v>
      </c>
      <c r="D70" t="s">
        <v>53</v>
      </c>
      <c r="E70" t="s">
        <v>21</v>
      </c>
      <c r="G70" t="s">
        <v>27</v>
      </c>
      <c r="H70" t="s">
        <v>1360</v>
      </c>
    </row>
    <row r="71" spans="1:8" x14ac:dyDescent="0.35">
      <c r="A71" t="s">
        <v>215</v>
      </c>
      <c r="B71">
        <v>1.33</v>
      </c>
      <c r="C71" t="s">
        <v>200</v>
      </c>
      <c r="D71" t="s">
        <v>60</v>
      </c>
      <c r="E71" t="s">
        <v>61</v>
      </c>
      <c r="G71" t="s">
        <v>27</v>
      </c>
      <c r="H71" t="s">
        <v>216</v>
      </c>
    </row>
    <row r="72" spans="1:8" x14ac:dyDescent="0.35">
      <c r="A72" t="s">
        <v>1361</v>
      </c>
      <c r="B72">
        <v>1.671</v>
      </c>
      <c r="C72" t="s">
        <v>200</v>
      </c>
      <c r="D72" t="s">
        <v>53</v>
      </c>
      <c r="E72" t="s">
        <v>11</v>
      </c>
      <c r="G72" t="s">
        <v>27</v>
      </c>
      <c r="H72" t="s">
        <v>130</v>
      </c>
    </row>
    <row r="73" spans="1:8" x14ac:dyDescent="0.35">
      <c r="A73" t="s">
        <v>1362</v>
      </c>
      <c r="B73" s="9">
        <v>4.80849640408095E-6</v>
      </c>
      <c r="C73" t="s">
        <v>20</v>
      </c>
      <c r="E73" t="s">
        <v>21</v>
      </c>
      <c r="F73" t="s">
        <v>208</v>
      </c>
      <c r="G73" t="s">
        <v>23</v>
      </c>
    </row>
    <row r="74" spans="1:8" x14ac:dyDescent="0.35">
      <c r="A74" t="s">
        <v>1362</v>
      </c>
      <c r="B74" s="9">
        <v>1.2418464626191672E-6</v>
      </c>
      <c r="C74" t="s">
        <v>20</v>
      </c>
      <c r="E74" t="s">
        <v>21</v>
      </c>
      <c r="F74" t="s">
        <v>22</v>
      </c>
      <c r="G74" t="s">
        <v>23</v>
      </c>
    </row>
    <row r="76" spans="1:8" x14ac:dyDescent="0.35">
      <c r="A76" t="s">
        <v>4</v>
      </c>
      <c r="B76" s="16" t="s">
        <v>1363</v>
      </c>
    </row>
    <row r="77" spans="1:8" x14ac:dyDescent="0.35">
      <c r="A77" t="s">
        <v>7</v>
      </c>
      <c r="B77" t="s">
        <v>26</v>
      </c>
    </row>
    <row r="78" spans="1:8" x14ac:dyDescent="0.35">
      <c r="A78" t="s">
        <v>67</v>
      </c>
      <c r="B78">
        <v>1</v>
      </c>
    </row>
    <row r="79" spans="1:8" x14ac:dyDescent="0.35">
      <c r="A79" t="s">
        <v>9</v>
      </c>
      <c r="B79" t="s">
        <v>1364</v>
      </c>
    </row>
    <row r="80" spans="1:8" x14ac:dyDescent="0.35">
      <c r="A80" t="s">
        <v>18</v>
      </c>
      <c r="B80" t="s">
        <v>184</v>
      </c>
    </row>
    <row r="81" spans="1:8" x14ac:dyDescent="0.35">
      <c r="A81" t="s">
        <v>10</v>
      </c>
      <c r="B81" t="s">
        <v>21</v>
      </c>
    </row>
    <row r="82" spans="1:8" x14ac:dyDescent="0.35">
      <c r="A82" t="s">
        <v>800</v>
      </c>
      <c r="B82" t="s">
        <v>1365</v>
      </c>
    </row>
    <row r="83" spans="1:8" x14ac:dyDescent="0.35">
      <c r="A83" t="s">
        <v>65</v>
      </c>
      <c r="B83" t="s">
        <v>1366</v>
      </c>
    </row>
    <row r="84" spans="1:8" x14ac:dyDescent="0.35">
      <c r="A84" t="s">
        <v>13</v>
      </c>
    </row>
    <row r="85" spans="1:8" x14ac:dyDescent="0.35">
      <c r="A85" t="s">
        <v>14</v>
      </c>
      <c r="B85" t="s">
        <v>15</v>
      </c>
      <c r="C85" t="s">
        <v>16</v>
      </c>
      <c r="D85" t="s">
        <v>7</v>
      </c>
      <c r="E85" t="s">
        <v>10</v>
      </c>
      <c r="F85" t="s">
        <v>17</v>
      </c>
      <c r="G85" t="s">
        <v>18</v>
      </c>
      <c r="H85" t="s">
        <v>9</v>
      </c>
    </row>
    <row r="86" spans="1:8" x14ac:dyDescent="0.35">
      <c r="A86" t="s">
        <v>1363</v>
      </c>
      <c r="B86">
        <v>1</v>
      </c>
      <c r="C86" t="s">
        <v>1350</v>
      </c>
      <c r="D86" t="s">
        <v>26</v>
      </c>
      <c r="E86" t="s">
        <v>21</v>
      </c>
      <c r="G86" t="s">
        <v>25</v>
      </c>
      <c r="H86" t="s">
        <v>1364</v>
      </c>
    </row>
    <row r="87" spans="1:8" x14ac:dyDescent="0.35">
      <c r="A87" t="s">
        <v>215</v>
      </c>
      <c r="B87">
        <v>6.25</v>
      </c>
      <c r="C87" t="s">
        <v>200</v>
      </c>
      <c r="D87" t="s">
        <v>60</v>
      </c>
      <c r="E87" t="s">
        <v>61</v>
      </c>
      <c r="G87" t="s">
        <v>27</v>
      </c>
      <c r="H87" t="s">
        <v>216</v>
      </c>
    </row>
    <row r="88" spans="1:8" x14ac:dyDescent="0.35">
      <c r="A88" t="s">
        <v>684</v>
      </c>
      <c r="B88">
        <v>1</v>
      </c>
      <c r="C88" t="s">
        <v>200</v>
      </c>
      <c r="D88" t="s">
        <v>34</v>
      </c>
      <c r="E88" t="s">
        <v>21</v>
      </c>
      <c r="G88" t="s">
        <v>27</v>
      </c>
      <c r="H88" t="s">
        <v>685</v>
      </c>
    </row>
    <row r="89" spans="1:8" x14ac:dyDescent="0.35">
      <c r="A89" t="s">
        <v>170</v>
      </c>
      <c r="B89">
        <v>1</v>
      </c>
      <c r="C89" t="s">
        <v>200</v>
      </c>
      <c r="D89" t="s">
        <v>26</v>
      </c>
      <c r="E89" t="s">
        <v>21</v>
      </c>
      <c r="G89" t="s">
        <v>27</v>
      </c>
      <c r="H89" t="s">
        <v>170</v>
      </c>
    </row>
    <row r="90" spans="1:8" x14ac:dyDescent="0.35">
      <c r="A90" s="4" t="s">
        <v>1367</v>
      </c>
      <c r="B90">
        <v>5</v>
      </c>
      <c r="C90" t="s">
        <v>200</v>
      </c>
      <c r="D90" t="s">
        <v>26</v>
      </c>
      <c r="E90" t="s">
        <v>193</v>
      </c>
      <c r="G90" t="s">
        <v>27</v>
      </c>
      <c r="H90" t="s">
        <v>1367</v>
      </c>
    </row>
    <row r="91" spans="1:8" ht="9.75" customHeight="1" x14ac:dyDescent="0.35"/>
    <row r="92" spans="1:8" x14ac:dyDescent="0.35">
      <c r="A92" t="s">
        <v>4</v>
      </c>
      <c r="B92" s="16" t="s">
        <v>1368</v>
      </c>
    </row>
    <row r="93" spans="1:8" x14ac:dyDescent="0.35">
      <c r="A93" t="s">
        <v>7</v>
      </c>
      <c r="B93" t="s">
        <v>26</v>
      </c>
    </row>
    <row r="94" spans="1:8" x14ac:dyDescent="0.35">
      <c r="A94" t="s">
        <v>67</v>
      </c>
      <c r="B94">
        <v>1</v>
      </c>
    </row>
    <row r="95" spans="1:8" x14ac:dyDescent="0.35">
      <c r="A95" t="s">
        <v>9</v>
      </c>
      <c r="B95" t="s">
        <v>1368</v>
      </c>
    </row>
    <row r="96" spans="1:8" x14ac:dyDescent="0.35">
      <c r="A96" t="s">
        <v>18</v>
      </c>
      <c r="B96" t="s">
        <v>184</v>
      </c>
    </row>
    <row r="97" spans="1:8" x14ac:dyDescent="0.35">
      <c r="A97" t="s">
        <v>10</v>
      </c>
      <c r="B97" t="s">
        <v>21</v>
      </c>
    </row>
    <row r="98" spans="1:8" x14ac:dyDescent="0.35">
      <c r="A98" t="s">
        <v>800</v>
      </c>
      <c r="B98" t="s">
        <v>1369</v>
      </c>
    </row>
    <row r="99" spans="1:8" x14ac:dyDescent="0.35">
      <c r="A99" t="s">
        <v>65</v>
      </c>
    </row>
    <row r="100" spans="1:8" x14ac:dyDescent="0.35">
      <c r="A100" t="s">
        <v>13</v>
      </c>
    </row>
    <row r="101" spans="1:8" x14ac:dyDescent="0.35">
      <c r="A101" t="s">
        <v>14</v>
      </c>
      <c r="B101" t="s">
        <v>15</v>
      </c>
      <c r="C101" t="s">
        <v>16</v>
      </c>
      <c r="D101" t="s">
        <v>7</v>
      </c>
      <c r="E101" t="s">
        <v>10</v>
      </c>
      <c r="F101" t="s">
        <v>17</v>
      </c>
      <c r="G101" t="s">
        <v>18</v>
      </c>
      <c r="H101" t="s">
        <v>9</v>
      </c>
    </row>
    <row r="102" spans="1:8" x14ac:dyDescent="0.35">
      <c r="A102" t="s">
        <v>1368</v>
      </c>
      <c r="B102">
        <v>1</v>
      </c>
      <c r="C102" t="s">
        <v>1350</v>
      </c>
      <c r="D102" t="s">
        <v>26</v>
      </c>
      <c r="E102" t="s">
        <v>21</v>
      </c>
      <c r="G102" t="s">
        <v>25</v>
      </c>
      <c r="H102" t="s">
        <v>1368</v>
      </c>
    </row>
    <row r="103" spans="1:8" x14ac:dyDescent="0.35">
      <c r="A103" t="s">
        <v>260</v>
      </c>
      <c r="B103">
        <v>0.3</v>
      </c>
      <c r="C103" t="s">
        <v>200</v>
      </c>
      <c r="D103" t="s">
        <v>34</v>
      </c>
      <c r="E103" t="s">
        <v>21</v>
      </c>
      <c r="G103" t="s">
        <v>27</v>
      </c>
      <c r="H103" t="s">
        <v>261</v>
      </c>
    </row>
    <row r="104" spans="1:8" x14ac:dyDescent="0.35">
      <c r="A104" t="s">
        <v>259</v>
      </c>
      <c r="B104">
        <f>B103</f>
        <v>0.3</v>
      </c>
      <c r="C104" t="s">
        <v>200</v>
      </c>
      <c r="D104" t="s">
        <v>26</v>
      </c>
      <c r="E104" t="s">
        <v>21</v>
      </c>
      <c r="G104" t="s">
        <v>27</v>
      </c>
      <c r="H104" t="s">
        <v>259</v>
      </c>
    </row>
    <row r="105" spans="1:8" x14ac:dyDescent="0.35">
      <c r="A105" s="4" t="s">
        <v>464</v>
      </c>
      <c r="B105">
        <v>0.45</v>
      </c>
      <c r="C105" t="s">
        <v>200</v>
      </c>
      <c r="D105" t="s">
        <v>34</v>
      </c>
      <c r="E105" t="s">
        <v>21</v>
      </c>
      <c r="G105" t="s">
        <v>27</v>
      </c>
      <c r="H105" t="s">
        <v>465</v>
      </c>
    </row>
    <row r="106" spans="1:8" x14ac:dyDescent="0.35">
      <c r="A106" t="s">
        <v>259</v>
      </c>
      <c r="B106">
        <f>B105</f>
        <v>0.45</v>
      </c>
      <c r="C106" t="s">
        <v>200</v>
      </c>
      <c r="D106" t="s">
        <v>26</v>
      </c>
      <c r="E106" t="s">
        <v>21</v>
      </c>
      <c r="G106" t="s">
        <v>27</v>
      </c>
      <c r="H106" t="s">
        <v>259</v>
      </c>
    </row>
    <row r="107" spans="1:8" x14ac:dyDescent="0.35">
      <c r="A107" t="s">
        <v>104</v>
      </c>
      <c r="B107">
        <v>4.4999999999999998E-2</v>
      </c>
      <c r="C107" t="s">
        <v>200</v>
      </c>
      <c r="D107" t="s">
        <v>34</v>
      </c>
      <c r="E107" t="s">
        <v>21</v>
      </c>
      <c r="G107" t="s">
        <v>27</v>
      </c>
      <c r="H107" t="s">
        <v>105</v>
      </c>
    </row>
    <row r="108" spans="1:8" x14ac:dyDescent="0.35">
      <c r="A108" t="s">
        <v>684</v>
      </c>
      <c r="B108">
        <v>0.15</v>
      </c>
      <c r="C108" t="s">
        <v>200</v>
      </c>
      <c r="D108" t="s">
        <v>34</v>
      </c>
      <c r="E108" t="s">
        <v>21</v>
      </c>
      <c r="G108" t="s">
        <v>27</v>
      </c>
      <c r="H108" t="s">
        <v>685</v>
      </c>
    </row>
    <row r="109" spans="1:8" x14ac:dyDescent="0.35">
      <c r="A109" t="s">
        <v>170</v>
      </c>
      <c r="B109">
        <f>B108</f>
        <v>0.15</v>
      </c>
      <c r="C109" t="s">
        <v>200</v>
      </c>
      <c r="D109" t="s">
        <v>26</v>
      </c>
      <c r="E109" t="s">
        <v>21</v>
      </c>
      <c r="G109" t="s">
        <v>27</v>
      </c>
      <c r="H109" t="s">
        <v>170</v>
      </c>
    </row>
    <row r="110" spans="1:8" x14ac:dyDescent="0.35">
      <c r="A110" t="s">
        <v>82</v>
      </c>
      <c r="B110">
        <v>0.01</v>
      </c>
      <c r="C110" t="s">
        <v>200</v>
      </c>
      <c r="D110" t="s">
        <v>34</v>
      </c>
      <c r="E110" t="s">
        <v>21</v>
      </c>
      <c r="G110" t="s">
        <v>27</v>
      </c>
      <c r="H110" t="s">
        <v>84</v>
      </c>
    </row>
    <row r="111" spans="1:8" x14ac:dyDescent="0.35">
      <c r="A111" t="s">
        <v>172</v>
      </c>
      <c r="B111">
        <v>0.01</v>
      </c>
      <c r="C111" t="s">
        <v>200</v>
      </c>
      <c r="D111" t="s">
        <v>26</v>
      </c>
      <c r="E111" t="s">
        <v>21</v>
      </c>
      <c r="G111" t="s">
        <v>27</v>
      </c>
      <c r="H111" t="s">
        <v>172</v>
      </c>
    </row>
    <row r="112" spans="1:8" x14ac:dyDescent="0.35">
      <c r="A112" t="s">
        <v>1370</v>
      </c>
      <c r="B112">
        <v>0.45</v>
      </c>
      <c r="C112" t="s">
        <v>200</v>
      </c>
      <c r="D112" t="s">
        <v>26</v>
      </c>
      <c r="E112" t="s">
        <v>21</v>
      </c>
      <c r="G112" t="s">
        <v>27</v>
      </c>
      <c r="H112" t="s">
        <v>181</v>
      </c>
    </row>
    <row r="113" spans="1:8" x14ac:dyDescent="0.35">
      <c r="A113" t="s">
        <v>215</v>
      </c>
      <c r="B113">
        <v>0.64500000000000002</v>
      </c>
      <c r="C113" t="s">
        <v>200</v>
      </c>
      <c r="D113" t="s">
        <v>60</v>
      </c>
      <c r="E113" t="s">
        <v>61</v>
      </c>
      <c r="G113" t="s">
        <v>27</v>
      </c>
      <c r="H113" t="s">
        <v>216</v>
      </c>
    </row>
    <row r="114" spans="1:8" x14ac:dyDescent="0.35">
      <c r="A114" t="s">
        <v>521</v>
      </c>
      <c r="B114" s="9">
        <v>5.5290000000000005E-4</v>
      </c>
      <c r="C114" t="s">
        <v>20</v>
      </c>
      <c r="E114" t="s">
        <v>21</v>
      </c>
      <c r="F114" t="s">
        <v>22</v>
      </c>
      <c r="G114" t="s">
        <v>23</v>
      </c>
    </row>
    <row r="115" spans="1:8" x14ac:dyDescent="0.35">
      <c r="A115" t="s">
        <v>19</v>
      </c>
      <c r="B115">
        <v>2.456</v>
      </c>
      <c r="C115" t="s">
        <v>20</v>
      </c>
      <c r="E115" t="s">
        <v>21</v>
      </c>
      <c r="F115" t="s">
        <v>22</v>
      </c>
      <c r="G115" t="s">
        <v>23</v>
      </c>
    </row>
    <row r="116" spans="1:8" x14ac:dyDescent="0.35">
      <c r="A116" t="s">
        <v>524</v>
      </c>
      <c r="B116" s="9">
        <v>8.5599999999999999E-3</v>
      </c>
      <c r="C116" t="s">
        <v>20</v>
      </c>
      <c r="E116" t="s">
        <v>21</v>
      </c>
      <c r="F116" t="s">
        <v>22</v>
      </c>
      <c r="G116" t="s">
        <v>23</v>
      </c>
    </row>
    <row r="117" spans="1:8" x14ac:dyDescent="0.35">
      <c r="A117" t="s">
        <v>24</v>
      </c>
      <c r="B117" s="9">
        <v>7.0800000000000004E-3</v>
      </c>
      <c r="C117" t="s">
        <v>20</v>
      </c>
      <c r="E117" t="s">
        <v>21</v>
      </c>
      <c r="F117" t="s">
        <v>22</v>
      </c>
      <c r="G117" t="s">
        <v>23</v>
      </c>
    </row>
    <row r="118" spans="1:8" x14ac:dyDescent="0.35">
      <c r="A118" t="s">
        <v>439</v>
      </c>
      <c r="B118" s="9">
        <v>7.2700000000000004E-3</v>
      </c>
      <c r="C118" t="s">
        <v>20</v>
      </c>
      <c r="E118" t="s">
        <v>21</v>
      </c>
      <c r="F118" t="s">
        <v>22</v>
      </c>
      <c r="G118" t="s">
        <v>23</v>
      </c>
    </row>
    <row r="119" spans="1:8" x14ac:dyDescent="0.35">
      <c r="A119" t="s">
        <v>618</v>
      </c>
      <c r="B119" s="9">
        <v>1.176E-6</v>
      </c>
      <c r="C119" t="s">
        <v>20</v>
      </c>
      <c r="E119" t="s">
        <v>21</v>
      </c>
      <c r="F119" t="s">
        <v>22</v>
      </c>
      <c r="G119" t="s">
        <v>23</v>
      </c>
    </row>
    <row r="120" spans="1:8" x14ac:dyDescent="0.35">
      <c r="A120" t="s">
        <v>809</v>
      </c>
      <c r="B120" s="9">
        <v>6.9499999999999998E-4</v>
      </c>
      <c r="C120" t="s">
        <v>20</v>
      </c>
      <c r="E120" t="s">
        <v>21</v>
      </c>
      <c r="F120" t="s">
        <v>22</v>
      </c>
      <c r="G120" t="s">
        <v>23</v>
      </c>
    </row>
    <row r="121" spans="1:8" x14ac:dyDescent="0.35">
      <c r="A121" t="s">
        <v>860</v>
      </c>
      <c r="B121" s="9">
        <v>1.2899999999999999E-4</v>
      </c>
      <c r="C121" t="s">
        <v>20</v>
      </c>
      <c r="E121" t="s">
        <v>21</v>
      </c>
      <c r="F121" t="s">
        <v>208</v>
      </c>
      <c r="G121" t="s">
        <v>23</v>
      </c>
    </row>
    <row r="122" spans="1:8" x14ac:dyDescent="0.35">
      <c r="A122" t="s">
        <v>207</v>
      </c>
      <c r="B122" s="9">
        <v>2.23E-4</v>
      </c>
      <c r="C122" t="s">
        <v>20</v>
      </c>
      <c r="E122" t="s">
        <v>21</v>
      </c>
      <c r="F122" t="s">
        <v>208</v>
      </c>
      <c r="G122" t="s">
        <v>23</v>
      </c>
    </row>
    <row r="123" spans="1:8" x14ac:dyDescent="0.35">
      <c r="A123" t="s">
        <v>1371</v>
      </c>
      <c r="B123" s="9">
        <v>4.5800000000000002E-6</v>
      </c>
      <c r="C123" t="s">
        <v>20</v>
      </c>
      <c r="E123" t="s">
        <v>21</v>
      </c>
      <c r="F123" t="s">
        <v>208</v>
      </c>
      <c r="G123" t="s">
        <v>23</v>
      </c>
    </row>
    <row r="124" spans="1:8" x14ac:dyDescent="0.35">
      <c r="A124" t="s">
        <v>354</v>
      </c>
      <c r="B124" s="9">
        <v>1.5800000000000002E-2</v>
      </c>
      <c r="C124" t="s">
        <v>20</v>
      </c>
      <c r="E124" t="s">
        <v>355</v>
      </c>
      <c r="F124" t="s">
        <v>356</v>
      </c>
      <c r="G124" t="s">
        <v>23</v>
      </c>
    </row>
    <row r="125" spans="1:8" x14ac:dyDescent="0.35">
      <c r="A125" t="s">
        <v>1372</v>
      </c>
      <c r="B125" s="9">
        <v>1.5800000000000002E-2</v>
      </c>
      <c r="C125" t="s">
        <v>20</v>
      </c>
      <c r="E125" t="s">
        <v>221</v>
      </c>
      <c r="F125" t="s">
        <v>356</v>
      </c>
      <c r="G125" t="s">
        <v>23</v>
      </c>
    </row>
    <row r="127" spans="1:8" x14ac:dyDescent="0.35">
      <c r="A127" t="s">
        <v>4</v>
      </c>
      <c r="B127" s="16" t="s">
        <v>1373</v>
      </c>
    </row>
    <row r="128" spans="1:8" x14ac:dyDescent="0.35">
      <c r="A128" t="s">
        <v>7</v>
      </c>
      <c r="B128" t="s">
        <v>26</v>
      </c>
    </row>
    <row r="129" spans="1:8" x14ac:dyDescent="0.35">
      <c r="A129" t="s">
        <v>67</v>
      </c>
      <c r="B129">
        <v>1</v>
      </c>
    </row>
    <row r="130" spans="1:8" x14ac:dyDescent="0.35">
      <c r="A130" t="s">
        <v>9</v>
      </c>
      <c r="B130" t="s">
        <v>1373</v>
      </c>
    </row>
    <row r="131" spans="1:8" x14ac:dyDescent="0.35">
      <c r="A131" t="s">
        <v>18</v>
      </c>
      <c r="B131" t="s">
        <v>184</v>
      </c>
    </row>
    <row r="132" spans="1:8" x14ac:dyDescent="0.35">
      <c r="A132" t="s">
        <v>10</v>
      </c>
      <c r="B132" t="s">
        <v>21</v>
      </c>
    </row>
    <row r="133" spans="1:8" x14ac:dyDescent="0.35">
      <c r="A133" t="s">
        <v>800</v>
      </c>
      <c r="B133" t="s">
        <v>1374</v>
      </c>
    </row>
    <row r="134" spans="1:8" x14ac:dyDescent="0.35">
      <c r="A134" t="s">
        <v>65</v>
      </c>
    </row>
    <row r="135" spans="1:8" x14ac:dyDescent="0.35">
      <c r="A135" t="s">
        <v>13</v>
      </c>
    </row>
    <row r="136" spans="1:8" x14ac:dyDescent="0.35">
      <c r="A136" t="s">
        <v>14</v>
      </c>
      <c r="B136" t="s">
        <v>15</v>
      </c>
      <c r="C136" t="s">
        <v>16</v>
      </c>
      <c r="D136" t="s">
        <v>7</v>
      </c>
      <c r="E136" t="s">
        <v>10</v>
      </c>
      <c r="F136" t="s">
        <v>17</v>
      </c>
      <c r="G136" t="s">
        <v>18</v>
      </c>
      <c r="H136" t="s">
        <v>9</v>
      </c>
    </row>
    <row r="137" spans="1:8" x14ac:dyDescent="0.35">
      <c r="A137" t="s">
        <v>1373</v>
      </c>
      <c r="B137">
        <v>1</v>
      </c>
      <c r="C137" t="s">
        <v>1350</v>
      </c>
      <c r="D137" t="s">
        <v>26</v>
      </c>
      <c r="E137" t="s">
        <v>21</v>
      </c>
      <c r="G137" t="s">
        <v>25</v>
      </c>
      <c r="H137" t="s">
        <v>1373</v>
      </c>
    </row>
    <row r="138" spans="1:8" x14ac:dyDescent="0.35">
      <c r="A138" t="s">
        <v>260</v>
      </c>
      <c r="B138">
        <v>0.96984999995077292</v>
      </c>
      <c r="C138" t="s">
        <v>200</v>
      </c>
      <c r="D138" t="s">
        <v>34</v>
      </c>
      <c r="E138" t="s">
        <v>21</v>
      </c>
      <c r="G138" t="s">
        <v>27</v>
      </c>
      <c r="H138" t="s">
        <v>261</v>
      </c>
    </row>
    <row r="139" spans="1:8" x14ac:dyDescent="0.35">
      <c r="A139" t="s">
        <v>259</v>
      </c>
      <c r="B139">
        <v>0.96984999995077292</v>
      </c>
      <c r="C139" t="s">
        <v>200</v>
      </c>
      <c r="D139" t="s">
        <v>26</v>
      </c>
      <c r="E139" t="s">
        <v>21</v>
      </c>
      <c r="G139" t="s">
        <v>27</v>
      </c>
      <c r="H139" t="s">
        <v>259</v>
      </c>
    </row>
    <row r="140" spans="1:8" x14ac:dyDescent="0.35">
      <c r="A140" t="s">
        <v>478</v>
      </c>
      <c r="B140">
        <v>1.4999999999999999E-4</v>
      </c>
      <c r="C140" t="s">
        <v>200</v>
      </c>
      <c r="D140" t="s">
        <v>34</v>
      </c>
      <c r="E140" t="s">
        <v>21</v>
      </c>
      <c r="G140" t="s">
        <v>27</v>
      </c>
      <c r="H140" t="s">
        <v>479</v>
      </c>
    </row>
    <row r="141" spans="1:8" x14ac:dyDescent="0.35">
      <c r="A141" t="s">
        <v>1375</v>
      </c>
      <c r="B141">
        <v>3.0000000004922697E-2</v>
      </c>
      <c r="C141" t="s">
        <v>200</v>
      </c>
      <c r="D141" t="s">
        <v>34</v>
      </c>
      <c r="E141" t="s">
        <v>21</v>
      </c>
      <c r="G141" t="s">
        <v>27</v>
      </c>
      <c r="H141" t="s">
        <v>1376</v>
      </c>
    </row>
    <row r="142" spans="1:8" x14ac:dyDescent="0.35">
      <c r="A142" t="s">
        <v>215</v>
      </c>
      <c r="B142">
        <v>0.45979999999999999</v>
      </c>
      <c r="C142" t="s">
        <v>200</v>
      </c>
      <c r="D142" t="s">
        <v>60</v>
      </c>
      <c r="E142" t="s">
        <v>61</v>
      </c>
      <c r="G142" t="s">
        <v>27</v>
      </c>
      <c r="H142" t="s">
        <v>216</v>
      </c>
    </row>
    <row r="144" spans="1:8" x14ac:dyDescent="0.35">
      <c r="A144" t="s">
        <v>4</v>
      </c>
      <c r="B144" s="16" t="s">
        <v>1377</v>
      </c>
    </row>
    <row r="145" spans="1:8" x14ac:dyDescent="0.35">
      <c r="A145" t="s">
        <v>7</v>
      </c>
      <c r="B145" t="s">
        <v>26</v>
      </c>
    </row>
    <row r="146" spans="1:8" x14ac:dyDescent="0.35">
      <c r="A146" t="s">
        <v>67</v>
      </c>
      <c r="B146">
        <v>1</v>
      </c>
    </row>
    <row r="147" spans="1:8" x14ac:dyDescent="0.35">
      <c r="A147" t="s">
        <v>9</v>
      </c>
      <c r="B147" t="s">
        <v>1377</v>
      </c>
    </row>
    <row r="148" spans="1:8" x14ac:dyDescent="0.35">
      <c r="A148" t="s">
        <v>18</v>
      </c>
      <c r="B148" t="s">
        <v>184</v>
      </c>
    </row>
    <row r="149" spans="1:8" x14ac:dyDescent="0.35">
      <c r="A149" t="s">
        <v>10</v>
      </c>
      <c r="B149" t="s">
        <v>21</v>
      </c>
    </row>
    <row r="150" spans="1:8" x14ac:dyDescent="0.35">
      <c r="A150" t="s">
        <v>800</v>
      </c>
      <c r="B150" t="s">
        <v>1378</v>
      </c>
    </row>
    <row r="151" spans="1:8" x14ac:dyDescent="0.35">
      <c r="A151" t="s">
        <v>65</v>
      </c>
    </row>
    <row r="152" spans="1:8" x14ac:dyDescent="0.35">
      <c r="A152" t="s">
        <v>13</v>
      </c>
    </row>
    <row r="153" spans="1:8" x14ac:dyDescent="0.35">
      <c r="A153" t="s">
        <v>14</v>
      </c>
      <c r="B153" t="s">
        <v>15</v>
      </c>
      <c r="C153" t="s">
        <v>16</v>
      </c>
      <c r="D153" t="s">
        <v>7</v>
      </c>
      <c r="E153" t="s">
        <v>10</v>
      </c>
      <c r="F153" t="s">
        <v>17</v>
      </c>
      <c r="G153" t="s">
        <v>18</v>
      </c>
      <c r="H153" t="s">
        <v>9</v>
      </c>
    </row>
    <row r="154" spans="1:8" x14ac:dyDescent="0.35">
      <c r="A154" t="s">
        <v>1377</v>
      </c>
      <c r="B154">
        <v>1</v>
      </c>
      <c r="C154" t="s">
        <v>1350</v>
      </c>
      <c r="D154" t="s">
        <v>26</v>
      </c>
      <c r="E154" t="s">
        <v>21</v>
      </c>
      <c r="G154" t="s">
        <v>25</v>
      </c>
      <c r="H154" t="s">
        <v>1377</v>
      </c>
    </row>
    <row r="155" spans="1:8" x14ac:dyDescent="0.35">
      <c r="A155" t="s">
        <v>188</v>
      </c>
      <c r="B155">
        <v>0.25</v>
      </c>
      <c r="C155" t="s">
        <v>200</v>
      </c>
      <c r="D155" t="s">
        <v>34</v>
      </c>
      <c r="E155" t="s">
        <v>21</v>
      </c>
      <c r="G155" t="s">
        <v>27</v>
      </c>
      <c r="H155" t="s">
        <v>189</v>
      </c>
    </row>
    <row r="156" spans="1:8" x14ac:dyDescent="0.35">
      <c r="A156" t="s">
        <v>260</v>
      </c>
      <c r="B156">
        <v>0.5</v>
      </c>
      <c r="C156" t="s">
        <v>200</v>
      </c>
      <c r="D156" t="s">
        <v>34</v>
      </c>
      <c r="E156" t="s">
        <v>21</v>
      </c>
      <c r="G156" t="s">
        <v>27</v>
      </c>
      <c r="H156" t="s">
        <v>261</v>
      </c>
    </row>
    <row r="157" spans="1:8" x14ac:dyDescent="0.35">
      <c r="A157" t="s">
        <v>464</v>
      </c>
      <c r="B157">
        <v>0.25</v>
      </c>
      <c r="C157" t="s">
        <v>200</v>
      </c>
      <c r="D157" t="s">
        <v>34</v>
      </c>
      <c r="E157" t="s">
        <v>21</v>
      </c>
      <c r="G157" t="s">
        <v>27</v>
      </c>
      <c r="H157" t="s">
        <v>465</v>
      </c>
    </row>
    <row r="158" spans="1:8" x14ac:dyDescent="0.35">
      <c r="A158" t="s">
        <v>259</v>
      </c>
      <c r="B158">
        <v>1</v>
      </c>
      <c r="C158" t="s">
        <v>200</v>
      </c>
      <c r="D158" t="s">
        <v>26</v>
      </c>
      <c r="E158" t="s">
        <v>21</v>
      </c>
      <c r="G158" t="s">
        <v>27</v>
      </c>
      <c r="H158" t="s">
        <v>259</v>
      </c>
    </row>
    <row r="159" spans="1:8" x14ac:dyDescent="0.35">
      <c r="A159" t="s">
        <v>215</v>
      </c>
      <c r="B159">
        <v>1.93</v>
      </c>
      <c r="C159" t="s">
        <v>200</v>
      </c>
      <c r="D159" t="s">
        <v>60</v>
      </c>
      <c r="E159" t="s">
        <v>61</v>
      </c>
      <c r="G159" t="s">
        <v>27</v>
      </c>
      <c r="H159" t="s">
        <v>216</v>
      </c>
    </row>
    <row r="160" spans="1:8" x14ac:dyDescent="0.35">
      <c r="A160" t="s">
        <v>1361</v>
      </c>
      <c r="B160">
        <v>1.82</v>
      </c>
      <c r="C160" t="s">
        <v>200</v>
      </c>
      <c r="D160" t="s">
        <v>53</v>
      </c>
      <c r="E160" t="s">
        <v>11</v>
      </c>
      <c r="G160" t="s">
        <v>27</v>
      </c>
      <c r="H160" t="s">
        <v>130</v>
      </c>
    </row>
    <row r="161" spans="1:8" x14ac:dyDescent="0.35">
      <c r="A161" t="s">
        <v>354</v>
      </c>
      <c r="B161" s="9">
        <v>1E-3</v>
      </c>
      <c r="C161" t="s">
        <v>20</v>
      </c>
      <c r="E161" t="s">
        <v>355</v>
      </c>
      <c r="F161" t="s">
        <v>356</v>
      </c>
      <c r="G161" t="s">
        <v>23</v>
      </c>
    </row>
    <row r="162" spans="1:8" x14ac:dyDescent="0.35">
      <c r="A162" t="s">
        <v>1372</v>
      </c>
      <c r="B162" s="9">
        <v>1E-3</v>
      </c>
      <c r="C162" t="s">
        <v>20</v>
      </c>
      <c r="E162" t="s">
        <v>221</v>
      </c>
      <c r="F162" t="s">
        <v>356</v>
      </c>
      <c r="G162" t="s">
        <v>23</v>
      </c>
    </row>
    <row r="164" spans="1:8" x14ac:dyDescent="0.35">
      <c r="A164" t="s">
        <v>4</v>
      </c>
      <c r="B164" s="16" t="s">
        <v>1379</v>
      </c>
    </row>
    <row r="165" spans="1:8" x14ac:dyDescent="0.35">
      <c r="A165" t="s">
        <v>7</v>
      </c>
      <c r="B165" t="s">
        <v>26</v>
      </c>
    </row>
    <row r="166" spans="1:8" x14ac:dyDescent="0.35">
      <c r="A166" t="s">
        <v>67</v>
      </c>
      <c r="B166">
        <v>1</v>
      </c>
    </row>
    <row r="167" spans="1:8" x14ac:dyDescent="0.35">
      <c r="A167" t="s">
        <v>9</v>
      </c>
      <c r="B167" t="s">
        <v>1379</v>
      </c>
    </row>
    <row r="168" spans="1:8" x14ac:dyDescent="0.35">
      <c r="A168" t="s">
        <v>18</v>
      </c>
      <c r="B168" t="s">
        <v>184</v>
      </c>
    </row>
    <row r="169" spans="1:8" x14ac:dyDescent="0.35">
      <c r="A169" t="s">
        <v>10</v>
      </c>
      <c r="B169" t="s">
        <v>21</v>
      </c>
    </row>
    <row r="170" spans="1:8" x14ac:dyDescent="0.35">
      <c r="A170" t="s">
        <v>800</v>
      </c>
      <c r="B170" t="s">
        <v>1380</v>
      </c>
    </row>
    <row r="171" spans="1:8" x14ac:dyDescent="0.35">
      <c r="A171" t="s">
        <v>65</v>
      </c>
    </row>
    <row r="172" spans="1:8" x14ac:dyDescent="0.35">
      <c r="A172" t="s">
        <v>13</v>
      </c>
    </row>
    <row r="173" spans="1:8" x14ac:dyDescent="0.35">
      <c r="A173" t="s">
        <v>14</v>
      </c>
      <c r="B173" t="s">
        <v>15</v>
      </c>
      <c r="C173" t="s">
        <v>16</v>
      </c>
      <c r="D173" t="s">
        <v>7</v>
      </c>
      <c r="E173" t="s">
        <v>10</v>
      </c>
      <c r="F173" t="s">
        <v>17</v>
      </c>
      <c r="G173" t="s">
        <v>18</v>
      </c>
      <c r="H173" t="s">
        <v>9</v>
      </c>
    </row>
    <row r="174" spans="1:8" x14ac:dyDescent="0.35">
      <c r="A174" t="s">
        <v>1379</v>
      </c>
      <c r="B174">
        <v>1</v>
      </c>
      <c r="C174" t="s">
        <v>1350</v>
      </c>
      <c r="D174" t="s">
        <v>26</v>
      </c>
      <c r="E174" t="s">
        <v>21</v>
      </c>
      <c r="G174" t="s">
        <v>25</v>
      </c>
      <c r="H174" t="s">
        <v>1379</v>
      </c>
    </row>
    <row r="175" spans="1:8" x14ac:dyDescent="0.35">
      <c r="A175" t="s">
        <v>684</v>
      </c>
      <c r="B175">
        <v>0.73560000000000003</v>
      </c>
      <c r="C175" t="s">
        <v>200</v>
      </c>
      <c r="D175" t="s">
        <v>34</v>
      </c>
      <c r="E175" t="s">
        <v>21</v>
      </c>
      <c r="G175" t="s">
        <v>27</v>
      </c>
      <c r="H175" t="s">
        <v>685</v>
      </c>
    </row>
    <row r="176" spans="1:8" x14ac:dyDescent="0.35">
      <c r="A176" t="s">
        <v>170</v>
      </c>
      <c r="B176">
        <f>B175</f>
        <v>0.73560000000000003</v>
      </c>
      <c r="C176" t="s">
        <v>200</v>
      </c>
      <c r="D176" t="s">
        <v>26</v>
      </c>
      <c r="E176" t="s">
        <v>21</v>
      </c>
      <c r="G176" t="s">
        <v>27</v>
      </c>
      <c r="H176" t="s">
        <v>170</v>
      </c>
    </row>
    <row r="177" spans="1:8" x14ac:dyDescent="0.35">
      <c r="A177" t="s">
        <v>30</v>
      </c>
      <c r="B177">
        <v>8.38300131434256E-4</v>
      </c>
      <c r="C177" t="s">
        <v>200</v>
      </c>
      <c r="D177" t="s">
        <v>31</v>
      </c>
      <c r="E177" t="s">
        <v>21</v>
      </c>
      <c r="G177" t="s">
        <v>27</v>
      </c>
      <c r="H177" t="s">
        <v>32</v>
      </c>
    </row>
    <row r="178" spans="1:8" x14ac:dyDescent="0.35">
      <c r="A178" t="s">
        <v>372</v>
      </c>
      <c r="B178">
        <v>4.94702284212706E-2</v>
      </c>
      <c r="C178" t="s">
        <v>200</v>
      </c>
      <c r="D178" t="s">
        <v>8</v>
      </c>
      <c r="E178" t="s">
        <v>21</v>
      </c>
      <c r="G178" t="s">
        <v>27</v>
      </c>
      <c r="H178" t="s">
        <v>373</v>
      </c>
    </row>
    <row r="179" spans="1:8" x14ac:dyDescent="0.35">
      <c r="A179" t="s">
        <v>82</v>
      </c>
      <c r="B179">
        <v>4.1324654366477448E-4</v>
      </c>
      <c r="C179" t="s">
        <v>200</v>
      </c>
      <c r="D179" t="s">
        <v>34</v>
      </c>
      <c r="E179" t="s">
        <v>21</v>
      </c>
      <c r="G179" t="s">
        <v>27</v>
      </c>
      <c r="H179" t="s">
        <v>84</v>
      </c>
    </row>
    <row r="180" spans="1:8" x14ac:dyDescent="0.35">
      <c r="A180" t="s">
        <v>588</v>
      </c>
      <c r="B180">
        <v>3.1626010994753127E-3</v>
      </c>
      <c r="C180" t="s">
        <v>200</v>
      </c>
      <c r="D180" t="s">
        <v>34</v>
      </c>
      <c r="E180" t="s">
        <v>21</v>
      </c>
      <c r="G180" t="s">
        <v>27</v>
      </c>
      <c r="H180" t="s">
        <v>589</v>
      </c>
    </row>
    <row r="181" spans="1:8" x14ac:dyDescent="0.35">
      <c r="A181" t="s">
        <v>1381</v>
      </c>
      <c r="B181">
        <v>3.1626010994753127E-3</v>
      </c>
      <c r="C181" t="s">
        <v>200</v>
      </c>
      <c r="D181" t="s">
        <v>34</v>
      </c>
      <c r="E181" t="s">
        <v>21</v>
      </c>
      <c r="G181" t="s">
        <v>27</v>
      </c>
      <c r="H181" t="s">
        <v>1382</v>
      </c>
    </row>
    <row r="182" spans="1:8" x14ac:dyDescent="0.35">
      <c r="A182" t="s">
        <v>471</v>
      </c>
      <c r="B182">
        <v>1.7635739015048158E-2</v>
      </c>
      <c r="C182" t="s">
        <v>200</v>
      </c>
      <c r="D182" t="s">
        <v>26</v>
      </c>
      <c r="E182" t="s">
        <v>21</v>
      </c>
      <c r="G182" t="s">
        <v>27</v>
      </c>
      <c r="H182" t="s">
        <v>317</v>
      </c>
    </row>
    <row r="183" spans="1:8" x14ac:dyDescent="0.35">
      <c r="A183" t="s">
        <v>44</v>
      </c>
      <c r="B183">
        <v>1.04787516429282E-3</v>
      </c>
      <c r="C183" t="s">
        <v>200</v>
      </c>
      <c r="D183" t="s">
        <v>34</v>
      </c>
      <c r="E183" t="s">
        <v>21</v>
      </c>
      <c r="G183" t="s">
        <v>27</v>
      </c>
      <c r="H183" t="s">
        <v>45</v>
      </c>
    </row>
    <row r="184" spans="1:8" x14ac:dyDescent="0.35">
      <c r="A184" s="4" t="s">
        <v>385</v>
      </c>
      <c r="B184">
        <v>6.299884455209173E-4</v>
      </c>
      <c r="C184" t="s">
        <v>200</v>
      </c>
      <c r="D184" t="s">
        <v>26</v>
      </c>
      <c r="E184" t="s">
        <v>21</v>
      </c>
      <c r="G184" t="s">
        <v>27</v>
      </c>
      <c r="H184" t="s">
        <v>386</v>
      </c>
    </row>
    <row r="185" spans="1:8" x14ac:dyDescent="0.35">
      <c r="A185" t="s">
        <v>1383</v>
      </c>
      <c r="B185">
        <v>5.0502343543092456E-4</v>
      </c>
      <c r="C185" t="s">
        <v>200</v>
      </c>
      <c r="D185" t="s">
        <v>34</v>
      </c>
      <c r="E185" t="s">
        <v>21</v>
      </c>
      <c r="G185" t="s">
        <v>27</v>
      </c>
      <c r="H185" t="s">
        <v>1384</v>
      </c>
    </row>
    <row r="186" spans="1:8" x14ac:dyDescent="0.35">
      <c r="A186" t="s">
        <v>340</v>
      </c>
      <c r="B186">
        <v>1.2259000000000001E-2</v>
      </c>
      <c r="C186" t="s">
        <v>200</v>
      </c>
      <c r="D186" t="s">
        <v>34</v>
      </c>
      <c r="E186" t="s">
        <v>21</v>
      </c>
      <c r="G186" t="s">
        <v>27</v>
      </c>
      <c r="H186" t="s">
        <v>341</v>
      </c>
    </row>
    <row r="187" spans="1:8" x14ac:dyDescent="0.35">
      <c r="A187" t="s">
        <v>314</v>
      </c>
      <c r="B187">
        <v>7.0631424554948611E-3</v>
      </c>
      <c r="C187" t="s">
        <v>200</v>
      </c>
      <c r="D187" t="s">
        <v>34</v>
      </c>
      <c r="E187" t="s">
        <v>21</v>
      </c>
      <c r="G187" t="s">
        <v>27</v>
      </c>
      <c r="H187" t="s">
        <v>315</v>
      </c>
    </row>
    <row r="188" spans="1:8" x14ac:dyDescent="0.35">
      <c r="A188" t="s">
        <v>348</v>
      </c>
      <c r="B188">
        <v>1.6385204793981104E-2</v>
      </c>
      <c r="C188" t="s">
        <v>200</v>
      </c>
      <c r="D188" t="s">
        <v>34</v>
      </c>
      <c r="E188" t="s">
        <v>21</v>
      </c>
      <c r="G188" t="s">
        <v>27</v>
      </c>
      <c r="H188" t="s">
        <v>349</v>
      </c>
    </row>
    <row r="189" spans="1:8" x14ac:dyDescent="0.35">
      <c r="A189" t="s">
        <v>1385</v>
      </c>
      <c r="B189">
        <v>8.0800000000000004E-3</v>
      </c>
      <c r="C189" t="s">
        <v>200</v>
      </c>
      <c r="D189" t="s">
        <v>26</v>
      </c>
      <c r="E189" t="s">
        <v>21</v>
      </c>
      <c r="G189" t="s">
        <v>27</v>
      </c>
      <c r="H189" t="s">
        <v>1386</v>
      </c>
    </row>
    <row r="190" spans="1:8" x14ac:dyDescent="0.35">
      <c r="A190" s="4" t="s">
        <v>1387</v>
      </c>
      <c r="B190">
        <v>5.9800000000000001E-4</v>
      </c>
      <c r="C190" t="s">
        <v>200</v>
      </c>
      <c r="D190" t="s">
        <v>26</v>
      </c>
      <c r="E190" t="s">
        <v>21</v>
      </c>
      <c r="G190" t="s">
        <v>27</v>
      </c>
      <c r="H190" t="s">
        <v>1388</v>
      </c>
    </row>
    <row r="191" spans="1:8" x14ac:dyDescent="0.35">
      <c r="A191" t="s">
        <v>1389</v>
      </c>
      <c r="B191">
        <v>2.3770000000000002E-3</v>
      </c>
      <c r="C191" t="s">
        <v>200</v>
      </c>
      <c r="D191" t="s">
        <v>26</v>
      </c>
      <c r="E191" t="s">
        <v>21</v>
      </c>
      <c r="G191" t="s">
        <v>27</v>
      </c>
      <c r="H191" t="s">
        <v>1390</v>
      </c>
    </row>
    <row r="192" spans="1:8" x14ac:dyDescent="0.35">
      <c r="A192" t="s">
        <v>342</v>
      </c>
      <c r="B192">
        <v>2.0762074567715785E-3</v>
      </c>
      <c r="C192" t="s">
        <v>200</v>
      </c>
      <c r="D192" t="s">
        <v>34</v>
      </c>
      <c r="E192" t="s">
        <v>21</v>
      </c>
      <c r="G192" t="s">
        <v>27</v>
      </c>
      <c r="H192" t="s">
        <v>343</v>
      </c>
    </row>
    <row r="193" spans="1:8" x14ac:dyDescent="0.35">
      <c r="A193" t="s">
        <v>1391</v>
      </c>
      <c r="B193">
        <v>4.3717875791878594E-3</v>
      </c>
      <c r="C193" t="s">
        <v>200</v>
      </c>
      <c r="D193" t="s">
        <v>34</v>
      </c>
      <c r="E193" t="s">
        <v>21</v>
      </c>
      <c r="G193" t="s">
        <v>27</v>
      </c>
      <c r="H193" t="s">
        <v>1392</v>
      </c>
    </row>
    <row r="194" spans="1:8" x14ac:dyDescent="0.35">
      <c r="A194" t="s">
        <v>215</v>
      </c>
      <c r="B194">
        <v>2.8290000000000002</v>
      </c>
      <c r="C194" t="s">
        <v>200</v>
      </c>
      <c r="D194" t="s">
        <v>60</v>
      </c>
      <c r="E194" t="s">
        <v>61</v>
      </c>
      <c r="G194" t="s">
        <v>27</v>
      </c>
      <c r="H194" t="s">
        <v>216</v>
      </c>
    </row>
    <row r="195" spans="1:8" x14ac:dyDescent="0.35">
      <c r="A195" t="s">
        <v>1361</v>
      </c>
      <c r="B195">
        <v>6.7789999999999999</v>
      </c>
      <c r="C195" t="s">
        <v>200</v>
      </c>
      <c r="D195" t="s">
        <v>53</v>
      </c>
      <c r="E195" t="s">
        <v>11</v>
      </c>
      <c r="G195" t="s">
        <v>27</v>
      </c>
      <c r="H195" t="s">
        <v>130</v>
      </c>
    </row>
    <row r="196" spans="1:8" x14ac:dyDescent="0.35">
      <c r="A196" t="s">
        <v>85</v>
      </c>
      <c r="B196">
        <v>0.188</v>
      </c>
      <c r="C196" t="s">
        <v>200</v>
      </c>
      <c r="D196" t="s">
        <v>34</v>
      </c>
      <c r="E196" t="s">
        <v>21</v>
      </c>
      <c r="G196" t="s">
        <v>27</v>
      </c>
      <c r="H196" t="s">
        <v>86</v>
      </c>
    </row>
    <row r="197" spans="1:8" x14ac:dyDescent="0.35">
      <c r="A197" t="s">
        <v>172</v>
      </c>
      <c r="B197">
        <v>0.188</v>
      </c>
      <c r="C197" t="s">
        <v>200</v>
      </c>
      <c r="D197" t="s">
        <v>26</v>
      </c>
      <c r="E197" t="s">
        <v>21</v>
      </c>
      <c r="G197" t="s">
        <v>27</v>
      </c>
      <c r="H197" t="s">
        <v>172</v>
      </c>
    </row>
    <row r="198" spans="1:8" x14ac:dyDescent="0.35">
      <c r="A198" t="s">
        <v>375</v>
      </c>
      <c r="B198">
        <v>7.349E-2</v>
      </c>
      <c r="C198" t="s">
        <v>200</v>
      </c>
      <c r="D198" t="s">
        <v>8</v>
      </c>
      <c r="E198" t="s">
        <v>21</v>
      </c>
      <c r="G198" t="s">
        <v>27</v>
      </c>
      <c r="H198" t="s">
        <v>375</v>
      </c>
    </row>
    <row r="199" spans="1:8" x14ac:dyDescent="0.35">
      <c r="A199" t="s">
        <v>1393</v>
      </c>
      <c r="B199">
        <v>5.5656732557929293E-2</v>
      </c>
      <c r="C199" t="s">
        <v>200</v>
      </c>
      <c r="D199" t="s">
        <v>26</v>
      </c>
      <c r="E199" t="s">
        <v>221</v>
      </c>
      <c r="G199" t="s">
        <v>27</v>
      </c>
      <c r="H199" t="s">
        <v>1393</v>
      </c>
    </row>
    <row r="200" spans="1:8" x14ac:dyDescent="0.35">
      <c r="A200" t="s">
        <v>203</v>
      </c>
      <c r="B200">
        <v>8.38300131434256E-4</v>
      </c>
      <c r="C200" t="s">
        <v>200</v>
      </c>
      <c r="D200" t="s">
        <v>34</v>
      </c>
      <c r="E200" t="s">
        <v>21</v>
      </c>
      <c r="G200" t="s">
        <v>27</v>
      </c>
      <c r="H200" t="s">
        <v>204</v>
      </c>
    </row>
    <row r="201" spans="1:8" x14ac:dyDescent="0.35">
      <c r="A201" t="s">
        <v>1092</v>
      </c>
      <c r="B201">
        <v>5.49496911943245E-4</v>
      </c>
      <c r="C201" t="s">
        <v>200</v>
      </c>
      <c r="D201" t="s">
        <v>26</v>
      </c>
      <c r="E201" t="s">
        <v>21</v>
      </c>
      <c r="G201" t="s">
        <v>27</v>
      </c>
      <c r="H201" t="s">
        <v>1093</v>
      </c>
    </row>
    <row r="202" spans="1:8" x14ac:dyDescent="0.35">
      <c r="A202" t="s">
        <v>1394</v>
      </c>
      <c r="B202">
        <v>1.3302609756724038E-3</v>
      </c>
      <c r="C202" t="s">
        <v>200</v>
      </c>
      <c r="D202" t="s">
        <v>26</v>
      </c>
      <c r="E202" t="s">
        <v>21</v>
      </c>
      <c r="G202" t="s">
        <v>27</v>
      </c>
      <c r="H202" t="s">
        <v>1395</v>
      </c>
    </row>
    <row r="203" spans="1:8" x14ac:dyDescent="0.35">
      <c r="A203" s="4" t="s">
        <v>609</v>
      </c>
      <c r="B203">
        <v>1.257E-2</v>
      </c>
      <c r="C203" t="s">
        <v>200</v>
      </c>
      <c r="D203" t="s">
        <v>26</v>
      </c>
      <c r="E203" t="s">
        <v>21</v>
      </c>
      <c r="G203" t="s">
        <v>27</v>
      </c>
      <c r="H203" t="s">
        <v>266</v>
      </c>
    </row>
    <row r="204" spans="1:8" x14ac:dyDescent="0.35">
      <c r="A204" t="s">
        <v>1396</v>
      </c>
      <c r="B204">
        <v>1.268E-3</v>
      </c>
      <c r="C204" t="s">
        <v>200</v>
      </c>
      <c r="D204" t="s">
        <v>26</v>
      </c>
      <c r="E204" t="s">
        <v>21</v>
      </c>
      <c r="G204" t="s">
        <v>27</v>
      </c>
      <c r="H204" t="s">
        <v>436</v>
      </c>
    </row>
    <row r="205" spans="1:8" x14ac:dyDescent="0.35">
      <c r="A205" t="s">
        <v>566</v>
      </c>
      <c r="B205">
        <v>0.45200000000000001</v>
      </c>
      <c r="C205" t="s">
        <v>200</v>
      </c>
      <c r="D205" t="s">
        <v>26</v>
      </c>
      <c r="E205" t="s">
        <v>21</v>
      </c>
      <c r="G205" t="s">
        <v>27</v>
      </c>
      <c r="H205" t="s">
        <v>567</v>
      </c>
    </row>
    <row r="206" spans="1:8" x14ac:dyDescent="0.35">
      <c r="A206" t="s">
        <v>1397</v>
      </c>
      <c r="B206">
        <v>1.1900000000000001E-3</v>
      </c>
      <c r="C206" t="s">
        <v>200</v>
      </c>
      <c r="D206" t="s">
        <v>34</v>
      </c>
      <c r="E206" t="s">
        <v>21</v>
      </c>
      <c r="G206" t="s">
        <v>27</v>
      </c>
      <c r="H206" t="s">
        <v>1398</v>
      </c>
    </row>
    <row r="207" spans="1:8" x14ac:dyDescent="0.35">
      <c r="A207" t="s">
        <v>676</v>
      </c>
      <c r="B207">
        <v>1.194E-3</v>
      </c>
      <c r="C207" t="s">
        <v>200</v>
      </c>
      <c r="D207" t="s">
        <v>34</v>
      </c>
      <c r="E207" t="s">
        <v>21</v>
      </c>
      <c r="G207" t="s">
        <v>27</v>
      </c>
      <c r="H207" t="s">
        <v>677</v>
      </c>
    </row>
    <row r="208" spans="1:8" x14ac:dyDescent="0.35">
      <c r="A208" t="s">
        <v>226</v>
      </c>
      <c r="B208">
        <v>1.15E-3</v>
      </c>
      <c r="C208" t="s">
        <v>200</v>
      </c>
      <c r="D208" t="s">
        <v>26</v>
      </c>
      <c r="E208" t="s">
        <v>21</v>
      </c>
      <c r="G208" t="s">
        <v>27</v>
      </c>
      <c r="H208" t="s">
        <v>227</v>
      </c>
    </row>
    <row r="209" spans="1:8" x14ac:dyDescent="0.35">
      <c r="A209" t="s">
        <v>980</v>
      </c>
      <c r="B209">
        <v>1.4599999999999999E-3</v>
      </c>
      <c r="C209" t="s">
        <v>200</v>
      </c>
      <c r="D209" t="s">
        <v>26</v>
      </c>
      <c r="E209" t="s">
        <v>21</v>
      </c>
      <c r="G209" t="s">
        <v>27</v>
      </c>
      <c r="H209" t="s">
        <v>229</v>
      </c>
    </row>
    <row r="210" spans="1:8" x14ac:dyDescent="0.35">
      <c r="A210" t="s">
        <v>52</v>
      </c>
      <c r="B210">
        <v>1.92</v>
      </c>
      <c r="C210" t="s">
        <v>200</v>
      </c>
      <c r="D210" t="s">
        <v>53</v>
      </c>
      <c r="E210" t="s">
        <v>21</v>
      </c>
      <c r="G210" t="s">
        <v>27</v>
      </c>
      <c r="H210" t="s">
        <v>54</v>
      </c>
    </row>
    <row r="211" spans="1:8" x14ac:dyDescent="0.35">
      <c r="A211" t="s">
        <v>432</v>
      </c>
      <c r="B211">
        <v>0.28000000000000003</v>
      </c>
      <c r="C211" t="s">
        <v>200</v>
      </c>
      <c r="D211" t="s">
        <v>53</v>
      </c>
      <c r="E211" t="s">
        <v>21</v>
      </c>
      <c r="G211" t="s">
        <v>27</v>
      </c>
      <c r="H211" t="s">
        <v>433</v>
      </c>
    </row>
    <row r="212" spans="1:8" x14ac:dyDescent="0.35">
      <c r="A212" t="s">
        <v>1399</v>
      </c>
      <c r="B212">
        <f>((B211*-1)+(-1*B210)+(B208*-1))/1000</f>
        <v>-2.2011500000000002E-3</v>
      </c>
      <c r="C212" t="s">
        <v>200</v>
      </c>
      <c r="D212" t="s">
        <v>8</v>
      </c>
      <c r="E212" t="s">
        <v>198</v>
      </c>
      <c r="G212" t="s">
        <v>27</v>
      </c>
      <c r="H212" t="s">
        <v>1400</v>
      </c>
    </row>
    <row r="214" spans="1:8" x14ac:dyDescent="0.35">
      <c r="A214" t="s">
        <v>4</v>
      </c>
      <c r="B214" s="16" t="s">
        <v>1401</v>
      </c>
    </row>
    <row r="215" spans="1:8" x14ac:dyDescent="0.35">
      <c r="A215" t="s">
        <v>7</v>
      </c>
      <c r="B215" t="s">
        <v>26</v>
      </c>
    </row>
    <row r="216" spans="1:8" x14ac:dyDescent="0.35">
      <c r="A216" t="s">
        <v>67</v>
      </c>
      <c r="B216">
        <v>1</v>
      </c>
    </row>
    <row r="217" spans="1:8" x14ac:dyDescent="0.35">
      <c r="A217" t="s">
        <v>9</v>
      </c>
      <c r="B217" t="s">
        <v>1401</v>
      </c>
    </row>
    <row r="218" spans="1:8" x14ac:dyDescent="0.35">
      <c r="A218" t="s">
        <v>18</v>
      </c>
      <c r="B218" t="s">
        <v>184</v>
      </c>
    </row>
    <row r="219" spans="1:8" x14ac:dyDescent="0.35">
      <c r="A219" t="s">
        <v>10</v>
      </c>
      <c r="B219" t="s">
        <v>21</v>
      </c>
    </row>
    <row r="220" spans="1:8" x14ac:dyDescent="0.35">
      <c r="A220" t="s">
        <v>800</v>
      </c>
      <c r="B220" t="s">
        <v>1402</v>
      </c>
    </row>
    <row r="221" spans="1:8" x14ac:dyDescent="0.35">
      <c r="A221" t="s">
        <v>65</v>
      </c>
    </row>
    <row r="222" spans="1:8" x14ac:dyDescent="0.35">
      <c r="A222" t="s">
        <v>13</v>
      </c>
    </row>
    <row r="223" spans="1:8" x14ac:dyDescent="0.35">
      <c r="A223" t="s">
        <v>14</v>
      </c>
      <c r="B223" t="s">
        <v>15</v>
      </c>
      <c r="C223" t="s">
        <v>16</v>
      </c>
      <c r="D223" t="s">
        <v>7</v>
      </c>
      <c r="E223" t="s">
        <v>10</v>
      </c>
      <c r="F223" t="s">
        <v>17</v>
      </c>
      <c r="G223" t="s">
        <v>18</v>
      </c>
      <c r="H223" t="s">
        <v>9</v>
      </c>
    </row>
    <row r="224" spans="1:8" x14ac:dyDescent="0.35">
      <c r="A224" t="s">
        <v>1401</v>
      </c>
      <c r="B224">
        <v>1</v>
      </c>
      <c r="C224" t="s">
        <v>1350</v>
      </c>
      <c r="D224" t="s">
        <v>26</v>
      </c>
      <c r="E224" t="s">
        <v>21</v>
      </c>
      <c r="G224" t="s">
        <v>25</v>
      </c>
      <c r="H224" t="s">
        <v>1401</v>
      </c>
    </row>
    <row r="225" spans="1:8" x14ac:dyDescent="0.35">
      <c r="A225" t="s">
        <v>260</v>
      </c>
      <c r="B225">
        <v>1</v>
      </c>
      <c r="C225" t="s">
        <v>200</v>
      </c>
      <c r="D225" t="s">
        <v>34</v>
      </c>
      <c r="E225" t="s">
        <v>21</v>
      </c>
      <c r="G225" t="s">
        <v>27</v>
      </c>
      <c r="H225" t="s">
        <v>261</v>
      </c>
    </row>
    <row r="226" spans="1:8" x14ac:dyDescent="0.35">
      <c r="A226" t="s">
        <v>259</v>
      </c>
      <c r="B226">
        <v>1</v>
      </c>
      <c r="C226" t="s">
        <v>200</v>
      </c>
      <c r="D226" t="s">
        <v>26</v>
      </c>
      <c r="E226" t="s">
        <v>21</v>
      </c>
      <c r="G226" t="s">
        <v>27</v>
      </c>
      <c r="H226" t="s">
        <v>259</v>
      </c>
    </row>
    <row r="227" spans="1:8" x14ac:dyDescent="0.35">
      <c r="A227" t="s">
        <v>354</v>
      </c>
      <c r="B227" s="9">
        <f>2/82</f>
        <v>2.4390243902439025E-2</v>
      </c>
      <c r="C227" t="s">
        <v>20</v>
      </c>
      <c r="E227" t="s">
        <v>355</v>
      </c>
      <c r="F227" t="s">
        <v>356</v>
      </c>
      <c r="G227" t="s">
        <v>23</v>
      </c>
    </row>
    <row r="228" spans="1:8" x14ac:dyDescent="0.35">
      <c r="A228" t="s">
        <v>1372</v>
      </c>
      <c r="B228" s="9">
        <f>2/82</f>
        <v>2.4390243902439025E-2</v>
      </c>
      <c r="C228" t="s">
        <v>20</v>
      </c>
      <c r="E228" t="s">
        <v>221</v>
      </c>
      <c r="F228" t="s">
        <v>356</v>
      </c>
      <c r="G228" t="s">
        <v>23</v>
      </c>
    </row>
    <row r="230" spans="1:8" x14ac:dyDescent="0.35">
      <c r="A230" t="s">
        <v>4</v>
      </c>
      <c r="B230" s="16" t="s">
        <v>1403</v>
      </c>
    </row>
    <row r="231" spans="1:8" x14ac:dyDescent="0.35">
      <c r="A231" t="s">
        <v>7</v>
      </c>
      <c r="B231" t="s">
        <v>26</v>
      </c>
    </row>
    <row r="232" spans="1:8" x14ac:dyDescent="0.35">
      <c r="A232" t="s">
        <v>67</v>
      </c>
      <c r="B232">
        <v>1</v>
      </c>
    </row>
    <row r="233" spans="1:8" x14ac:dyDescent="0.35">
      <c r="A233" t="s">
        <v>9</v>
      </c>
      <c r="B233" t="s">
        <v>1403</v>
      </c>
    </row>
    <row r="234" spans="1:8" x14ac:dyDescent="0.35">
      <c r="A234" t="s">
        <v>18</v>
      </c>
      <c r="B234" t="s">
        <v>184</v>
      </c>
    </row>
    <row r="235" spans="1:8" x14ac:dyDescent="0.35">
      <c r="A235" t="s">
        <v>10</v>
      </c>
      <c r="B235" t="s">
        <v>21</v>
      </c>
    </row>
    <row r="236" spans="1:8" x14ac:dyDescent="0.35">
      <c r="A236" t="s">
        <v>800</v>
      </c>
      <c r="B236" t="s">
        <v>1404</v>
      </c>
    </row>
    <row r="237" spans="1:8" x14ac:dyDescent="0.35">
      <c r="A237" t="s">
        <v>65</v>
      </c>
    </row>
    <row r="238" spans="1:8" x14ac:dyDescent="0.35">
      <c r="A238" t="s">
        <v>13</v>
      </c>
    </row>
    <row r="239" spans="1:8" x14ac:dyDescent="0.35">
      <c r="A239" t="s">
        <v>14</v>
      </c>
      <c r="B239" t="s">
        <v>15</v>
      </c>
      <c r="C239" t="s">
        <v>16</v>
      </c>
      <c r="D239" t="s">
        <v>7</v>
      </c>
      <c r="E239" t="s">
        <v>10</v>
      </c>
      <c r="F239" t="s">
        <v>17</v>
      </c>
      <c r="G239" t="s">
        <v>18</v>
      </c>
      <c r="H239" t="s">
        <v>9</v>
      </c>
    </row>
    <row r="240" spans="1:8" x14ac:dyDescent="0.35">
      <c r="A240" t="s">
        <v>1403</v>
      </c>
      <c r="B240">
        <v>1</v>
      </c>
      <c r="C240" t="s">
        <v>1350</v>
      </c>
      <c r="D240" t="s">
        <v>26</v>
      </c>
      <c r="E240" t="s">
        <v>21</v>
      </c>
      <c r="G240" t="s">
        <v>25</v>
      </c>
      <c r="H240" t="s">
        <v>1403</v>
      </c>
    </row>
    <row r="241" spans="1:8" x14ac:dyDescent="0.35">
      <c r="A241" t="s">
        <v>260</v>
      </c>
      <c r="B241">
        <v>0.6</v>
      </c>
      <c r="C241" t="s">
        <v>200</v>
      </c>
      <c r="D241" t="s">
        <v>34</v>
      </c>
      <c r="E241" t="s">
        <v>21</v>
      </c>
      <c r="G241" t="s">
        <v>27</v>
      </c>
      <c r="H241" t="s">
        <v>261</v>
      </c>
    </row>
    <row r="242" spans="1:8" x14ac:dyDescent="0.35">
      <c r="A242" t="s">
        <v>259</v>
      </c>
      <c r="B242">
        <f>B241</f>
        <v>0.6</v>
      </c>
      <c r="C242" t="s">
        <v>200</v>
      </c>
      <c r="D242" t="s">
        <v>26</v>
      </c>
      <c r="E242" t="s">
        <v>21</v>
      </c>
      <c r="G242" t="s">
        <v>27</v>
      </c>
      <c r="H242" t="s">
        <v>259</v>
      </c>
    </row>
    <row r="243" spans="1:8" x14ac:dyDescent="0.35">
      <c r="A243" t="s">
        <v>104</v>
      </c>
      <c r="B243">
        <v>0.05</v>
      </c>
      <c r="C243" t="s">
        <v>200</v>
      </c>
      <c r="D243" t="s">
        <v>34</v>
      </c>
      <c r="E243" t="s">
        <v>21</v>
      </c>
      <c r="G243" t="s">
        <v>27</v>
      </c>
      <c r="H243" t="s">
        <v>105</v>
      </c>
    </row>
    <row r="244" spans="1:8" x14ac:dyDescent="0.35">
      <c r="A244" t="s">
        <v>684</v>
      </c>
      <c r="B244">
        <v>0.3</v>
      </c>
      <c r="C244" t="s">
        <v>200</v>
      </c>
      <c r="D244" t="s">
        <v>34</v>
      </c>
      <c r="E244" t="s">
        <v>21</v>
      </c>
      <c r="G244" t="s">
        <v>27</v>
      </c>
      <c r="H244" t="s">
        <v>685</v>
      </c>
    </row>
    <row r="245" spans="1:8" x14ac:dyDescent="0.35">
      <c r="A245" t="s">
        <v>170</v>
      </c>
      <c r="B245">
        <f>B244</f>
        <v>0.3</v>
      </c>
      <c r="C245" t="s">
        <v>200</v>
      </c>
      <c r="D245" t="s">
        <v>26</v>
      </c>
      <c r="E245" t="s">
        <v>21</v>
      </c>
      <c r="G245" t="s">
        <v>27</v>
      </c>
      <c r="H245" t="s">
        <v>170</v>
      </c>
    </row>
    <row r="246" spans="1:8" x14ac:dyDescent="0.35">
      <c r="A246" t="s">
        <v>1370</v>
      </c>
      <c r="B246">
        <v>0.05</v>
      </c>
      <c r="C246" t="s">
        <v>200</v>
      </c>
      <c r="D246" t="s">
        <v>26</v>
      </c>
      <c r="E246" t="s">
        <v>21</v>
      </c>
      <c r="G246" t="s">
        <v>27</v>
      </c>
      <c r="H246" t="s">
        <v>181</v>
      </c>
    </row>
    <row r="247" spans="1:8" x14ac:dyDescent="0.35">
      <c r="A247" t="s">
        <v>215</v>
      </c>
      <c r="B247">
        <v>2.2770000000000001</v>
      </c>
      <c r="C247" t="s">
        <v>200</v>
      </c>
      <c r="D247" t="s">
        <v>60</v>
      </c>
      <c r="E247" t="s">
        <v>61</v>
      </c>
      <c r="G247" t="s">
        <v>27</v>
      </c>
      <c r="H247" t="s">
        <v>216</v>
      </c>
    </row>
    <row r="248" spans="1:8" x14ac:dyDescent="0.35">
      <c r="A248" t="s">
        <v>1361</v>
      </c>
      <c r="B248">
        <v>1.71</v>
      </c>
      <c r="C248" t="s">
        <v>200</v>
      </c>
      <c r="D248" t="s">
        <v>53</v>
      </c>
      <c r="E248" t="s">
        <v>11</v>
      </c>
      <c r="G248" t="s">
        <v>27</v>
      </c>
      <c r="H248" t="s">
        <v>130</v>
      </c>
    </row>
    <row r="250" spans="1:8" x14ac:dyDescent="0.35">
      <c r="A250" t="s">
        <v>4</v>
      </c>
      <c r="B250" s="16" t="s">
        <v>1405</v>
      </c>
    </row>
    <row r="251" spans="1:8" x14ac:dyDescent="0.35">
      <c r="A251" t="s">
        <v>7</v>
      </c>
      <c r="B251" t="s">
        <v>26</v>
      </c>
    </row>
    <row r="252" spans="1:8" x14ac:dyDescent="0.35">
      <c r="A252" t="s">
        <v>67</v>
      </c>
      <c r="B252">
        <v>1</v>
      </c>
    </row>
    <row r="253" spans="1:8" x14ac:dyDescent="0.35">
      <c r="A253" t="s">
        <v>9</v>
      </c>
      <c r="B253" t="s">
        <v>1405</v>
      </c>
    </row>
    <row r="254" spans="1:8" x14ac:dyDescent="0.35">
      <c r="A254" t="s">
        <v>18</v>
      </c>
      <c r="B254" t="s">
        <v>184</v>
      </c>
    </row>
    <row r="255" spans="1:8" x14ac:dyDescent="0.35">
      <c r="A255" t="s">
        <v>10</v>
      </c>
      <c r="B255" t="s">
        <v>21</v>
      </c>
    </row>
    <row r="256" spans="1:8" x14ac:dyDescent="0.35">
      <c r="A256" t="s">
        <v>800</v>
      </c>
      <c r="B256" t="s">
        <v>1406</v>
      </c>
    </row>
    <row r="257" spans="1:8" x14ac:dyDescent="0.35">
      <c r="A257" t="s">
        <v>65</v>
      </c>
    </row>
    <row r="258" spans="1:8" x14ac:dyDescent="0.35">
      <c r="A258" t="s">
        <v>13</v>
      </c>
    </row>
    <row r="259" spans="1:8" x14ac:dyDescent="0.35">
      <c r="A259" t="s">
        <v>14</v>
      </c>
      <c r="B259" t="s">
        <v>15</v>
      </c>
      <c r="C259" t="s">
        <v>16</v>
      </c>
      <c r="D259" t="s">
        <v>7</v>
      </c>
      <c r="E259" t="s">
        <v>10</v>
      </c>
      <c r="F259" t="s">
        <v>17</v>
      </c>
      <c r="G259" t="s">
        <v>18</v>
      </c>
      <c r="H259" t="s">
        <v>9</v>
      </c>
    </row>
    <row r="260" spans="1:8" x14ac:dyDescent="0.35">
      <c r="A260" t="s">
        <v>1405</v>
      </c>
      <c r="B260">
        <v>1</v>
      </c>
      <c r="C260" t="s">
        <v>1350</v>
      </c>
      <c r="D260" t="s">
        <v>26</v>
      </c>
      <c r="E260" t="s">
        <v>21</v>
      </c>
      <c r="G260" t="s">
        <v>25</v>
      </c>
      <c r="H260" t="s">
        <v>1405</v>
      </c>
    </row>
    <row r="261" spans="1:8" x14ac:dyDescent="0.35">
      <c r="A261" t="s">
        <v>316</v>
      </c>
      <c r="B261">
        <v>0.43978894899544746</v>
      </c>
      <c r="C261" t="s">
        <v>200</v>
      </c>
      <c r="D261" t="s">
        <v>34</v>
      </c>
      <c r="E261" t="s">
        <v>21</v>
      </c>
      <c r="G261" t="s">
        <v>27</v>
      </c>
      <c r="H261" t="s">
        <v>317</v>
      </c>
    </row>
    <row r="262" spans="1:8" x14ac:dyDescent="0.35">
      <c r="A262" t="s">
        <v>259</v>
      </c>
      <c r="B262">
        <f>B261</f>
        <v>0.43978894899544746</v>
      </c>
      <c r="C262" t="s">
        <v>200</v>
      </c>
      <c r="D262" t="s">
        <v>26</v>
      </c>
      <c r="E262" t="s">
        <v>21</v>
      </c>
      <c r="G262" t="s">
        <v>27</v>
      </c>
      <c r="H262" t="s">
        <v>259</v>
      </c>
    </row>
    <row r="263" spans="1:8" x14ac:dyDescent="0.35">
      <c r="A263" t="s">
        <v>104</v>
      </c>
      <c r="B263">
        <v>8.1099999999999992E-3</v>
      </c>
      <c r="C263" t="s">
        <v>200</v>
      </c>
      <c r="D263" t="s">
        <v>34</v>
      </c>
      <c r="E263" t="s">
        <v>21</v>
      </c>
      <c r="G263" t="s">
        <v>27</v>
      </c>
      <c r="H263" t="s">
        <v>105</v>
      </c>
    </row>
    <row r="264" spans="1:8" x14ac:dyDescent="0.35">
      <c r="A264" t="s">
        <v>684</v>
      </c>
      <c r="B264">
        <v>1.304E-2</v>
      </c>
      <c r="C264" t="s">
        <v>200</v>
      </c>
      <c r="D264" t="s">
        <v>34</v>
      </c>
      <c r="E264" t="s">
        <v>21</v>
      </c>
      <c r="G264" t="s">
        <v>27</v>
      </c>
      <c r="H264" t="s">
        <v>685</v>
      </c>
    </row>
    <row r="265" spans="1:8" x14ac:dyDescent="0.35">
      <c r="A265" t="s">
        <v>170</v>
      </c>
      <c r="B265">
        <v>1.304E-2</v>
      </c>
      <c r="C265" t="s">
        <v>200</v>
      </c>
      <c r="D265" t="s">
        <v>26</v>
      </c>
      <c r="E265" t="s">
        <v>21</v>
      </c>
      <c r="G265" t="s">
        <v>27</v>
      </c>
      <c r="H265" t="s">
        <v>170</v>
      </c>
    </row>
    <row r="266" spans="1:8" x14ac:dyDescent="0.35">
      <c r="A266" t="s">
        <v>82</v>
      </c>
      <c r="B266">
        <v>2.1846000000000001E-2</v>
      </c>
      <c r="C266" t="s">
        <v>200</v>
      </c>
      <c r="D266" t="s">
        <v>34</v>
      </c>
      <c r="E266" t="s">
        <v>21</v>
      </c>
      <c r="G266" t="s">
        <v>27</v>
      </c>
      <c r="H266" t="s">
        <v>84</v>
      </c>
    </row>
    <row r="267" spans="1:8" x14ac:dyDescent="0.35">
      <c r="A267" t="s">
        <v>172</v>
      </c>
      <c r="B267">
        <v>2.1846000000000001E-2</v>
      </c>
      <c r="C267" t="s">
        <v>200</v>
      </c>
      <c r="D267" t="s">
        <v>26</v>
      </c>
      <c r="E267" t="s">
        <v>21</v>
      </c>
      <c r="G267" t="s">
        <v>27</v>
      </c>
      <c r="H267" t="s">
        <v>172</v>
      </c>
    </row>
    <row r="268" spans="1:8" x14ac:dyDescent="0.35">
      <c r="A268" t="s">
        <v>1370</v>
      </c>
      <c r="B268">
        <v>0.15315000000000001</v>
      </c>
      <c r="C268" t="s">
        <v>200</v>
      </c>
      <c r="D268" t="s">
        <v>26</v>
      </c>
      <c r="E268" t="s">
        <v>21</v>
      </c>
      <c r="G268" t="s">
        <v>27</v>
      </c>
      <c r="H268" t="s">
        <v>181</v>
      </c>
    </row>
    <row r="269" spans="1:8" x14ac:dyDescent="0.35">
      <c r="A269" t="s">
        <v>348</v>
      </c>
      <c r="B269">
        <v>0.18543999999999999</v>
      </c>
      <c r="C269" t="s">
        <v>200</v>
      </c>
      <c r="D269" t="s">
        <v>34</v>
      </c>
      <c r="E269" t="s">
        <v>21</v>
      </c>
      <c r="G269" t="s">
        <v>27</v>
      </c>
      <c r="H269" t="s">
        <v>349</v>
      </c>
    </row>
    <row r="270" spans="1:8" x14ac:dyDescent="0.35">
      <c r="A270" t="s">
        <v>1407</v>
      </c>
      <c r="B270">
        <v>6.8880000000000005E-4</v>
      </c>
      <c r="C270" t="s">
        <v>200</v>
      </c>
      <c r="D270" t="s">
        <v>69</v>
      </c>
      <c r="E270" t="s">
        <v>21</v>
      </c>
      <c r="G270" t="s">
        <v>27</v>
      </c>
      <c r="H270" t="s">
        <v>1408</v>
      </c>
    </row>
    <row r="271" spans="1:8" x14ac:dyDescent="0.35">
      <c r="A271" t="s">
        <v>1391</v>
      </c>
      <c r="B271">
        <v>2.8499999999999999E-4</v>
      </c>
      <c r="C271" t="s">
        <v>200</v>
      </c>
      <c r="D271" t="s">
        <v>34</v>
      </c>
      <c r="E271" t="s">
        <v>21</v>
      </c>
      <c r="G271" t="s">
        <v>27</v>
      </c>
      <c r="H271" t="s">
        <v>1392</v>
      </c>
    </row>
    <row r="272" spans="1:8" x14ac:dyDescent="0.35">
      <c r="A272" t="s">
        <v>605</v>
      </c>
      <c r="B272">
        <v>0.11471000000000001</v>
      </c>
      <c r="C272" t="s">
        <v>200</v>
      </c>
      <c r="D272" t="s">
        <v>26</v>
      </c>
      <c r="E272" t="s">
        <v>21</v>
      </c>
      <c r="G272" t="s">
        <v>27</v>
      </c>
      <c r="H272" t="s">
        <v>606</v>
      </c>
    </row>
    <row r="273" spans="1:8" x14ac:dyDescent="0.35">
      <c r="A273" t="s">
        <v>1409</v>
      </c>
      <c r="B273">
        <v>3.3790000000000001E-2</v>
      </c>
      <c r="C273" t="s">
        <v>200</v>
      </c>
      <c r="D273" t="s">
        <v>34</v>
      </c>
      <c r="E273" t="s">
        <v>21</v>
      </c>
      <c r="G273" t="s">
        <v>27</v>
      </c>
      <c r="H273" t="s">
        <v>1410</v>
      </c>
    </row>
    <row r="274" spans="1:8" x14ac:dyDescent="0.35">
      <c r="A274" t="s">
        <v>215</v>
      </c>
      <c r="B274">
        <f>0.013374+0.582</f>
        <v>0.59537399999999996</v>
      </c>
      <c r="C274" t="s">
        <v>200</v>
      </c>
      <c r="D274" t="s">
        <v>60</v>
      </c>
      <c r="E274" t="s">
        <v>61</v>
      </c>
      <c r="G274" t="s">
        <v>27</v>
      </c>
      <c r="H274" t="s">
        <v>216</v>
      </c>
    </row>
    <row r="275" spans="1:8" x14ac:dyDescent="0.35">
      <c r="A275" t="s">
        <v>1361</v>
      </c>
      <c r="B275">
        <f>0.1248+1.359</f>
        <v>1.4838</v>
      </c>
      <c r="C275" t="s">
        <v>200</v>
      </c>
      <c r="D275" t="s">
        <v>53</v>
      </c>
      <c r="E275" t="s">
        <v>11</v>
      </c>
      <c r="G275" t="s">
        <v>27</v>
      </c>
      <c r="H275" t="s">
        <v>130</v>
      </c>
    </row>
    <row r="276" spans="1:8" x14ac:dyDescent="0.35">
      <c r="A276" t="s">
        <v>432</v>
      </c>
      <c r="B276">
        <v>1.984E-2</v>
      </c>
      <c r="C276" t="s">
        <v>200</v>
      </c>
      <c r="D276" t="s">
        <v>53</v>
      </c>
      <c r="E276" t="s">
        <v>21</v>
      </c>
      <c r="G276" t="s">
        <v>27</v>
      </c>
      <c r="H276" t="s">
        <v>433</v>
      </c>
    </row>
    <row r="277" spans="1:8" x14ac:dyDescent="0.35">
      <c r="A277" t="s">
        <v>1399</v>
      </c>
      <c r="B277">
        <f>B276*-1/1000</f>
        <v>-1.984E-5</v>
      </c>
      <c r="C277" t="s">
        <v>200</v>
      </c>
      <c r="D277" t="s">
        <v>8</v>
      </c>
      <c r="E277" t="s">
        <v>198</v>
      </c>
      <c r="G277" t="s">
        <v>27</v>
      </c>
      <c r="H277" t="s">
        <v>1400</v>
      </c>
    </row>
    <row r="278" spans="1:8" x14ac:dyDescent="0.35">
      <c r="A278" t="s">
        <v>555</v>
      </c>
      <c r="B278" s="9">
        <v>7.8700000000000002E-5</v>
      </c>
      <c r="C278" t="s">
        <v>200</v>
      </c>
      <c r="D278" t="s">
        <v>26</v>
      </c>
      <c r="E278" t="s">
        <v>21</v>
      </c>
      <c r="G278" t="s">
        <v>27</v>
      </c>
      <c r="H278" t="s">
        <v>556</v>
      </c>
    </row>
    <row r="279" spans="1:8" x14ac:dyDescent="0.35">
      <c r="A279" t="s">
        <v>1411</v>
      </c>
      <c r="B279" s="9">
        <v>5.2599999999999996E-6</v>
      </c>
      <c r="C279" t="s">
        <v>200</v>
      </c>
      <c r="D279" t="s">
        <v>26</v>
      </c>
      <c r="E279" t="s">
        <v>21</v>
      </c>
      <c r="G279" t="s">
        <v>27</v>
      </c>
      <c r="H279" t="s">
        <v>1412</v>
      </c>
    </row>
    <row r="280" spans="1:8" x14ac:dyDescent="0.35">
      <c r="A280" t="s">
        <v>566</v>
      </c>
      <c r="B280">
        <v>1.5750000000000001E-4</v>
      </c>
      <c r="C280" t="s">
        <v>200</v>
      </c>
      <c r="D280" t="s">
        <v>26</v>
      </c>
      <c r="E280" t="s">
        <v>21</v>
      </c>
      <c r="G280" t="s">
        <v>27</v>
      </c>
      <c r="H280" t="s">
        <v>567</v>
      </c>
    </row>
    <row r="281" spans="1:8" x14ac:dyDescent="0.35">
      <c r="A281" t="s">
        <v>1413</v>
      </c>
      <c r="B281">
        <v>3.412E-4</v>
      </c>
      <c r="C281" t="s">
        <v>200</v>
      </c>
      <c r="D281" t="s">
        <v>26</v>
      </c>
      <c r="E281" t="s">
        <v>21</v>
      </c>
      <c r="G281" t="s">
        <v>27</v>
      </c>
      <c r="H281" t="s">
        <v>1414</v>
      </c>
    </row>
    <row r="282" spans="1:8" x14ac:dyDescent="0.35">
      <c r="A282" t="s">
        <v>1415</v>
      </c>
      <c r="B282">
        <f>0.7*0.002362</f>
        <v>1.6534E-3</v>
      </c>
      <c r="C282" t="s">
        <v>200</v>
      </c>
      <c r="D282" t="s">
        <v>8</v>
      </c>
      <c r="E282" t="s">
        <v>198</v>
      </c>
      <c r="G282" t="s">
        <v>27</v>
      </c>
      <c r="H282" t="s">
        <v>551</v>
      </c>
    </row>
    <row r="284" spans="1:8" x14ac:dyDescent="0.35">
      <c r="A284" t="s">
        <v>4</v>
      </c>
      <c r="B284" s="16" t="s">
        <v>1416</v>
      </c>
    </row>
    <row r="285" spans="1:8" x14ac:dyDescent="0.35">
      <c r="A285" t="s">
        <v>7</v>
      </c>
      <c r="B285" t="s">
        <v>26</v>
      </c>
    </row>
    <row r="286" spans="1:8" x14ac:dyDescent="0.35">
      <c r="A286" t="s">
        <v>67</v>
      </c>
      <c r="B286">
        <v>1</v>
      </c>
    </row>
    <row r="287" spans="1:8" x14ac:dyDescent="0.35">
      <c r="A287" t="s">
        <v>9</v>
      </c>
      <c r="B287" t="s">
        <v>1416</v>
      </c>
    </row>
    <row r="288" spans="1:8" x14ac:dyDescent="0.35">
      <c r="A288" t="s">
        <v>18</v>
      </c>
      <c r="B288" t="s">
        <v>184</v>
      </c>
    </row>
    <row r="289" spans="1:8" x14ac:dyDescent="0.35">
      <c r="A289" t="s">
        <v>10</v>
      </c>
      <c r="B289" t="s">
        <v>21</v>
      </c>
    </row>
    <row r="290" spans="1:8" x14ac:dyDescent="0.35">
      <c r="A290" t="s">
        <v>800</v>
      </c>
      <c r="B290" t="s">
        <v>1417</v>
      </c>
    </row>
    <row r="291" spans="1:8" x14ac:dyDescent="0.35">
      <c r="A291" t="s">
        <v>65</v>
      </c>
    </row>
    <row r="292" spans="1:8" x14ac:dyDescent="0.35">
      <c r="A292" t="s">
        <v>13</v>
      </c>
    </row>
    <row r="293" spans="1:8" ht="15.5" customHeight="1" x14ac:dyDescent="0.35">
      <c r="A293" t="s">
        <v>14</v>
      </c>
      <c r="B293" t="s">
        <v>15</v>
      </c>
      <c r="C293" t="s">
        <v>16</v>
      </c>
      <c r="D293" t="s">
        <v>7</v>
      </c>
      <c r="E293" t="s">
        <v>10</v>
      </c>
      <c r="F293" t="s">
        <v>17</v>
      </c>
      <c r="G293" t="s">
        <v>18</v>
      </c>
      <c r="H293" t="s">
        <v>9</v>
      </c>
    </row>
    <row r="294" spans="1:8" x14ac:dyDescent="0.35">
      <c r="A294" t="s">
        <v>1416</v>
      </c>
      <c r="B294">
        <v>1</v>
      </c>
      <c r="C294" t="s">
        <v>1350</v>
      </c>
      <c r="D294" t="s">
        <v>26</v>
      </c>
      <c r="E294" t="s">
        <v>21</v>
      </c>
      <c r="G294" t="s">
        <v>25</v>
      </c>
      <c r="H294" t="s">
        <v>1416</v>
      </c>
    </row>
    <row r="295" spans="1:8" x14ac:dyDescent="0.35">
      <c r="A295" t="s">
        <v>316</v>
      </c>
      <c r="B295">
        <v>0.84389999999999998</v>
      </c>
      <c r="C295" t="s">
        <v>200</v>
      </c>
      <c r="D295" t="s">
        <v>34</v>
      </c>
      <c r="E295" t="s">
        <v>21</v>
      </c>
      <c r="G295" t="s">
        <v>27</v>
      </c>
      <c r="H295" t="s">
        <v>317</v>
      </c>
    </row>
    <row r="296" spans="1:8" x14ac:dyDescent="0.35">
      <c r="A296" t="s">
        <v>259</v>
      </c>
      <c r="B296">
        <f>B295</f>
        <v>0.84389999999999998</v>
      </c>
      <c r="C296" t="s">
        <v>200</v>
      </c>
      <c r="D296" t="s">
        <v>26</v>
      </c>
      <c r="E296" t="s">
        <v>21</v>
      </c>
      <c r="G296" t="s">
        <v>27</v>
      </c>
      <c r="H296" t="s">
        <v>259</v>
      </c>
    </row>
    <row r="297" spans="1:8" x14ac:dyDescent="0.35">
      <c r="A297" t="s">
        <v>684</v>
      </c>
      <c r="B297">
        <v>0.15709999999999999</v>
      </c>
      <c r="C297" t="s">
        <v>200</v>
      </c>
      <c r="D297" t="s">
        <v>34</v>
      </c>
      <c r="E297" t="s">
        <v>21</v>
      </c>
      <c r="G297" t="s">
        <v>27</v>
      </c>
      <c r="H297" t="s">
        <v>685</v>
      </c>
    </row>
    <row r="298" spans="1:8" x14ac:dyDescent="0.35">
      <c r="A298" t="s">
        <v>170</v>
      </c>
      <c r="B298">
        <v>0.15709999999999999</v>
      </c>
      <c r="C298" t="s">
        <v>200</v>
      </c>
      <c r="D298" t="s">
        <v>26</v>
      </c>
      <c r="E298" t="s">
        <v>21</v>
      </c>
      <c r="G298" t="s">
        <v>27</v>
      </c>
      <c r="H298" t="s">
        <v>170</v>
      </c>
    </row>
    <row r="299" spans="1:8" x14ac:dyDescent="0.35">
      <c r="A299" s="4" t="s">
        <v>1367</v>
      </c>
      <c r="B299">
        <v>1.756E-3</v>
      </c>
      <c r="C299" t="s">
        <v>200</v>
      </c>
      <c r="D299" t="s">
        <v>26</v>
      </c>
      <c r="E299" t="s">
        <v>193</v>
      </c>
      <c r="G299" t="s">
        <v>27</v>
      </c>
      <c r="H299" t="s">
        <v>1367</v>
      </c>
    </row>
    <row r="300" spans="1:8" x14ac:dyDescent="0.35">
      <c r="A300" t="s">
        <v>354</v>
      </c>
      <c r="B300" s="9">
        <v>1.874E-2</v>
      </c>
      <c r="C300" t="s">
        <v>20</v>
      </c>
      <c r="E300" t="s">
        <v>355</v>
      </c>
      <c r="F300" t="s">
        <v>356</v>
      </c>
      <c r="G300" t="s">
        <v>23</v>
      </c>
    </row>
    <row r="301" spans="1:8" x14ac:dyDescent="0.35">
      <c r="A301" t="s">
        <v>1372</v>
      </c>
      <c r="B301" s="9">
        <v>1.874E-2</v>
      </c>
      <c r="C301" t="s">
        <v>20</v>
      </c>
      <c r="E301" t="s">
        <v>221</v>
      </c>
      <c r="F301" t="s">
        <v>356</v>
      </c>
      <c r="G301" t="s">
        <v>23</v>
      </c>
    </row>
    <row r="303" spans="1:8" x14ac:dyDescent="0.35">
      <c r="A303" t="s">
        <v>4</v>
      </c>
      <c r="B303" s="16" t="s">
        <v>1418</v>
      </c>
    </row>
    <row r="304" spans="1:8" x14ac:dyDescent="0.35">
      <c r="A304" t="s">
        <v>7</v>
      </c>
      <c r="B304" t="s">
        <v>26</v>
      </c>
    </row>
    <row r="305" spans="1:8" x14ac:dyDescent="0.35">
      <c r="A305" t="s">
        <v>67</v>
      </c>
      <c r="B305">
        <v>1</v>
      </c>
    </row>
    <row r="306" spans="1:8" x14ac:dyDescent="0.35">
      <c r="A306" t="s">
        <v>9</v>
      </c>
      <c r="B306" t="s">
        <v>1418</v>
      </c>
    </row>
    <row r="307" spans="1:8" x14ac:dyDescent="0.35">
      <c r="A307" t="s">
        <v>18</v>
      </c>
      <c r="B307" t="s">
        <v>184</v>
      </c>
    </row>
    <row r="308" spans="1:8" x14ac:dyDescent="0.35">
      <c r="A308" t="s">
        <v>10</v>
      </c>
      <c r="B308" t="s">
        <v>21</v>
      </c>
    </row>
    <row r="309" spans="1:8" x14ac:dyDescent="0.35">
      <c r="A309" t="s">
        <v>800</v>
      </c>
      <c r="B309" t="s">
        <v>1419</v>
      </c>
    </row>
    <row r="310" spans="1:8" x14ac:dyDescent="0.35">
      <c r="A310" t="s">
        <v>65</v>
      </c>
    </row>
    <row r="311" spans="1:8" x14ac:dyDescent="0.35">
      <c r="A311" t="s">
        <v>13</v>
      </c>
    </row>
    <row r="312" spans="1:8" ht="15.5" customHeight="1" x14ac:dyDescent="0.35">
      <c r="A312" t="s">
        <v>14</v>
      </c>
      <c r="B312" t="s">
        <v>15</v>
      </c>
      <c r="C312" t="s">
        <v>16</v>
      </c>
      <c r="D312" t="s">
        <v>7</v>
      </c>
      <c r="E312" t="s">
        <v>10</v>
      </c>
      <c r="F312" t="s">
        <v>17</v>
      </c>
      <c r="G312" t="s">
        <v>18</v>
      </c>
      <c r="H312" t="s">
        <v>9</v>
      </c>
    </row>
    <row r="313" spans="1:8" x14ac:dyDescent="0.35">
      <c r="A313" t="s">
        <v>1418</v>
      </c>
      <c r="B313">
        <v>1</v>
      </c>
      <c r="C313" t="s">
        <v>1350</v>
      </c>
      <c r="D313" t="s">
        <v>26</v>
      </c>
      <c r="E313" t="s">
        <v>21</v>
      </c>
      <c r="G313" t="s">
        <v>25</v>
      </c>
      <c r="H313" t="s">
        <v>1418</v>
      </c>
    </row>
    <row r="314" spans="1:8" x14ac:dyDescent="0.35">
      <c r="A314" t="s">
        <v>316</v>
      </c>
      <c r="B314">
        <v>0.71879999999999999</v>
      </c>
      <c r="C314" t="s">
        <v>200</v>
      </c>
      <c r="D314" t="s">
        <v>34</v>
      </c>
      <c r="E314" t="s">
        <v>21</v>
      </c>
      <c r="G314" t="s">
        <v>27</v>
      </c>
      <c r="H314" t="s">
        <v>317</v>
      </c>
    </row>
    <row r="315" spans="1:8" x14ac:dyDescent="0.35">
      <c r="A315" t="s">
        <v>259</v>
      </c>
      <c r="B315">
        <f>B314</f>
        <v>0.71879999999999999</v>
      </c>
      <c r="C315" t="s">
        <v>200</v>
      </c>
      <c r="D315" t="s">
        <v>26</v>
      </c>
      <c r="E315" t="s">
        <v>21</v>
      </c>
      <c r="G315" t="s">
        <v>27</v>
      </c>
      <c r="H315" t="s">
        <v>259</v>
      </c>
    </row>
    <row r="316" spans="1:8" x14ac:dyDescent="0.35">
      <c r="A316" s="4" t="s">
        <v>464</v>
      </c>
      <c r="B316">
        <v>0.25</v>
      </c>
      <c r="C316" t="s">
        <v>200</v>
      </c>
      <c r="D316" t="s">
        <v>34</v>
      </c>
      <c r="E316" t="s">
        <v>21</v>
      </c>
      <c r="G316" t="s">
        <v>27</v>
      </c>
      <c r="H316" t="s">
        <v>465</v>
      </c>
    </row>
    <row r="317" spans="1:8" x14ac:dyDescent="0.35">
      <c r="A317" t="s">
        <v>259</v>
      </c>
      <c r="B317">
        <f>B316</f>
        <v>0.25</v>
      </c>
      <c r="C317" t="s">
        <v>200</v>
      </c>
      <c r="D317" t="s">
        <v>26</v>
      </c>
      <c r="E317" t="s">
        <v>21</v>
      </c>
      <c r="G317" t="s">
        <v>27</v>
      </c>
      <c r="H317" t="s">
        <v>259</v>
      </c>
    </row>
    <row r="318" spans="1:8" x14ac:dyDescent="0.35">
      <c r="A318" t="s">
        <v>104</v>
      </c>
      <c r="B318">
        <v>3.125E-2</v>
      </c>
      <c r="C318" t="s">
        <v>200</v>
      </c>
      <c r="D318" t="s">
        <v>34</v>
      </c>
      <c r="E318" t="s">
        <v>21</v>
      </c>
      <c r="G318" t="s">
        <v>27</v>
      </c>
      <c r="H318" t="s">
        <v>105</v>
      </c>
    </row>
    <row r="320" spans="1:8" x14ac:dyDescent="0.35">
      <c r="A320" t="s">
        <v>4</v>
      </c>
      <c r="B320" s="16" t="s">
        <v>1420</v>
      </c>
    </row>
    <row r="321" spans="1:8" x14ac:dyDescent="0.35">
      <c r="A321" t="s">
        <v>7</v>
      </c>
      <c r="B321" t="s">
        <v>26</v>
      </c>
    </row>
    <row r="322" spans="1:8" x14ac:dyDescent="0.35">
      <c r="A322" t="s">
        <v>67</v>
      </c>
      <c r="B322">
        <v>1</v>
      </c>
    </row>
    <row r="323" spans="1:8" x14ac:dyDescent="0.35">
      <c r="A323" t="s">
        <v>9</v>
      </c>
      <c r="B323" t="s">
        <v>1420</v>
      </c>
    </row>
    <row r="324" spans="1:8" x14ac:dyDescent="0.35">
      <c r="A324" t="s">
        <v>18</v>
      </c>
      <c r="B324" t="s">
        <v>184</v>
      </c>
    </row>
    <row r="325" spans="1:8" x14ac:dyDescent="0.35">
      <c r="A325" t="s">
        <v>10</v>
      </c>
      <c r="B325" t="s">
        <v>21</v>
      </c>
    </row>
    <row r="326" spans="1:8" x14ac:dyDescent="0.35">
      <c r="A326" t="s">
        <v>800</v>
      </c>
      <c r="B326" t="s">
        <v>1421</v>
      </c>
    </row>
    <row r="327" spans="1:8" x14ac:dyDescent="0.35">
      <c r="A327" t="s">
        <v>65</v>
      </c>
    </row>
    <row r="328" spans="1:8" x14ac:dyDescent="0.35">
      <c r="A328" t="s">
        <v>13</v>
      </c>
    </row>
    <row r="329" spans="1:8" ht="15.5" customHeight="1" x14ac:dyDescent="0.35">
      <c r="A329" t="s">
        <v>14</v>
      </c>
      <c r="B329" t="s">
        <v>15</v>
      </c>
      <c r="C329" t="s">
        <v>16</v>
      </c>
      <c r="D329" t="s">
        <v>7</v>
      </c>
      <c r="E329" t="s">
        <v>10</v>
      </c>
      <c r="F329" t="s">
        <v>17</v>
      </c>
      <c r="G329" t="s">
        <v>18</v>
      </c>
      <c r="H329" t="s">
        <v>9</v>
      </c>
    </row>
    <row r="330" spans="1:8" x14ac:dyDescent="0.35">
      <c r="A330" t="s">
        <v>1418</v>
      </c>
      <c r="B330">
        <v>1</v>
      </c>
      <c r="C330" t="s">
        <v>1350</v>
      </c>
      <c r="D330" t="s">
        <v>26</v>
      </c>
      <c r="E330" t="s">
        <v>21</v>
      </c>
      <c r="G330" t="s">
        <v>25</v>
      </c>
      <c r="H330" t="s">
        <v>1418</v>
      </c>
    </row>
    <row r="331" spans="1:8" x14ac:dyDescent="0.35">
      <c r="A331" t="s">
        <v>260</v>
      </c>
      <c r="B331">
        <v>0.50270000000000004</v>
      </c>
      <c r="C331" t="s">
        <v>200</v>
      </c>
      <c r="D331" t="s">
        <v>34</v>
      </c>
      <c r="E331" t="s">
        <v>21</v>
      </c>
      <c r="G331" t="s">
        <v>27</v>
      </c>
      <c r="H331" t="s">
        <v>261</v>
      </c>
    </row>
    <row r="332" spans="1:8" x14ac:dyDescent="0.35">
      <c r="A332" t="s">
        <v>259</v>
      </c>
      <c r="B332">
        <f>B331</f>
        <v>0.50270000000000004</v>
      </c>
      <c r="C332" t="s">
        <v>200</v>
      </c>
      <c r="D332" t="s">
        <v>26</v>
      </c>
      <c r="E332" t="s">
        <v>21</v>
      </c>
      <c r="G332" t="s">
        <v>27</v>
      </c>
      <c r="H332" t="s">
        <v>259</v>
      </c>
    </row>
    <row r="333" spans="1:8" x14ac:dyDescent="0.35">
      <c r="A333" t="s">
        <v>188</v>
      </c>
      <c r="B333">
        <v>0.16400000000000001</v>
      </c>
      <c r="C333" t="s">
        <v>200</v>
      </c>
      <c r="D333" t="s">
        <v>34</v>
      </c>
      <c r="E333" t="s">
        <v>21</v>
      </c>
      <c r="G333" t="s">
        <v>27</v>
      </c>
      <c r="H333" t="s">
        <v>189</v>
      </c>
    </row>
    <row r="334" spans="1:8" x14ac:dyDescent="0.35">
      <c r="A334" t="s">
        <v>318</v>
      </c>
      <c r="B334">
        <f>B333</f>
        <v>0.16400000000000001</v>
      </c>
      <c r="C334" t="s">
        <v>200</v>
      </c>
      <c r="D334" t="s">
        <v>26</v>
      </c>
      <c r="E334" t="s">
        <v>21</v>
      </c>
      <c r="G334" t="s">
        <v>27</v>
      </c>
      <c r="H334" t="s">
        <v>318</v>
      </c>
    </row>
    <row r="335" spans="1:8" x14ac:dyDescent="0.35">
      <c r="A335" t="s">
        <v>104</v>
      </c>
      <c r="B335">
        <v>0.16650000000000001</v>
      </c>
      <c r="C335" t="s">
        <v>200</v>
      </c>
      <c r="D335" t="s">
        <v>34</v>
      </c>
      <c r="E335" t="s">
        <v>21</v>
      </c>
      <c r="G335" t="s">
        <v>27</v>
      </c>
      <c r="H335" t="s">
        <v>105</v>
      </c>
    </row>
    <row r="336" spans="1:8" x14ac:dyDescent="0.35">
      <c r="A336" t="s">
        <v>1422</v>
      </c>
      <c r="B336">
        <v>0.16650000000000001</v>
      </c>
      <c r="C336" t="s">
        <v>200</v>
      </c>
      <c r="D336" t="s">
        <v>34</v>
      </c>
      <c r="E336" t="s">
        <v>21</v>
      </c>
      <c r="G336" t="s">
        <v>27</v>
      </c>
      <c r="H336" t="s">
        <v>210</v>
      </c>
    </row>
    <row r="337" spans="1:8" x14ac:dyDescent="0.35">
      <c r="A337" t="s">
        <v>215</v>
      </c>
      <c r="B337">
        <v>0.4239</v>
      </c>
      <c r="C337" t="s">
        <v>200</v>
      </c>
      <c r="D337" t="s">
        <v>60</v>
      </c>
      <c r="E337" t="s">
        <v>61</v>
      </c>
      <c r="G337" t="s">
        <v>27</v>
      </c>
      <c r="H337" t="s">
        <v>216</v>
      </c>
    </row>
    <row r="338" spans="1:8" x14ac:dyDescent="0.35">
      <c r="A338" t="s">
        <v>1361</v>
      </c>
      <c r="B338">
        <v>1.867</v>
      </c>
      <c r="C338" t="s">
        <v>200</v>
      </c>
      <c r="D338" t="s">
        <v>53</v>
      </c>
      <c r="E338" t="s">
        <v>11</v>
      </c>
      <c r="G338" t="s">
        <v>27</v>
      </c>
      <c r="H338" t="s">
        <v>130</v>
      </c>
    </row>
    <row r="339" spans="1:8" x14ac:dyDescent="0.35">
      <c r="A339" t="s">
        <v>432</v>
      </c>
      <c r="B339">
        <f>13500/658.8</f>
        <v>20.491803278688526</v>
      </c>
      <c r="C339" t="s">
        <v>200</v>
      </c>
      <c r="D339" t="s">
        <v>53</v>
      </c>
      <c r="E339" t="s">
        <v>21</v>
      </c>
      <c r="G339" t="s">
        <v>27</v>
      </c>
      <c r="H339" t="s">
        <v>433</v>
      </c>
    </row>
    <row r="340" spans="1:8" x14ac:dyDescent="0.35">
      <c r="A340" t="s">
        <v>1399</v>
      </c>
      <c r="B340">
        <f>B339*-1/1000</f>
        <v>-2.0491803278688527E-2</v>
      </c>
      <c r="C340" t="s">
        <v>200</v>
      </c>
      <c r="D340" t="s">
        <v>8</v>
      </c>
      <c r="E340" t="s">
        <v>198</v>
      </c>
      <c r="G340" t="s">
        <v>27</v>
      </c>
      <c r="H340" t="s">
        <v>1400</v>
      </c>
    </row>
    <row r="341" spans="1:8" x14ac:dyDescent="0.35">
      <c r="A341" t="s">
        <v>555</v>
      </c>
      <c r="B341" s="9">
        <v>4.8178506375227693E-4</v>
      </c>
      <c r="C341" t="s">
        <v>200</v>
      </c>
      <c r="D341" t="s">
        <v>26</v>
      </c>
      <c r="E341" t="s">
        <v>21</v>
      </c>
      <c r="G341" t="s">
        <v>27</v>
      </c>
      <c r="H341" t="s">
        <v>556</v>
      </c>
    </row>
    <row r="342" spans="1:8" x14ac:dyDescent="0.35">
      <c r="A342" t="s">
        <v>1411</v>
      </c>
      <c r="B342" s="9">
        <v>8.1056466302367952E-5</v>
      </c>
      <c r="C342" t="s">
        <v>200</v>
      </c>
      <c r="D342" t="s">
        <v>26</v>
      </c>
      <c r="E342" t="s">
        <v>21</v>
      </c>
      <c r="G342" t="s">
        <v>27</v>
      </c>
      <c r="H342" t="s">
        <v>1412</v>
      </c>
    </row>
    <row r="343" spans="1:8" x14ac:dyDescent="0.35">
      <c r="A343" t="s">
        <v>1413</v>
      </c>
      <c r="B343">
        <v>2.5999999999999999E-3</v>
      </c>
      <c r="C343" t="s">
        <v>200</v>
      </c>
      <c r="D343" t="s">
        <v>26</v>
      </c>
      <c r="E343" t="s">
        <v>21</v>
      </c>
      <c r="G343" t="s">
        <v>27</v>
      </c>
      <c r="H343" t="s">
        <v>1414</v>
      </c>
    </row>
    <row r="344" spans="1:8" x14ac:dyDescent="0.35">
      <c r="A344" t="s">
        <v>1415</v>
      </c>
      <c r="B344">
        <v>0.182</v>
      </c>
      <c r="C344" t="s">
        <v>200</v>
      </c>
      <c r="D344" t="s">
        <v>8</v>
      </c>
      <c r="E344" t="s">
        <v>198</v>
      </c>
      <c r="G344" t="s">
        <v>27</v>
      </c>
      <c r="H344" t="s">
        <v>551</v>
      </c>
    </row>
    <row r="346" spans="1:8" x14ac:dyDescent="0.35">
      <c r="A346" t="s">
        <v>4</v>
      </c>
      <c r="B346" s="16" t="s">
        <v>1423</v>
      </c>
    </row>
    <row r="347" spans="1:8" x14ac:dyDescent="0.35">
      <c r="A347" t="s">
        <v>7</v>
      </c>
      <c r="B347" t="s">
        <v>26</v>
      </c>
    </row>
    <row r="348" spans="1:8" x14ac:dyDescent="0.35">
      <c r="A348" t="s">
        <v>67</v>
      </c>
      <c r="B348">
        <v>1</v>
      </c>
    </row>
    <row r="349" spans="1:8" x14ac:dyDescent="0.35">
      <c r="A349" t="s">
        <v>9</v>
      </c>
      <c r="B349" t="s">
        <v>1423</v>
      </c>
    </row>
    <row r="350" spans="1:8" x14ac:dyDescent="0.35">
      <c r="A350" t="s">
        <v>18</v>
      </c>
      <c r="B350" t="s">
        <v>184</v>
      </c>
    </row>
    <row r="351" spans="1:8" x14ac:dyDescent="0.35">
      <c r="A351" t="s">
        <v>10</v>
      </c>
      <c r="B351" t="s">
        <v>21</v>
      </c>
    </row>
    <row r="352" spans="1:8" x14ac:dyDescent="0.35">
      <c r="A352" t="s">
        <v>800</v>
      </c>
      <c r="B352" t="s">
        <v>1424</v>
      </c>
    </row>
    <row r="353" spans="1:8" x14ac:dyDescent="0.35">
      <c r="A353" t="s">
        <v>65</v>
      </c>
      <c r="B353" t="s">
        <v>1425</v>
      </c>
    </row>
    <row r="354" spans="1:8" x14ac:dyDescent="0.35">
      <c r="A354" t="s">
        <v>13</v>
      </c>
    </row>
    <row r="355" spans="1:8" ht="15.5" customHeight="1" x14ac:dyDescent="0.35">
      <c r="A355" s="16" t="s">
        <v>14</v>
      </c>
      <c r="B355" s="16" t="s">
        <v>15</v>
      </c>
      <c r="C355" s="16" t="s">
        <v>16</v>
      </c>
      <c r="D355" s="16" t="s">
        <v>7</v>
      </c>
      <c r="E355" s="16" t="s">
        <v>10</v>
      </c>
      <c r="F355" s="16" t="s">
        <v>17</v>
      </c>
      <c r="G355" s="16" t="s">
        <v>18</v>
      </c>
      <c r="H355" s="16" t="s">
        <v>9</v>
      </c>
    </row>
    <row r="356" spans="1:8" x14ac:dyDescent="0.35">
      <c r="A356" t="s">
        <v>1423</v>
      </c>
      <c r="B356">
        <v>1</v>
      </c>
      <c r="C356" t="s">
        <v>1350</v>
      </c>
      <c r="D356" t="s">
        <v>26</v>
      </c>
      <c r="E356" t="s">
        <v>21</v>
      </c>
      <c r="G356" t="s">
        <v>25</v>
      </c>
      <c r="H356" t="s">
        <v>1423</v>
      </c>
    </row>
    <row r="357" spans="1:8" x14ac:dyDescent="0.35">
      <c r="A357" t="s">
        <v>260</v>
      </c>
      <c r="B357">
        <v>0.32979999999999998</v>
      </c>
      <c r="C357" t="s">
        <v>200</v>
      </c>
      <c r="D357" t="s">
        <v>34</v>
      </c>
      <c r="E357" t="s">
        <v>21</v>
      </c>
      <c r="G357" t="s">
        <v>27</v>
      </c>
      <c r="H357" t="s">
        <v>261</v>
      </c>
    </row>
    <row r="358" spans="1:8" x14ac:dyDescent="0.35">
      <c r="A358" t="s">
        <v>259</v>
      </c>
      <c r="B358">
        <f>B357</f>
        <v>0.32979999999999998</v>
      </c>
      <c r="C358" t="s">
        <v>200</v>
      </c>
      <c r="D358" t="s">
        <v>26</v>
      </c>
      <c r="E358" t="s">
        <v>21</v>
      </c>
      <c r="G358" t="s">
        <v>27</v>
      </c>
      <c r="H358" t="s">
        <v>259</v>
      </c>
    </row>
    <row r="359" spans="1:8" x14ac:dyDescent="0.35">
      <c r="A359" t="s">
        <v>1370</v>
      </c>
      <c r="B359">
        <v>0.41220000000000001</v>
      </c>
      <c r="C359" t="s">
        <v>200</v>
      </c>
      <c r="D359" t="s">
        <v>26</v>
      </c>
      <c r="E359" t="s">
        <v>21</v>
      </c>
      <c r="G359" t="s">
        <v>27</v>
      </c>
      <c r="H359" t="s">
        <v>181</v>
      </c>
    </row>
    <row r="360" spans="1:8" x14ac:dyDescent="0.35">
      <c r="A360" t="s">
        <v>82</v>
      </c>
      <c r="B360">
        <v>0.17050000000000001</v>
      </c>
      <c r="C360" t="s">
        <v>200</v>
      </c>
      <c r="D360" t="s">
        <v>34</v>
      </c>
      <c r="E360" t="s">
        <v>21</v>
      </c>
      <c r="G360" t="s">
        <v>27</v>
      </c>
      <c r="H360" t="s">
        <v>84</v>
      </c>
    </row>
    <row r="361" spans="1:8" x14ac:dyDescent="0.35">
      <c r="A361" t="s">
        <v>172</v>
      </c>
      <c r="B361">
        <f>B360</f>
        <v>0.17050000000000001</v>
      </c>
      <c r="C361" t="s">
        <v>200</v>
      </c>
      <c r="D361" t="s">
        <v>26</v>
      </c>
      <c r="E361" t="s">
        <v>21</v>
      </c>
      <c r="G361" t="s">
        <v>27</v>
      </c>
      <c r="H361" t="s">
        <v>172</v>
      </c>
    </row>
    <row r="362" spans="1:8" x14ac:dyDescent="0.35">
      <c r="A362" s="4" t="s">
        <v>609</v>
      </c>
      <c r="B362">
        <v>3.0380000000000001E-2</v>
      </c>
      <c r="C362" t="s">
        <v>200</v>
      </c>
      <c r="D362" t="s">
        <v>26</v>
      </c>
      <c r="E362" t="s">
        <v>21</v>
      </c>
      <c r="G362" t="s">
        <v>27</v>
      </c>
      <c r="H362" t="s">
        <v>266</v>
      </c>
    </row>
    <row r="363" spans="1:8" x14ac:dyDescent="0.35">
      <c r="A363" t="s">
        <v>224</v>
      </c>
      <c r="B363">
        <v>5.7099999999999998E-2</v>
      </c>
      <c r="C363" t="s">
        <v>200</v>
      </c>
      <c r="D363" t="s">
        <v>34</v>
      </c>
      <c r="E363" t="s">
        <v>21</v>
      </c>
      <c r="G363" t="s">
        <v>27</v>
      </c>
      <c r="H363" t="s">
        <v>225</v>
      </c>
    </row>
    <row r="365" spans="1:8" x14ac:dyDescent="0.35">
      <c r="A365" t="s">
        <v>4</v>
      </c>
      <c r="B365" s="16" t="s">
        <v>1426</v>
      </c>
    </row>
    <row r="366" spans="1:8" x14ac:dyDescent="0.35">
      <c r="A366" t="s">
        <v>7</v>
      </c>
      <c r="B366" t="s">
        <v>26</v>
      </c>
    </row>
    <row r="367" spans="1:8" x14ac:dyDescent="0.35">
      <c r="A367" t="s">
        <v>67</v>
      </c>
      <c r="B367">
        <v>1</v>
      </c>
    </row>
    <row r="368" spans="1:8" x14ac:dyDescent="0.35">
      <c r="A368" t="s">
        <v>9</v>
      </c>
      <c r="B368" t="s">
        <v>1426</v>
      </c>
    </row>
    <row r="369" spans="1:8" x14ac:dyDescent="0.35">
      <c r="A369" t="s">
        <v>18</v>
      </c>
      <c r="B369" t="s">
        <v>184</v>
      </c>
    </row>
    <row r="370" spans="1:8" x14ac:dyDescent="0.35">
      <c r="A370" t="s">
        <v>10</v>
      </c>
      <c r="B370" t="s">
        <v>21</v>
      </c>
    </row>
    <row r="371" spans="1:8" x14ac:dyDescent="0.35">
      <c r="A371" t="s">
        <v>800</v>
      </c>
      <c r="B371" t="s">
        <v>1424</v>
      </c>
    </row>
    <row r="372" spans="1:8" x14ac:dyDescent="0.35">
      <c r="A372" t="s">
        <v>65</v>
      </c>
      <c r="B372" t="s">
        <v>1425</v>
      </c>
    </row>
    <row r="373" spans="1:8" x14ac:dyDescent="0.35">
      <c r="A373" t="s">
        <v>13</v>
      </c>
    </row>
    <row r="374" spans="1:8" ht="15.5" customHeight="1" x14ac:dyDescent="0.35">
      <c r="A374" s="16" t="s">
        <v>14</v>
      </c>
      <c r="B374" s="16" t="s">
        <v>15</v>
      </c>
      <c r="C374" s="16" t="s">
        <v>16</v>
      </c>
      <c r="D374" s="16" t="s">
        <v>7</v>
      </c>
      <c r="E374" s="16" t="s">
        <v>10</v>
      </c>
      <c r="F374" s="16" t="s">
        <v>17</v>
      </c>
      <c r="G374" s="16" t="s">
        <v>18</v>
      </c>
      <c r="H374" s="16" t="s">
        <v>9</v>
      </c>
    </row>
    <row r="375" spans="1:8" x14ac:dyDescent="0.35">
      <c r="A375" t="s">
        <v>1426</v>
      </c>
      <c r="B375">
        <v>1</v>
      </c>
      <c r="C375" t="s">
        <v>1350</v>
      </c>
      <c r="D375" t="s">
        <v>26</v>
      </c>
      <c r="E375" t="s">
        <v>21</v>
      </c>
      <c r="G375" t="s">
        <v>25</v>
      </c>
      <c r="H375" t="s">
        <v>1426</v>
      </c>
    </row>
    <row r="376" spans="1:8" x14ac:dyDescent="0.35">
      <c r="A376" t="s">
        <v>260</v>
      </c>
      <c r="B376">
        <v>0.33169999999999999</v>
      </c>
      <c r="C376" t="s">
        <v>200</v>
      </c>
      <c r="D376" t="s">
        <v>34</v>
      </c>
      <c r="E376" t="s">
        <v>21</v>
      </c>
      <c r="G376" t="s">
        <v>27</v>
      </c>
      <c r="H376" t="s">
        <v>261</v>
      </c>
    </row>
    <row r="377" spans="1:8" x14ac:dyDescent="0.35">
      <c r="A377" t="s">
        <v>259</v>
      </c>
      <c r="B377">
        <f>B376</f>
        <v>0.33169999999999999</v>
      </c>
      <c r="C377" t="s">
        <v>200</v>
      </c>
      <c r="D377" t="s">
        <v>26</v>
      </c>
      <c r="E377" t="s">
        <v>21</v>
      </c>
      <c r="G377" t="s">
        <v>27</v>
      </c>
      <c r="H377" t="s">
        <v>259</v>
      </c>
    </row>
    <row r="378" spans="1:8" x14ac:dyDescent="0.35">
      <c r="A378" t="s">
        <v>1370</v>
      </c>
      <c r="B378">
        <v>0.37490000000000001</v>
      </c>
      <c r="C378" t="s">
        <v>200</v>
      </c>
      <c r="D378" t="s">
        <v>26</v>
      </c>
      <c r="E378" t="s">
        <v>21</v>
      </c>
      <c r="G378" t="s">
        <v>27</v>
      </c>
      <c r="H378" t="s">
        <v>181</v>
      </c>
    </row>
    <row r="379" spans="1:8" x14ac:dyDescent="0.35">
      <c r="A379" t="s">
        <v>82</v>
      </c>
      <c r="B379">
        <v>0.155</v>
      </c>
      <c r="C379" t="s">
        <v>200</v>
      </c>
      <c r="D379" t="s">
        <v>34</v>
      </c>
      <c r="E379" t="s">
        <v>21</v>
      </c>
      <c r="G379" t="s">
        <v>27</v>
      </c>
      <c r="H379" t="s">
        <v>84</v>
      </c>
    </row>
    <row r="380" spans="1:8" x14ac:dyDescent="0.35">
      <c r="A380" t="s">
        <v>172</v>
      </c>
      <c r="B380">
        <f>B379</f>
        <v>0.155</v>
      </c>
      <c r="C380" t="s">
        <v>200</v>
      </c>
      <c r="D380" t="s">
        <v>26</v>
      </c>
      <c r="E380" t="s">
        <v>21</v>
      </c>
      <c r="G380" t="s">
        <v>27</v>
      </c>
      <c r="H380" t="s">
        <v>172</v>
      </c>
    </row>
    <row r="381" spans="1:8" x14ac:dyDescent="0.35">
      <c r="A381" s="4" t="s">
        <v>609</v>
      </c>
      <c r="B381">
        <v>7.5370000000000006E-2</v>
      </c>
      <c r="C381" t="s">
        <v>200</v>
      </c>
      <c r="D381" t="s">
        <v>26</v>
      </c>
      <c r="E381" t="s">
        <v>21</v>
      </c>
      <c r="G381" t="s">
        <v>27</v>
      </c>
      <c r="H381" t="s">
        <v>266</v>
      </c>
    </row>
    <row r="382" spans="1:8" x14ac:dyDescent="0.35">
      <c r="A382" t="s">
        <v>224</v>
      </c>
      <c r="B382">
        <v>6.3070000000000001E-2</v>
      </c>
      <c r="C382" t="s">
        <v>200</v>
      </c>
      <c r="D382" t="s">
        <v>34</v>
      </c>
      <c r="E382" t="s">
        <v>21</v>
      </c>
      <c r="G382" t="s">
        <v>27</v>
      </c>
      <c r="H382" t="s">
        <v>225</v>
      </c>
    </row>
    <row r="384" spans="1:8" x14ac:dyDescent="0.35">
      <c r="A384" t="s">
        <v>4</v>
      </c>
      <c r="B384" s="16" t="s">
        <v>1427</v>
      </c>
    </row>
    <row r="385" spans="1:8" x14ac:dyDescent="0.35">
      <c r="A385" t="s">
        <v>7</v>
      </c>
      <c r="B385" t="s">
        <v>26</v>
      </c>
    </row>
    <row r="386" spans="1:8" x14ac:dyDescent="0.35">
      <c r="A386" t="s">
        <v>67</v>
      </c>
      <c r="B386">
        <v>1</v>
      </c>
    </row>
    <row r="387" spans="1:8" x14ac:dyDescent="0.35">
      <c r="A387" t="s">
        <v>9</v>
      </c>
      <c r="B387" t="s">
        <v>1427</v>
      </c>
    </row>
    <row r="388" spans="1:8" x14ac:dyDescent="0.35">
      <c r="A388" t="s">
        <v>18</v>
      </c>
      <c r="B388" t="s">
        <v>184</v>
      </c>
    </row>
    <row r="389" spans="1:8" x14ac:dyDescent="0.35">
      <c r="A389" t="s">
        <v>10</v>
      </c>
      <c r="B389" t="s">
        <v>21</v>
      </c>
    </row>
    <row r="390" spans="1:8" x14ac:dyDescent="0.35">
      <c r="A390" t="s">
        <v>800</v>
      </c>
      <c r="B390" t="s">
        <v>1428</v>
      </c>
    </row>
    <row r="391" spans="1:8" x14ac:dyDescent="0.35">
      <c r="A391" t="s">
        <v>65</v>
      </c>
      <c r="B391" t="s">
        <v>1429</v>
      </c>
    </row>
    <row r="392" spans="1:8" x14ac:dyDescent="0.35">
      <c r="A392" t="s">
        <v>13</v>
      </c>
    </row>
    <row r="393" spans="1:8" ht="15.5" customHeight="1" x14ac:dyDescent="0.35">
      <c r="A393" s="16" t="s">
        <v>14</v>
      </c>
      <c r="B393" s="16" t="s">
        <v>15</v>
      </c>
      <c r="C393" s="16" t="s">
        <v>16</v>
      </c>
      <c r="D393" s="16" t="s">
        <v>7</v>
      </c>
      <c r="E393" s="16" t="s">
        <v>10</v>
      </c>
      <c r="F393" s="16" t="s">
        <v>17</v>
      </c>
      <c r="G393" s="16" t="s">
        <v>18</v>
      </c>
      <c r="H393" s="16" t="s">
        <v>9</v>
      </c>
    </row>
    <row r="394" spans="1:8" x14ac:dyDescent="0.35">
      <c r="A394" t="s">
        <v>1427</v>
      </c>
      <c r="B394">
        <v>1</v>
      </c>
      <c r="C394" t="s">
        <v>1350</v>
      </c>
      <c r="D394" t="s">
        <v>26</v>
      </c>
      <c r="E394" t="s">
        <v>21</v>
      </c>
      <c r="G394" t="s">
        <v>25</v>
      </c>
      <c r="H394" t="s">
        <v>1427</v>
      </c>
    </row>
    <row r="395" spans="1:8" x14ac:dyDescent="0.35">
      <c r="A395" t="s">
        <v>215</v>
      </c>
      <c r="B395">
        <f>751/7450</f>
        <v>0.10080536912751678</v>
      </c>
      <c r="C395" t="s">
        <v>200</v>
      </c>
      <c r="D395" t="s">
        <v>60</v>
      </c>
      <c r="E395" t="s">
        <v>61</v>
      </c>
      <c r="G395" t="s">
        <v>27</v>
      </c>
      <c r="H395" t="s">
        <v>216</v>
      </c>
    </row>
    <row r="396" spans="1:8" x14ac:dyDescent="0.35">
      <c r="A396" t="s">
        <v>1361</v>
      </c>
      <c r="B396">
        <f>4893/7450</f>
        <v>0.65677852348993293</v>
      </c>
      <c r="C396" t="s">
        <v>200</v>
      </c>
      <c r="D396" t="s">
        <v>53</v>
      </c>
      <c r="E396" t="s">
        <v>11</v>
      </c>
      <c r="G396" t="s">
        <v>27</v>
      </c>
      <c r="H396" t="s">
        <v>130</v>
      </c>
    </row>
    <row r="397" spans="1:8" x14ac:dyDescent="0.35">
      <c r="A397" t="s">
        <v>432</v>
      </c>
      <c r="B397">
        <f>42070/7450</f>
        <v>5.6469798657718124</v>
      </c>
      <c r="C397" t="s">
        <v>200</v>
      </c>
      <c r="D397" t="s">
        <v>53</v>
      </c>
      <c r="E397" t="s">
        <v>21</v>
      </c>
      <c r="G397" t="s">
        <v>27</v>
      </c>
      <c r="H397" t="s">
        <v>433</v>
      </c>
    </row>
    <row r="398" spans="1:8" x14ac:dyDescent="0.35">
      <c r="A398" t="s">
        <v>1399</v>
      </c>
      <c r="B398">
        <f>-B397/1000</f>
        <v>-5.6469798657718126E-3</v>
      </c>
      <c r="C398" t="s">
        <v>200</v>
      </c>
      <c r="D398" t="s">
        <v>8</v>
      </c>
      <c r="E398" t="s">
        <v>198</v>
      </c>
      <c r="G398" t="s">
        <v>27</v>
      </c>
      <c r="H398" t="s">
        <v>1400</v>
      </c>
    </row>
    <row r="399" spans="1:8" x14ac:dyDescent="0.35">
      <c r="A399" t="s">
        <v>1430</v>
      </c>
      <c r="B399">
        <f>100*0.001</f>
        <v>0.1</v>
      </c>
      <c r="C399" t="s">
        <v>200</v>
      </c>
      <c r="D399" t="s">
        <v>26</v>
      </c>
      <c r="E399" t="s">
        <v>116</v>
      </c>
      <c r="G399" t="s">
        <v>27</v>
      </c>
      <c r="H399" t="s">
        <v>1431</v>
      </c>
    </row>
    <row r="401" spans="1:9" ht="15.5" x14ac:dyDescent="0.35">
      <c r="A401" s="1" t="s">
        <v>4</v>
      </c>
      <c r="B401" s="1" t="s">
        <v>1261</v>
      </c>
    </row>
    <row r="402" spans="1:9" x14ac:dyDescent="0.35">
      <c r="A402" t="s">
        <v>7</v>
      </c>
      <c r="B402" t="s">
        <v>26</v>
      </c>
    </row>
    <row r="403" spans="1:9" x14ac:dyDescent="0.35">
      <c r="A403" t="s">
        <v>67</v>
      </c>
      <c r="B403">
        <v>1</v>
      </c>
    </row>
    <row r="404" spans="1:9" x14ac:dyDescent="0.35">
      <c r="A404" t="s">
        <v>9</v>
      </c>
      <c r="B404" t="s">
        <v>1262</v>
      </c>
    </row>
    <row r="405" spans="1:9" x14ac:dyDescent="0.35">
      <c r="A405" t="s">
        <v>18</v>
      </c>
      <c r="B405" t="s">
        <v>184</v>
      </c>
    </row>
    <row r="406" spans="1:9" x14ac:dyDescent="0.35">
      <c r="A406" t="s">
        <v>10</v>
      </c>
      <c r="B406" t="s">
        <v>1263</v>
      </c>
    </row>
    <row r="407" spans="1:9" x14ac:dyDescent="0.35">
      <c r="A407" t="s">
        <v>12</v>
      </c>
      <c r="B407" t="s">
        <v>762</v>
      </c>
    </row>
    <row r="408" spans="1:9" ht="15.5" x14ac:dyDescent="0.35">
      <c r="A408" s="1" t="s">
        <v>13</v>
      </c>
    </row>
    <row r="409" spans="1:9" x14ac:dyDescent="0.35">
      <c r="A409" t="s">
        <v>14</v>
      </c>
      <c r="B409" t="s">
        <v>15</v>
      </c>
      <c r="C409" t="s">
        <v>16</v>
      </c>
      <c r="D409" t="s">
        <v>7</v>
      </c>
      <c r="E409" t="s">
        <v>10</v>
      </c>
      <c r="F409" t="s">
        <v>17</v>
      </c>
      <c r="G409" t="s">
        <v>18</v>
      </c>
      <c r="H409" t="s">
        <v>9</v>
      </c>
      <c r="I409" t="s">
        <v>91</v>
      </c>
    </row>
    <row r="410" spans="1:9" x14ac:dyDescent="0.35">
      <c r="A410" t="s">
        <v>1309</v>
      </c>
      <c r="B410">
        <v>8.6141858351129558E-2</v>
      </c>
      <c r="C410" t="s">
        <v>20</v>
      </c>
      <c r="D410" t="s">
        <v>762</v>
      </c>
      <c r="E410" t="s">
        <v>484</v>
      </c>
      <c r="F410" t="s">
        <v>1310</v>
      </c>
      <c r="G410" t="s">
        <v>23</v>
      </c>
      <c r="I410" t="s">
        <v>1264</v>
      </c>
    </row>
    <row r="411" spans="1:9" x14ac:dyDescent="0.35">
      <c r="A411" t="s">
        <v>263</v>
      </c>
      <c r="B411">
        <v>1.3586583856886431E-7</v>
      </c>
      <c r="C411" t="s">
        <v>20</v>
      </c>
      <c r="D411" t="s">
        <v>762</v>
      </c>
      <c r="E411" t="s">
        <v>21</v>
      </c>
      <c r="F411" t="s">
        <v>519</v>
      </c>
      <c r="G411" t="s">
        <v>23</v>
      </c>
      <c r="I411" t="s">
        <v>1264</v>
      </c>
    </row>
    <row r="412" spans="1:9" x14ac:dyDescent="0.35">
      <c r="A412" t="s">
        <v>24</v>
      </c>
      <c r="B412">
        <v>4.5610059626246659E-6</v>
      </c>
      <c r="C412" t="s">
        <v>20</v>
      </c>
      <c r="D412" t="s">
        <v>762</v>
      </c>
      <c r="E412" t="s">
        <v>21</v>
      </c>
      <c r="F412" t="s">
        <v>424</v>
      </c>
      <c r="G412" t="s">
        <v>23</v>
      </c>
      <c r="I412" t="s">
        <v>1264</v>
      </c>
    </row>
    <row r="413" spans="1:9" x14ac:dyDescent="0.35">
      <c r="A413" t="s">
        <v>1311</v>
      </c>
      <c r="B413">
        <v>1.7120128490284939E-2</v>
      </c>
      <c r="C413" t="s">
        <v>20</v>
      </c>
      <c r="D413" t="s">
        <v>762</v>
      </c>
      <c r="E413" t="s">
        <v>484</v>
      </c>
      <c r="F413" t="s">
        <v>1312</v>
      </c>
      <c r="G413" t="s">
        <v>23</v>
      </c>
      <c r="I413" t="s">
        <v>1264</v>
      </c>
    </row>
    <row r="414" spans="1:9" x14ac:dyDescent="0.35">
      <c r="A414" t="s">
        <v>493</v>
      </c>
      <c r="B414">
        <v>8.4500405338019131E-3</v>
      </c>
      <c r="C414" t="s">
        <v>20</v>
      </c>
      <c r="D414" t="s">
        <v>762</v>
      </c>
      <c r="E414" t="s">
        <v>484</v>
      </c>
      <c r="F414" t="s">
        <v>494</v>
      </c>
      <c r="G414" t="s">
        <v>23</v>
      </c>
      <c r="I414" t="s">
        <v>1264</v>
      </c>
    </row>
    <row r="415" spans="1:9" x14ac:dyDescent="0.35">
      <c r="A415" t="s">
        <v>521</v>
      </c>
      <c r="B415">
        <v>2.6318748351915659E-6</v>
      </c>
      <c r="C415" t="s">
        <v>20</v>
      </c>
      <c r="D415" t="s">
        <v>762</v>
      </c>
      <c r="E415" t="s">
        <v>21</v>
      </c>
      <c r="F415" t="s">
        <v>424</v>
      </c>
      <c r="G415" t="s">
        <v>23</v>
      </c>
      <c r="I415" t="s">
        <v>1264</v>
      </c>
    </row>
    <row r="416" spans="1:9" x14ac:dyDescent="0.35">
      <c r="A416" t="s">
        <v>954</v>
      </c>
      <c r="B416">
        <v>3.5207921018023592E-10</v>
      </c>
      <c r="C416" t="s">
        <v>20</v>
      </c>
      <c r="D416" t="s">
        <v>762</v>
      </c>
      <c r="E416" t="s">
        <v>21</v>
      </c>
      <c r="F416" t="s">
        <v>424</v>
      </c>
      <c r="G416" t="s">
        <v>23</v>
      </c>
      <c r="I416" t="s">
        <v>1264</v>
      </c>
    </row>
    <row r="417" spans="1:9" x14ac:dyDescent="0.35">
      <c r="A417" t="s">
        <v>439</v>
      </c>
      <c r="B417">
        <v>6.9195064588196565E-7</v>
      </c>
      <c r="C417" t="s">
        <v>20</v>
      </c>
      <c r="D417" t="s">
        <v>762</v>
      </c>
      <c r="E417" t="s">
        <v>21</v>
      </c>
      <c r="F417" t="s">
        <v>424</v>
      </c>
      <c r="G417" t="s">
        <v>23</v>
      </c>
      <c r="I417" t="s">
        <v>1264</v>
      </c>
    </row>
    <row r="418" spans="1:9" x14ac:dyDescent="0.35">
      <c r="A418" t="s">
        <v>291</v>
      </c>
      <c r="B418">
        <v>2.8622358934188031E-6</v>
      </c>
      <c r="C418" t="s">
        <v>20</v>
      </c>
      <c r="D418" t="s">
        <v>762</v>
      </c>
      <c r="E418" t="s">
        <v>21</v>
      </c>
      <c r="F418" t="s">
        <v>519</v>
      </c>
      <c r="G418" t="s">
        <v>23</v>
      </c>
      <c r="I418" t="s">
        <v>1264</v>
      </c>
    </row>
    <row r="419" spans="1:9" x14ac:dyDescent="0.35">
      <c r="A419" t="s">
        <v>956</v>
      </c>
      <c r="B419">
        <v>3.5207921018023589E-8</v>
      </c>
      <c r="C419" t="s">
        <v>20</v>
      </c>
      <c r="D419" t="s">
        <v>762</v>
      </c>
      <c r="E419" t="s">
        <v>21</v>
      </c>
      <c r="F419" t="s">
        <v>424</v>
      </c>
      <c r="G419" t="s">
        <v>23</v>
      </c>
      <c r="I419" t="s">
        <v>1264</v>
      </c>
    </row>
    <row r="420" spans="1:9" x14ac:dyDescent="0.35">
      <c r="A420" t="s">
        <v>523</v>
      </c>
      <c r="B420">
        <v>7.5729144034811726E-8</v>
      </c>
      <c r="C420" t="s">
        <v>20</v>
      </c>
      <c r="D420" t="s">
        <v>762</v>
      </c>
      <c r="E420" t="s">
        <v>21</v>
      </c>
      <c r="F420" t="s">
        <v>519</v>
      </c>
      <c r="G420" t="s">
        <v>23</v>
      </c>
      <c r="I420" t="s">
        <v>1264</v>
      </c>
    </row>
    <row r="421" spans="1:9" x14ac:dyDescent="0.35">
      <c r="A421" t="s">
        <v>959</v>
      </c>
      <c r="B421">
        <v>2.4645544712616518E-9</v>
      </c>
      <c r="C421" t="s">
        <v>20</v>
      </c>
      <c r="D421" t="s">
        <v>762</v>
      </c>
      <c r="E421" t="s">
        <v>21</v>
      </c>
      <c r="F421" t="s">
        <v>424</v>
      </c>
      <c r="G421" t="s">
        <v>23</v>
      </c>
      <c r="I421" t="s">
        <v>1264</v>
      </c>
    </row>
    <row r="422" spans="1:9" x14ac:dyDescent="0.35">
      <c r="A422" t="s">
        <v>1313</v>
      </c>
      <c r="B422">
        <v>4.9837838553841603E-4</v>
      </c>
      <c r="C422" t="s">
        <v>20</v>
      </c>
      <c r="D422" t="s">
        <v>762</v>
      </c>
      <c r="E422" t="s">
        <v>484</v>
      </c>
      <c r="F422" t="s">
        <v>1314</v>
      </c>
      <c r="G422" t="s">
        <v>23</v>
      </c>
      <c r="I422" t="s">
        <v>1264</v>
      </c>
    </row>
    <row r="423" spans="1:9" x14ac:dyDescent="0.35">
      <c r="A423" t="s">
        <v>497</v>
      </c>
      <c r="B423">
        <v>8.8641637666340403E-4</v>
      </c>
      <c r="C423" t="s">
        <v>20</v>
      </c>
      <c r="D423" t="s">
        <v>762</v>
      </c>
      <c r="E423" t="s">
        <v>484</v>
      </c>
      <c r="F423" t="s">
        <v>498</v>
      </c>
      <c r="G423" t="s">
        <v>23</v>
      </c>
      <c r="I423" t="s">
        <v>1264</v>
      </c>
    </row>
    <row r="424" spans="1:9" x14ac:dyDescent="0.35">
      <c r="A424" t="s">
        <v>957</v>
      </c>
      <c r="B424">
        <v>3.5207921018023592E-10</v>
      </c>
      <c r="C424" t="s">
        <v>20</v>
      </c>
      <c r="D424" t="s">
        <v>762</v>
      </c>
      <c r="E424" t="s">
        <v>21</v>
      </c>
      <c r="F424" t="s">
        <v>424</v>
      </c>
      <c r="G424" t="s">
        <v>23</v>
      </c>
      <c r="I424" t="s">
        <v>1264</v>
      </c>
    </row>
    <row r="425" spans="1:9" x14ac:dyDescent="0.35">
      <c r="A425" t="s">
        <v>1315</v>
      </c>
      <c r="B425">
        <v>6.9209366490037786E-3</v>
      </c>
      <c r="C425" t="s">
        <v>20</v>
      </c>
      <c r="D425" t="s">
        <v>762</v>
      </c>
      <c r="E425" t="s">
        <v>484</v>
      </c>
      <c r="F425" t="s">
        <v>1316</v>
      </c>
      <c r="G425" t="s">
        <v>23</v>
      </c>
      <c r="I425" t="s">
        <v>1264</v>
      </c>
    </row>
    <row r="426" spans="1:9" x14ac:dyDescent="0.35">
      <c r="A426" t="s">
        <v>1317</v>
      </c>
      <c r="B426">
        <v>3.3312588812012787E-2</v>
      </c>
      <c r="C426" t="s">
        <v>20</v>
      </c>
      <c r="D426" t="s">
        <v>762</v>
      </c>
      <c r="E426" t="s">
        <v>484</v>
      </c>
      <c r="F426" t="s">
        <v>1318</v>
      </c>
      <c r="G426" t="s">
        <v>23</v>
      </c>
      <c r="I426" t="s">
        <v>1264</v>
      </c>
    </row>
    <row r="427" spans="1:9" x14ac:dyDescent="0.35">
      <c r="A427" t="s">
        <v>522</v>
      </c>
      <c r="B427">
        <v>5.0734969056653671E-6</v>
      </c>
      <c r="C427" t="s">
        <v>20</v>
      </c>
      <c r="D427" t="s">
        <v>762</v>
      </c>
      <c r="E427" t="s">
        <v>21</v>
      </c>
      <c r="F427" t="s">
        <v>1308</v>
      </c>
      <c r="G427" t="s">
        <v>23</v>
      </c>
      <c r="I427" t="s">
        <v>1264</v>
      </c>
    </row>
    <row r="428" spans="1:9" x14ac:dyDescent="0.35">
      <c r="A428" t="s">
        <v>499</v>
      </c>
      <c r="B428">
        <v>2.1522975537785171E-4</v>
      </c>
      <c r="C428" t="s">
        <v>20</v>
      </c>
      <c r="D428" t="s">
        <v>762</v>
      </c>
      <c r="E428" t="s">
        <v>484</v>
      </c>
      <c r="F428" t="s">
        <v>500</v>
      </c>
      <c r="G428" t="s">
        <v>23</v>
      </c>
      <c r="I428" t="s">
        <v>1264</v>
      </c>
    </row>
    <row r="429" spans="1:9" x14ac:dyDescent="0.35">
      <c r="A429" t="s">
        <v>263</v>
      </c>
      <c r="B429">
        <v>7.6877883137558621E-8</v>
      </c>
      <c r="C429" t="s">
        <v>20</v>
      </c>
      <c r="D429" t="s">
        <v>762</v>
      </c>
      <c r="E429" t="s">
        <v>21</v>
      </c>
      <c r="F429" t="s">
        <v>424</v>
      </c>
      <c r="G429" t="s">
        <v>23</v>
      </c>
      <c r="I429" t="s">
        <v>1264</v>
      </c>
    </row>
    <row r="430" spans="1:9" x14ac:dyDescent="0.35">
      <c r="A430" t="s">
        <v>1319</v>
      </c>
      <c r="B430">
        <v>7.5086964377843998E-2</v>
      </c>
      <c r="C430" t="s">
        <v>20</v>
      </c>
      <c r="D430" t="s">
        <v>762</v>
      </c>
      <c r="E430" t="s">
        <v>484</v>
      </c>
      <c r="F430" t="s">
        <v>1320</v>
      </c>
      <c r="G430" t="s">
        <v>23</v>
      </c>
      <c r="I430" t="s">
        <v>1264</v>
      </c>
    </row>
    <row r="431" spans="1:9" x14ac:dyDescent="0.35">
      <c r="A431" t="s">
        <v>525</v>
      </c>
      <c r="B431">
        <v>1.2183266383112791E-4</v>
      </c>
      <c r="C431" t="s">
        <v>1265</v>
      </c>
      <c r="D431" t="s">
        <v>26</v>
      </c>
      <c r="E431" t="s">
        <v>21</v>
      </c>
      <c r="F431" t="s">
        <v>66</v>
      </c>
      <c r="G431" t="s">
        <v>27</v>
      </c>
      <c r="H431" t="s">
        <v>313</v>
      </c>
      <c r="I431" t="s">
        <v>1267</v>
      </c>
    </row>
    <row r="432" spans="1:9" x14ac:dyDescent="0.35">
      <c r="A432" t="s">
        <v>955</v>
      </c>
      <c r="B432">
        <v>5.9853465730640105E-8</v>
      </c>
      <c r="C432" t="s">
        <v>20</v>
      </c>
      <c r="D432" t="s">
        <v>762</v>
      </c>
      <c r="E432" t="s">
        <v>21</v>
      </c>
      <c r="F432" t="s">
        <v>424</v>
      </c>
      <c r="G432" t="s">
        <v>23</v>
      </c>
      <c r="I432" t="s">
        <v>1267</v>
      </c>
    </row>
    <row r="433" spans="1:9" x14ac:dyDescent="0.35">
      <c r="A433" t="s">
        <v>263</v>
      </c>
      <c r="B433">
        <v>5.0734969056653633E-7</v>
      </c>
      <c r="C433" t="s">
        <v>20</v>
      </c>
      <c r="D433" t="s">
        <v>762</v>
      </c>
      <c r="E433" t="s">
        <v>21</v>
      </c>
      <c r="F433" t="s">
        <v>1308</v>
      </c>
      <c r="G433" t="s">
        <v>23</v>
      </c>
      <c r="I433" t="s">
        <v>1264</v>
      </c>
    </row>
    <row r="434" spans="1:9" x14ac:dyDescent="0.35">
      <c r="A434" t="s">
        <v>523</v>
      </c>
      <c r="B434">
        <v>3.1262548446283907E-8</v>
      </c>
      <c r="C434" t="s">
        <v>20</v>
      </c>
      <c r="D434" t="s">
        <v>762</v>
      </c>
      <c r="E434" t="s">
        <v>21</v>
      </c>
      <c r="F434" t="s">
        <v>424</v>
      </c>
      <c r="G434" t="s">
        <v>23</v>
      </c>
      <c r="I434" t="s">
        <v>1264</v>
      </c>
    </row>
    <row r="435" spans="1:9" x14ac:dyDescent="0.35">
      <c r="A435" t="s">
        <v>522</v>
      </c>
      <c r="B435">
        <v>1.3586583856886449E-6</v>
      </c>
      <c r="C435" t="s">
        <v>20</v>
      </c>
      <c r="D435" t="s">
        <v>762</v>
      </c>
      <c r="E435" t="s">
        <v>21</v>
      </c>
      <c r="F435" t="s">
        <v>519</v>
      </c>
      <c r="G435" t="s">
        <v>23</v>
      </c>
      <c r="I435" t="s">
        <v>1264</v>
      </c>
    </row>
    <row r="436" spans="1:9" x14ac:dyDescent="0.35">
      <c r="A436" t="s">
        <v>195</v>
      </c>
      <c r="B436">
        <v>7.9816250838858832E-7</v>
      </c>
      <c r="C436" t="s">
        <v>20</v>
      </c>
      <c r="D436" t="s">
        <v>762</v>
      </c>
      <c r="E436" t="s">
        <v>21</v>
      </c>
      <c r="F436" t="s">
        <v>424</v>
      </c>
      <c r="G436" t="s">
        <v>23</v>
      </c>
      <c r="I436" t="s">
        <v>1264</v>
      </c>
    </row>
    <row r="437" spans="1:9" x14ac:dyDescent="0.35">
      <c r="A437" t="s">
        <v>958</v>
      </c>
      <c r="B437">
        <v>3.5207921018023591E-12</v>
      </c>
      <c r="C437" t="s">
        <v>20</v>
      </c>
      <c r="D437" t="s">
        <v>762</v>
      </c>
      <c r="E437" t="s">
        <v>21</v>
      </c>
      <c r="F437" t="s">
        <v>424</v>
      </c>
      <c r="G437" t="s">
        <v>23</v>
      </c>
      <c r="I437" t="s">
        <v>1264</v>
      </c>
    </row>
    <row r="438" spans="1:9" x14ac:dyDescent="0.35">
      <c r="A438" t="s">
        <v>24</v>
      </c>
      <c r="B438">
        <v>7.2084260245028858E-6</v>
      </c>
      <c r="C438" t="s">
        <v>20</v>
      </c>
      <c r="D438" t="s">
        <v>762</v>
      </c>
      <c r="E438" t="s">
        <v>21</v>
      </c>
      <c r="F438" t="s">
        <v>519</v>
      </c>
      <c r="G438" t="s">
        <v>23</v>
      </c>
      <c r="I438" t="s">
        <v>1264</v>
      </c>
    </row>
    <row r="439" spans="1:9" x14ac:dyDescent="0.35">
      <c r="A439" t="s">
        <v>524</v>
      </c>
      <c r="B439">
        <v>1.288793558375815E-7</v>
      </c>
      <c r="C439" t="s">
        <v>20</v>
      </c>
      <c r="D439" t="s">
        <v>762</v>
      </c>
      <c r="E439" t="s">
        <v>21</v>
      </c>
      <c r="F439" t="s">
        <v>424</v>
      </c>
      <c r="G439" t="s">
        <v>23</v>
      </c>
      <c r="I439" t="s">
        <v>1264</v>
      </c>
    </row>
    <row r="440" spans="1:9" x14ac:dyDescent="0.35">
      <c r="A440" t="s">
        <v>1321</v>
      </c>
      <c r="B440">
        <v>4.587556345074361E-3</v>
      </c>
      <c r="C440" t="s">
        <v>20</v>
      </c>
      <c r="D440" t="s">
        <v>762</v>
      </c>
      <c r="E440" t="s">
        <v>484</v>
      </c>
      <c r="F440" t="s">
        <v>1322</v>
      </c>
      <c r="G440" t="s">
        <v>23</v>
      </c>
      <c r="I440" t="s">
        <v>1264</v>
      </c>
    </row>
    <row r="441" spans="1:9" x14ac:dyDescent="0.35">
      <c r="A441" t="s">
        <v>520</v>
      </c>
      <c r="B441">
        <v>4.0595167824567983E-8</v>
      </c>
      <c r="C441" t="s">
        <v>20</v>
      </c>
      <c r="D441" t="s">
        <v>762</v>
      </c>
      <c r="E441" t="s">
        <v>21</v>
      </c>
      <c r="F441" t="s">
        <v>1308</v>
      </c>
      <c r="G441" t="s">
        <v>23</v>
      </c>
      <c r="I441" t="s">
        <v>1264</v>
      </c>
    </row>
    <row r="442" spans="1:9" x14ac:dyDescent="0.35">
      <c r="A442" t="s">
        <v>491</v>
      </c>
      <c r="B442">
        <v>3.3751658653542529E-3</v>
      </c>
      <c r="C442" t="s">
        <v>20</v>
      </c>
      <c r="D442" t="s">
        <v>762</v>
      </c>
      <c r="E442" t="s">
        <v>484</v>
      </c>
      <c r="F442" t="s">
        <v>492</v>
      </c>
      <c r="G442" t="s">
        <v>23</v>
      </c>
      <c r="I442" t="s">
        <v>1264</v>
      </c>
    </row>
    <row r="443" spans="1:9" x14ac:dyDescent="0.35">
      <c r="A443" t="s">
        <v>953</v>
      </c>
      <c r="B443">
        <v>1.760396050901179E-9</v>
      </c>
      <c r="C443" t="s">
        <v>20</v>
      </c>
      <c r="D443" t="s">
        <v>762</v>
      </c>
      <c r="E443" t="s">
        <v>21</v>
      </c>
      <c r="F443" t="s">
        <v>424</v>
      </c>
      <c r="G443" t="s">
        <v>23</v>
      </c>
      <c r="I443" t="s">
        <v>1264</v>
      </c>
    </row>
    <row r="444" spans="1:9" x14ac:dyDescent="0.35">
      <c r="A444" t="s">
        <v>1323</v>
      </c>
      <c r="B444">
        <v>0.2277165635978036</v>
      </c>
      <c r="C444" t="s">
        <v>20</v>
      </c>
      <c r="D444" t="s">
        <v>762</v>
      </c>
      <c r="E444" t="s">
        <v>484</v>
      </c>
      <c r="F444" t="s">
        <v>1324</v>
      </c>
      <c r="G444" t="s">
        <v>23</v>
      </c>
      <c r="I444" t="s">
        <v>1264</v>
      </c>
    </row>
    <row r="445" spans="1:9" x14ac:dyDescent="0.35">
      <c r="A445" t="s">
        <v>1325</v>
      </c>
      <c r="B445">
        <v>7.6000809498506031E-2</v>
      </c>
      <c r="C445" t="s">
        <v>20</v>
      </c>
      <c r="D445" t="s">
        <v>762</v>
      </c>
      <c r="E445" t="s">
        <v>484</v>
      </c>
      <c r="F445" t="s">
        <v>1326</v>
      </c>
      <c r="G445" t="s">
        <v>23</v>
      </c>
      <c r="I445" t="s">
        <v>1264</v>
      </c>
    </row>
    <row r="446" spans="1:9" x14ac:dyDescent="0.35">
      <c r="A446" t="s">
        <v>1327</v>
      </c>
      <c r="B446">
        <v>3.1087613391148389E-3</v>
      </c>
      <c r="C446" t="s">
        <v>20</v>
      </c>
      <c r="D446" t="s">
        <v>762</v>
      </c>
      <c r="E446" t="s">
        <v>484</v>
      </c>
      <c r="F446" t="s">
        <v>1328</v>
      </c>
      <c r="G446" t="s">
        <v>23</v>
      </c>
      <c r="I446" t="s">
        <v>1264</v>
      </c>
    </row>
    <row r="447" spans="1:9" x14ac:dyDescent="0.35">
      <c r="A447" t="s">
        <v>24</v>
      </c>
      <c r="B447">
        <v>2.6992508972042679E-5</v>
      </c>
      <c r="C447" t="s">
        <v>20</v>
      </c>
      <c r="D447" t="s">
        <v>762</v>
      </c>
      <c r="E447" t="s">
        <v>21</v>
      </c>
      <c r="F447" t="s">
        <v>1308</v>
      </c>
      <c r="G447" t="s">
        <v>23</v>
      </c>
      <c r="I447" t="s">
        <v>1264</v>
      </c>
    </row>
    <row r="448" spans="1:9" x14ac:dyDescent="0.35">
      <c r="A448" t="s">
        <v>521</v>
      </c>
      <c r="B448">
        <v>8.1304263399060212E-6</v>
      </c>
      <c r="C448" t="s">
        <v>20</v>
      </c>
      <c r="D448" t="s">
        <v>762</v>
      </c>
      <c r="E448" t="s">
        <v>21</v>
      </c>
      <c r="F448" t="s">
        <v>1308</v>
      </c>
      <c r="G448" t="s">
        <v>23</v>
      </c>
      <c r="I448" t="s">
        <v>1264</v>
      </c>
    </row>
    <row r="449" spans="1:9" x14ac:dyDescent="0.35">
      <c r="A449" t="s">
        <v>439</v>
      </c>
      <c r="B449">
        <v>1.222870804210811E-6</v>
      </c>
      <c r="C449" t="s">
        <v>20</v>
      </c>
      <c r="D449" t="s">
        <v>762</v>
      </c>
      <c r="E449" t="s">
        <v>21</v>
      </c>
      <c r="F449" t="s">
        <v>519</v>
      </c>
      <c r="G449" t="s">
        <v>23</v>
      </c>
      <c r="I449" t="s">
        <v>1264</v>
      </c>
    </row>
    <row r="450" spans="1:9" x14ac:dyDescent="0.35">
      <c r="A450" t="s">
        <v>485</v>
      </c>
      <c r="B450">
        <v>3.8626063466270559E-2</v>
      </c>
      <c r="C450" t="s">
        <v>20</v>
      </c>
      <c r="D450" t="s">
        <v>762</v>
      </c>
      <c r="E450" t="s">
        <v>484</v>
      </c>
      <c r="F450" t="s">
        <v>486</v>
      </c>
      <c r="G450" t="s">
        <v>23</v>
      </c>
      <c r="I450" t="s">
        <v>1264</v>
      </c>
    </row>
    <row r="451" spans="1:9" x14ac:dyDescent="0.35">
      <c r="A451" t="s">
        <v>195</v>
      </c>
      <c r="B451">
        <v>1.2266725257509051E-6</v>
      </c>
      <c r="C451" t="s">
        <v>20</v>
      </c>
      <c r="D451" t="s">
        <v>762</v>
      </c>
      <c r="E451" t="s">
        <v>21</v>
      </c>
      <c r="F451" t="s">
        <v>519</v>
      </c>
      <c r="G451" t="s">
        <v>23</v>
      </c>
      <c r="I451" t="s">
        <v>1264</v>
      </c>
    </row>
    <row r="452" spans="1:9" x14ac:dyDescent="0.35">
      <c r="A452" t="s">
        <v>291</v>
      </c>
      <c r="B452">
        <v>1.862379186240074E-6</v>
      </c>
      <c r="C452" t="s">
        <v>20</v>
      </c>
      <c r="D452" t="s">
        <v>762</v>
      </c>
      <c r="E452" t="s">
        <v>21</v>
      </c>
      <c r="F452" t="s">
        <v>424</v>
      </c>
      <c r="G452" t="s">
        <v>23</v>
      </c>
      <c r="I452" t="s">
        <v>1264</v>
      </c>
    </row>
    <row r="453" spans="1:9" x14ac:dyDescent="0.35">
      <c r="A453" t="s">
        <v>439</v>
      </c>
      <c r="B453">
        <v>4.5664833134485312E-6</v>
      </c>
      <c r="C453" t="s">
        <v>20</v>
      </c>
      <c r="D453" t="s">
        <v>762</v>
      </c>
      <c r="E453" t="s">
        <v>21</v>
      </c>
      <c r="F453" t="s">
        <v>1308</v>
      </c>
      <c r="G453" t="s">
        <v>23</v>
      </c>
      <c r="I453" t="s">
        <v>1264</v>
      </c>
    </row>
    <row r="454" spans="1:9" x14ac:dyDescent="0.35">
      <c r="A454" t="s">
        <v>524</v>
      </c>
      <c r="B454">
        <v>5.8061125651450291E-7</v>
      </c>
      <c r="C454" t="s">
        <v>20</v>
      </c>
      <c r="D454" t="s">
        <v>762</v>
      </c>
      <c r="E454" t="s">
        <v>21</v>
      </c>
      <c r="F454" t="s">
        <v>1308</v>
      </c>
      <c r="G454" t="s">
        <v>23</v>
      </c>
      <c r="I454" t="s">
        <v>1264</v>
      </c>
    </row>
    <row r="455" spans="1:9" x14ac:dyDescent="0.35">
      <c r="A455" t="s">
        <v>616</v>
      </c>
      <c r="B455">
        <v>1.390097761285281E-5</v>
      </c>
      <c r="C455" t="s">
        <v>20</v>
      </c>
      <c r="D455" t="s">
        <v>762</v>
      </c>
      <c r="E455" t="s">
        <v>21</v>
      </c>
      <c r="F455" t="s">
        <v>22</v>
      </c>
      <c r="G455" t="s">
        <v>23</v>
      </c>
      <c r="I455" t="s">
        <v>1268</v>
      </c>
    </row>
    <row r="456" spans="1:9" x14ac:dyDescent="0.35">
      <c r="A456" t="s">
        <v>195</v>
      </c>
      <c r="B456">
        <v>3.9751649658604469E-6</v>
      </c>
      <c r="C456" t="s">
        <v>20</v>
      </c>
      <c r="D456" t="s">
        <v>762</v>
      </c>
      <c r="E456" t="s">
        <v>21</v>
      </c>
      <c r="F456" t="s">
        <v>1308</v>
      </c>
      <c r="G456" t="s">
        <v>23</v>
      </c>
      <c r="I456" t="s">
        <v>1264</v>
      </c>
    </row>
    <row r="457" spans="1:9" x14ac:dyDescent="0.35">
      <c r="A457" t="s">
        <v>489</v>
      </c>
      <c r="B457">
        <v>2.5681690413865699E-3</v>
      </c>
      <c r="C457" t="s">
        <v>20</v>
      </c>
      <c r="D457" t="s">
        <v>762</v>
      </c>
      <c r="E457" t="s">
        <v>484</v>
      </c>
      <c r="F457" t="s">
        <v>490</v>
      </c>
      <c r="G457" t="s">
        <v>23</v>
      </c>
      <c r="I457" t="s">
        <v>1264</v>
      </c>
    </row>
    <row r="458" spans="1:9" x14ac:dyDescent="0.35">
      <c r="A458" t="s">
        <v>1329</v>
      </c>
      <c r="B458">
        <v>4.5641067808109587E-2</v>
      </c>
      <c r="C458" t="s">
        <v>20</v>
      </c>
      <c r="D458" t="s">
        <v>762</v>
      </c>
      <c r="E458" t="s">
        <v>484</v>
      </c>
      <c r="F458" t="s">
        <v>1330</v>
      </c>
      <c r="G458" t="s">
        <v>23</v>
      </c>
      <c r="I458" t="s">
        <v>1264</v>
      </c>
    </row>
    <row r="459" spans="1:9" x14ac:dyDescent="0.35">
      <c r="A459" t="s">
        <v>291</v>
      </c>
      <c r="B459">
        <v>9.2753849203410507E-6</v>
      </c>
      <c r="C459" t="s">
        <v>20</v>
      </c>
      <c r="D459" t="s">
        <v>762</v>
      </c>
      <c r="E459" t="s">
        <v>21</v>
      </c>
      <c r="F459" t="s">
        <v>1308</v>
      </c>
      <c r="G459" t="s">
        <v>23</v>
      </c>
      <c r="I459" t="s">
        <v>1264</v>
      </c>
    </row>
    <row r="460" spans="1:9" x14ac:dyDescent="0.35">
      <c r="A460" t="s">
        <v>524</v>
      </c>
      <c r="B460">
        <v>1.8039929737307261E-7</v>
      </c>
      <c r="C460" t="s">
        <v>20</v>
      </c>
      <c r="D460" t="s">
        <v>762</v>
      </c>
      <c r="E460" t="s">
        <v>21</v>
      </c>
      <c r="F460" t="s">
        <v>519</v>
      </c>
      <c r="G460" t="s">
        <v>23</v>
      </c>
      <c r="I460" t="s">
        <v>1264</v>
      </c>
    </row>
    <row r="461" spans="1:9" x14ac:dyDescent="0.35">
      <c r="A461" t="s">
        <v>1331</v>
      </c>
      <c r="B461">
        <v>5.6066550773438813E-2</v>
      </c>
      <c r="C461" t="s">
        <v>20</v>
      </c>
      <c r="D461" t="s">
        <v>762</v>
      </c>
      <c r="E461" t="s">
        <v>484</v>
      </c>
      <c r="F461" t="s">
        <v>1332</v>
      </c>
      <c r="G461" t="s">
        <v>23</v>
      </c>
      <c r="I461" t="s">
        <v>1264</v>
      </c>
    </row>
    <row r="462" spans="1:9" x14ac:dyDescent="0.35">
      <c r="A462" t="s">
        <v>1333</v>
      </c>
      <c r="B462">
        <v>0.38012315465767482</v>
      </c>
      <c r="C462" t="s">
        <v>20</v>
      </c>
      <c r="D462" t="s">
        <v>762</v>
      </c>
      <c r="E462" t="s">
        <v>484</v>
      </c>
      <c r="F462" t="s">
        <v>1334</v>
      </c>
      <c r="G462" t="s">
        <v>23</v>
      </c>
      <c r="I462" t="s">
        <v>1264</v>
      </c>
    </row>
    <row r="463" spans="1:9" x14ac:dyDescent="0.35">
      <c r="A463" t="s">
        <v>1335</v>
      </c>
      <c r="B463">
        <v>1.025616864441971E-2</v>
      </c>
      <c r="C463" t="s">
        <v>20</v>
      </c>
      <c r="D463" t="s">
        <v>762</v>
      </c>
      <c r="E463" t="s">
        <v>484</v>
      </c>
      <c r="F463" t="s">
        <v>1336</v>
      </c>
      <c r="G463" t="s">
        <v>23</v>
      </c>
      <c r="I463" t="s">
        <v>1264</v>
      </c>
    </row>
    <row r="464" spans="1:9" x14ac:dyDescent="0.35">
      <c r="A464" t="s">
        <v>19</v>
      </c>
      <c r="B464">
        <v>0.1105528719965941</v>
      </c>
      <c r="C464" t="s">
        <v>20</v>
      </c>
      <c r="D464" t="s">
        <v>762</v>
      </c>
      <c r="E464" t="s">
        <v>21</v>
      </c>
      <c r="F464" t="s">
        <v>22</v>
      </c>
      <c r="G464" t="s">
        <v>23</v>
      </c>
      <c r="I464" t="s">
        <v>1264</v>
      </c>
    </row>
    <row r="465" spans="1:9" x14ac:dyDescent="0.35">
      <c r="A465" t="s">
        <v>521</v>
      </c>
      <c r="B465">
        <v>3.1918685372756601E-6</v>
      </c>
      <c r="C465" t="s">
        <v>20</v>
      </c>
      <c r="D465" t="s">
        <v>762</v>
      </c>
      <c r="E465" t="s">
        <v>21</v>
      </c>
      <c r="F465" t="s">
        <v>519</v>
      </c>
      <c r="G465" t="s">
        <v>23</v>
      </c>
      <c r="I465" t="s">
        <v>1264</v>
      </c>
    </row>
    <row r="466" spans="1:9" x14ac:dyDescent="0.35">
      <c r="A466" t="s">
        <v>520</v>
      </c>
      <c r="B466">
        <v>1.0871226755445469E-8</v>
      </c>
      <c r="C466" t="s">
        <v>20</v>
      </c>
      <c r="D466" t="s">
        <v>762</v>
      </c>
      <c r="E466" t="s">
        <v>21</v>
      </c>
      <c r="F466" t="s">
        <v>519</v>
      </c>
      <c r="G466" t="s">
        <v>23</v>
      </c>
      <c r="I466" t="s">
        <v>1264</v>
      </c>
    </row>
    <row r="467" spans="1:9" x14ac:dyDescent="0.35">
      <c r="A467" t="s">
        <v>495</v>
      </c>
      <c r="B467">
        <v>4.1462508366839059E-3</v>
      </c>
      <c r="C467" t="s">
        <v>20</v>
      </c>
      <c r="D467" t="s">
        <v>762</v>
      </c>
      <c r="E467" t="s">
        <v>484</v>
      </c>
      <c r="F467" t="s">
        <v>496</v>
      </c>
      <c r="G467" t="s">
        <v>23</v>
      </c>
      <c r="I467" t="s">
        <v>1264</v>
      </c>
    </row>
    <row r="468" spans="1:9" x14ac:dyDescent="0.35">
      <c r="A468" t="s">
        <v>1337</v>
      </c>
      <c r="B468">
        <v>9.3810340265977933E-3</v>
      </c>
      <c r="C468" t="s">
        <v>20</v>
      </c>
      <c r="D468" t="s">
        <v>762</v>
      </c>
      <c r="E468" t="s">
        <v>484</v>
      </c>
      <c r="F468" t="s">
        <v>1338</v>
      </c>
      <c r="G468" t="s">
        <v>23</v>
      </c>
      <c r="I468" t="s">
        <v>1264</v>
      </c>
    </row>
    <row r="469" spans="1:9" x14ac:dyDescent="0.35">
      <c r="A469" t="s">
        <v>487</v>
      </c>
      <c r="B469">
        <v>3.9751844391536688E-3</v>
      </c>
      <c r="C469" t="s">
        <v>20</v>
      </c>
      <c r="D469" t="s">
        <v>762</v>
      </c>
      <c r="E469" t="s">
        <v>484</v>
      </c>
      <c r="F469" t="s">
        <v>488</v>
      </c>
      <c r="G469" t="s">
        <v>23</v>
      </c>
      <c r="I469" t="s">
        <v>1264</v>
      </c>
    </row>
    <row r="470" spans="1:9" x14ac:dyDescent="0.35">
      <c r="A470" t="s">
        <v>522</v>
      </c>
      <c r="B470">
        <v>7.6877883137558746E-7</v>
      </c>
      <c r="C470" t="s">
        <v>20</v>
      </c>
      <c r="D470" t="s">
        <v>762</v>
      </c>
      <c r="E470" t="s">
        <v>21</v>
      </c>
      <c r="F470" t="s">
        <v>424</v>
      </c>
      <c r="G470" t="s">
        <v>23</v>
      </c>
      <c r="I470" t="s">
        <v>1264</v>
      </c>
    </row>
    <row r="471" spans="1:9" x14ac:dyDescent="0.35">
      <c r="A471" t="s">
        <v>523</v>
      </c>
      <c r="B471">
        <v>2.678044433754171E-7</v>
      </c>
      <c r="C471" t="s">
        <v>20</v>
      </c>
      <c r="D471" t="s">
        <v>762</v>
      </c>
      <c r="E471" t="s">
        <v>21</v>
      </c>
      <c r="F471" t="s">
        <v>1308</v>
      </c>
      <c r="G471" t="s">
        <v>23</v>
      </c>
      <c r="I471" t="s">
        <v>1264</v>
      </c>
    </row>
    <row r="472" spans="1:9" x14ac:dyDescent="0.35">
      <c r="A472" t="s">
        <v>520</v>
      </c>
      <c r="B472">
        <v>6.1513953396576138E-9</v>
      </c>
      <c r="C472" t="s">
        <v>20</v>
      </c>
      <c r="D472" t="s">
        <v>762</v>
      </c>
      <c r="E472" t="s">
        <v>21</v>
      </c>
      <c r="F472" t="s">
        <v>424</v>
      </c>
      <c r="G472" t="s">
        <v>23</v>
      </c>
      <c r="I472" t="s">
        <v>1264</v>
      </c>
    </row>
    <row r="473" spans="1:9" x14ac:dyDescent="0.35">
      <c r="A473" t="s">
        <v>1339</v>
      </c>
      <c r="B473">
        <v>3.373077231839567E-2</v>
      </c>
      <c r="C473" t="s">
        <v>20</v>
      </c>
      <c r="D473" t="s">
        <v>762</v>
      </c>
      <c r="E473" t="s">
        <v>484</v>
      </c>
      <c r="F473" t="s">
        <v>1340</v>
      </c>
      <c r="G473" t="s">
        <v>23</v>
      </c>
      <c r="I473" t="s">
        <v>1264</v>
      </c>
    </row>
    <row r="474" spans="1:9" x14ac:dyDescent="0.35">
      <c r="A474" t="s">
        <v>24</v>
      </c>
      <c r="B474">
        <v>8.4133566980692609E-5</v>
      </c>
      <c r="C474" t="s">
        <v>20</v>
      </c>
      <c r="D474" t="s">
        <v>762</v>
      </c>
      <c r="E474" t="s">
        <v>21</v>
      </c>
      <c r="F474" t="s">
        <v>424</v>
      </c>
      <c r="G474" t="s">
        <v>23</v>
      </c>
      <c r="I474" t="s">
        <v>1264</v>
      </c>
    </row>
    <row r="475" spans="1:9" x14ac:dyDescent="0.35">
      <c r="A475" t="s">
        <v>24</v>
      </c>
      <c r="B475">
        <v>0</v>
      </c>
      <c r="C475" t="s">
        <v>20</v>
      </c>
      <c r="D475" t="s">
        <v>762</v>
      </c>
      <c r="E475" t="s">
        <v>21</v>
      </c>
      <c r="F475" t="s">
        <v>519</v>
      </c>
      <c r="G475" t="s">
        <v>23</v>
      </c>
      <c r="I475" t="s">
        <v>1264</v>
      </c>
    </row>
    <row r="476" spans="1:9" x14ac:dyDescent="0.35">
      <c r="A476" t="s">
        <v>24</v>
      </c>
      <c r="B476">
        <v>0</v>
      </c>
      <c r="C476" t="s">
        <v>20</v>
      </c>
      <c r="D476" t="s">
        <v>762</v>
      </c>
      <c r="E476" t="s">
        <v>21</v>
      </c>
      <c r="F476" t="s">
        <v>1308</v>
      </c>
      <c r="G476" t="s">
        <v>23</v>
      </c>
      <c r="I476" t="s">
        <v>1264</v>
      </c>
    </row>
    <row r="477" spans="1:9" x14ac:dyDescent="0.35">
      <c r="A477" t="s">
        <v>19</v>
      </c>
      <c r="B477">
        <v>0.1647630396376436</v>
      </c>
      <c r="C477" t="s">
        <v>20</v>
      </c>
      <c r="D477" t="s">
        <v>762</v>
      </c>
      <c r="E477" t="s">
        <v>21</v>
      </c>
      <c r="F477" t="s">
        <v>22</v>
      </c>
      <c r="G477" t="s">
        <v>23</v>
      </c>
      <c r="I477" t="s">
        <v>1264</v>
      </c>
    </row>
    <row r="478" spans="1:9" x14ac:dyDescent="0.35">
      <c r="A478" t="s">
        <v>291</v>
      </c>
      <c r="B478">
        <v>8.4227014880193532E-6</v>
      </c>
      <c r="C478" t="s">
        <v>20</v>
      </c>
      <c r="D478" t="s">
        <v>762</v>
      </c>
      <c r="E478" t="s">
        <v>21</v>
      </c>
      <c r="F478" t="s">
        <v>424</v>
      </c>
      <c r="G478" t="s">
        <v>23</v>
      </c>
      <c r="I478" t="s">
        <v>1264</v>
      </c>
    </row>
    <row r="479" spans="1:9" x14ac:dyDescent="0.35">
      <c r="A479" t="s">
        <v>291</v>
      </c>
      <c r="B479">
        <v>0</v>
      </c>
      <c r="C479" t="s">
        <v>20</v>
      </c>
      <c r="D479" t="s">
        <v>762</v>
      </c>
      <c r="E479" t="s">
        <v>21</v>
      </c>
      <c r="F479" t="s">
        <v>519</v>
      </c>
      <c r="G479" t="s">
        <v>23</v>
      </c>
      <c r="I479" t="s">
        <v>1264</v>
      </c>
    </row>
    <row r="480" spans="1:9" x14ac:dyDescent="0.35">
      <c r="A480" t="s">
        <v>291</v>
      </c>
      <c r="B480">
        <v>0</v>
      </c>
      <c r="C480" t="s">
        <v>20</v>
      </c>
      <c r="D480" t="s">
        <v>762</v>
      </c>
      <c r="E480" t="s">
        <v>21</v>
      </c>
      <c r="F480" t="s">
        <v>1308</v>
      </c>
      <c r="G480" t="s">
        <v>23</v>
      </c>
      <c r="I480" t="s">
        <v>1264</v>
      </c>
    </row>
    <row r="481" spans="1:9" x14ac:dyDescent="0.35">
      <c r="A481" t="s">
        <v>487</v>
      </c>
      <c r="B481">
        <v>3.403990580565306E-2</v>
      </c>
      <c r="C481" t="s">
        <v>20</v>
      </c>
      <c r="D481" t="s">
        <v>762</v>
      </c>
      <c r="E481" t="s">
        <v>484</v>
      </c>
      <c r="F481" t="s">
        <v>488</v>
      </c>
      <c r="G481" t="s">
        <v>23</v>
      </c>
      <c r="I481" t="s">
        <v>1264</v>
      </c>
    </row>
    <row r="482" spans="1:9" x14ac:dyDescent="0.35">
      <c r="A482" t="s">
        <v>495</v>
      </c>
      <c r="B482">
        <v>4.5018226873995017E-2</v>
      </c>
      <c r="C482" t="s">
        <v>20</v>
      </c>
      <c r="D482" t="s">
        <v>762</v>
      </c>
      <c r="E482" t="s">
        <v>484</v>
      </c>
      <c r="F482" t="s">
        <v>496</v>
      </c>
      <c r="G482" t="s">
        <v>23</v>
      </c>
      <c r="I482" t="s">
        <v>1264</v>
      </c>
    </row>
    <row r="483" spans="1:9" x14ac:dyDescent="0.35">
      <c r="A483" t="s">
        <v>489</v>
      </c>
      <c r="B483">
        <v>4.8590234341172843E-2</v>
      </c>
      <c r="C483" t="s">
        <v>20</v>
      </c>
      <c r="D483" t="s">
        <v>762</v>
      </c>
      <c r="E483" t="s">
        <v>484</v>
      </c>
      <c r="F483" t="s">
        <v>490</v>
      </c>
      <c r="G483" t="s">
        <v>23</v>
      </c>
      <c r="I483" t="s">
        <v>1264</v>
      </c>
    </row>
    <row r="484" spans="1:9" x14ac:dyDescent="0.35">
      <c r="A484" t="s">
        <v>944</v>
      </c>
      <c r="B484">
        <v>4.1133994157376432E-7</v>
      </c>
      <c r="C484" t="s">
        <v>1265</v>
      </c>
      <c r="D484" t="s">
        <v>8</v>
      </c>
      <c r="E484" t="s">
        <v>10</v>
      </c>
      <c r="F484" t="s">
        <v>66</v>
      </c>
      <c r="G484" t="s">
        <v>27</v>
      </c>
      <c r="H484" t="s">
        <v>944</v>
      </c>
      <c r="I484" t="s">
        <v>1266</v>
      </c>
    </row>
    <row r="485" spans="1:9" x14ac:dyDescent="0.35">
      <c r="A485" t="s">
        <v>523</v>
      </c>
      <c r="B485">
        <v>1.5509596026875769E-6</v>
      </c>
      <c r="C485" t="s">
        <v>20</v>
      </c>
      <c r="D485" t="s">
        <v>762</v>
      </c>
      <c r="E485" t="s">
        <v>21</v>
      </c>
      <c r="F485" t="s">
        <v>424</v>
      </c>
      <c r="G485" t="s">
        <v>23</v>
      </c>
      <c r="I485" t="s">
        <v>1264</v>
      </c>
    </row>
    <row r="486" spans="1:9" x14ac:dyDescent="0.35">
      <c r="A486" t="s">
        <v>520</v>
      </c>
      <c r="B486">
        <v>7.3605859742364843E-8</v>
      </c>
      <c r="C486" t="s">
        <v>20</v>
      </c>
      <c r="D486" t="s">
        <v>762</v>
      </c>
      <c r="E486" t="s">
        <v>21</v>
      </c>
      <c r="F486" t="s">
        <v>424</v>
      </c>
      <c r="G486" t="s">
        <v>23</v>
      </c>
      <c r="I486" t="s">
        <v>1264</v>
      </c>
    </row>
    <row r="487" spans="1:9" x14ac:dyDescent="0.35">
      <c r="A487" t="s">
        <v>524</v>
      </c>
      <c r="B487">
        <v>3.6542790384429182E-7</v>
      </c>
      <c r="C487" t="s">
        <v>20</v>
      </c>
      <c r="D487" t="s">
        <v>762</v>
      </c>
      <c r="E487" t="s">
        <v>21</v>
      </c>
      <c r="F487" t="s">
        <v>424</v>
      </c>
      <c r="G487" t="s">
        <v>23</v>
      </c>
      <c r="I487" t="s">
        <v>1264</v>
      </c>
    </row>
    <row r="488" spans="1:9" x14ac:dyDescent="0.35">
      <c r="A488" t="s">
        <v>955</v>
      </c>
      <c r="B488">
        <v>5.4214841870058376E-7</v>
      </c>
      <c r="C488" t="s">
        <v>20</v>
      </c>
      <c r="D488" t="s">
        <v>762</v>
      </c>
      <c r="E488" t="s">
        <v>21</v>
      </c>
      <c r="F488" t="s">
        <v>424</v>
      </c>
      <c r="G488" t="s">
        <v>23</v>
      </c>
      <c r="I488" t="s">
        <v>1267</v>
      </c>
    </row>
    <row r="489" spans="1:9" x14ac:dyDescent="0.35">
      <c r="A489" t="s">
        <v>497</v>
      </c>
      <c r="B489">
        <v>8.3840077147834691E-3</v>
      </c>
      <c r="C489" t="s">
        <v>20</v>
      </c>
      <c r="D489" t="s">
        <v>762</v>
      </c>
      <c r="E489" t="s">
        <v>484</v>
      </c>
      <c r="F489" t="s">
        <v>498</v>
      </c>
      <c r="G489" t="s">
        <v>23</v>
      </c>
      <c r="I489" t="s">
        <v>1264</v>
      </c>
    </row>
    <row r="490" spans="1:9" x14ac:dyDescent="0.35">
      <c r="A490" t="s">
        <v>961</v>
      </c>
      <c r="B490">
        <v>-4.1133994157376432E-7</v>
      </c>
      <c r="C490" t="s">
        <v>1265</v>
      </c>
      <c r="D490" t="s">
        <v>8</v>
      </c>
      <c r="E490" t="s">
        <v>10</v>
      </c>
      <c r="F490" t="s">
        <v>66</v>
      </c>
      <c r="G490" t="s">
        <v>27</v>
      </c>
      <c r="H490" t="s">
        <v>962</v>
      </c>
      <c r="I490" t="s">
        <v>1266</v>
      </c>
    </row>
    <row r="491" spans="1:9" x14ac:dyDescent="0.35">
      <c r="A491" t="s">
        <v>515</v>
      </c>
      <c r="B491">
        <v>5.3700000000000004E-4</v>
      </c>
      <c r="C491" t="s">
        <v>1265</v>
      </c>
      <c r="D491" t="s">
        <v>34</v>
      </c>
      <c r="E491" t="s">
        <v>516</v>
      </c>
      <c r="F491" t="s">
        <v>66</v>
      </c>
      <c r="G491" t="s">
        <v>27</v>
      </c>
      <c r="H491" t="s">
        <v>517</v>
      </c>
      <c r="I491" t="s">
        <v>517</v>
      </c>
    </row>
    <row r="492" spans="1:9" x14ac:dyDescent="0.35">
      <c r="A492" t="s">
        <v>949</v>
      </c>
      <c r="B492">
        <v>-1.692900397364661E-5</v>
      </c>
      <c r="C492" t="s">
        <v>1265</v>
      </c>
      <c r="D492" t="s">
        <v>26</v>
      </c>
      <c r="E492" t="s">
        <v>21</v>
      </c>
      <c r="F492" t="s">
        <v>66</v>
      </c>
      <c r="G492" t="s">
        <v>27</v>
      </c>
      <c r="H492" t="s">
        <v>950</v>
      </c>
      <c r="I492" t="s">
        <v>1266</v>
      </c>
    </row>
    <row r="493" spans="1:9" x14ac:dyDescent="0.35">
      <c r="A493" t="s">
        <v>439</v>
      </c>
      <c r="B493">
        <v>1.057808700905984E-7</v>
      </c>
      <c r="C493" t="s">
        <v>20</v>
      </c>
      <c r="D493" t="s">
        <v>762</v>
      </c>
      <c r="E493" t="s">
        <v>21</v>
      </c>
      <c r="F493" t="s">
        <v>424</v>
      </c>
      <c r="G493" t="s">
        <v>23</v>
      </c>
      <c r="I493" t="s">
        <v>1264</v>
      </c>
    </row>
    <row r="494" spans="1:9" x14ac:dyDescent="0.35">
      <c r="A494" t="s">
        <v>195</v>
      </c>
      <c r="B494">
        <v>1.1446431653013309E-6</v>
      </c>
      <c r="C494" t="s">
        <v>20</v>
      </c>
      <c r="D494" t="s">
        <v>762</v>
      </c>
      <c r="E494" t="s">
        <v>21</v>
      </c>
      <c r="F494" t="s">
        <v>424</v>
      </c>
      <c r="G494" t="s">
        <v>23</v>
      </c>
      <c r="I494" t="s">
        <v>1264</v>
      </c>
    </row>
    <row r="495" spans="1:9" x14ac:dyDescent="0.35">
      <c r="A495" t="s">
        <v>263</v>
      </c>
      <c r="B495">
        <v>4.3017555332429854E-6</v>
      </c>
      <c r="C495" t="s">
        <v>20</v>
      </c>
      <c r="D495" t="s">
        <v>762</v>
      </c>
      <c r="E495" t="s">
        <v>21</v>
      </c>
      <c r="F495" t="s">
        <v>424</v>
      </c>
      <c r="G495" t="s">
        <v>23</v>
      </c>
      <c r="I495" t="s">
        <v>1264</v>
      </c>
    </row>
    <row r="496" spans="1:9" x14ac:dyDescent="0.35">
      <c r="A496" t="s">
        <v>956</v>
      </c>
      <c r="B496">
        <v>3.1891083452975521E-7</v>
      </c>
      <c r="C496" t="s">
        <v>20</v>
      </c>
      <c r="D496" t="s">
        <v>762</v>
      </c>
      <c r="E496" t="s">
        <v>21</v>
      </c>
      <c r="F496" t="s">
        <v>424</v>
      </c>
      <c r="G496" t="s">
        <v>23</v>
      </c>
      <c r="I496" t="s">
        <v>1264</v>
      </c>
    </row>
    <row r="497" spans="1:9" x14ac:dyDescent="0.35">
      <c r="A497" t="s">
        <v>499</v>
      </c>
      <c r="B497">
        <v>2.964467056085677E-3</v>
      </c>
      <c r="C497" t="s">
        <v>20</v>
      </c>
      <c r="D497" t="s">
        <v>762</v>
      </c>
      <c r="E497" t="s">
        <v>484</v>
      </c>
      <c r="F497" t="s">
        <v>500</v>
      </c>
      <c r="G497" t="s">
        <v>23</v>
      </c>
      <c r="I497" t="s">
        <v>1264</v>
      </c>
    </row>
    <row r="498" spans="1:9" x14ac:dyDescent="0.35">
      <c r="A498" t="s">
        <v>947</v>
      </c>
      <c r="B498">
        <v>-1.9480446715389071E-4</v>
      </c>
      <c r="C498" t="s">
        <v>1265</v>
      </c>
      <c r="D498" t="s">
        <v>26</v>
      </c>
      <c r="E498" t="s">
        <v>21</v>
      </c>
      <c r="F498" t="s">
        <v>66</v>
      </c>
      <c r="G498" t="s">
        <v>27</v>
      </c>
      <c r="H498" t="s">
        <v>948</v>
      </c>
      <c r="I498" t="s">
        <v>1266</v>
      </c>
    </row>
    <row r="499" spans="1:9" x14ac:dyDescent="0.35">
      <c r="A499" t="s">
        <v>959</v>
      </c>
      <c r="B499">
        <v>2.2323758417082859E-8</v>
      </c>
      <c r="C499" t="s">
        <v>20</v>
      </c>
      <c r="D499" t="s">
        <v>762</v>
      </c>
      <c r="E499" t="s">
        <v>21</v>
      </c>
      <c r="F499" t="s">
        <v>424</v>
      </c>
      <c r="G499" t="s">
        <v>23</v>
      </c>
      <c r="I499" t="s">
        <v>1264</v>
      </c>
    </row>
    <row r="500" spans="1:9" x14ac:dyDescent="0.35">
      <c r="A500" t="s">
        <v>485</v>
      </c>
      <c r="B500">
        <v>0.28109915694987342</v>
      </c>
      <c r="C500" t="s">
        <v>20</v>
      </c>
      <c r="D500" t="s">
        <v>762</v>
      </c>
      <c r="E500" t="s">
        <v>484</v>
      </c>
      <c r="F500" t="s">
        <v>486</v>
      </c>
      <c r="G500" t="s">
        <v>23</v>
      </c>
      <c r="I500" t="s">
        <v>1264</v>
      </c>
    </row>
    <row r="501" spans="1:9" x14ac:dyDescent="0.35">
      <c r="A501" t="s">
        <v>946</v>
      </c>
      <c r="B501">
        <v>-1.9661828900820992E-5</v>
      </c>
      <c r="C501" t="s">
        <v>1265</v>
      </c>
      <c r="D501" t="s">
        <v>26</v>
      </c>
      <c r="E501" t="s">
        <v>21</v>
      </c>
      <c r="F501" t="s">
        <v>66</v>
      </c>
      <c r="G501" t="s">
        <v>27</v>
      </c>
      <c r="H501" t="s">
        <v>945</v>
      </c>
      <c r="I501" t="s">
        <v>1266</v>
      </c>
    </row>
    <row r="502" spans="1:9" x14ac:dyDescent="0.35">
      <c r="A502" t="s">
        <v>953</v>
      </c>
      <c r="B502">
        <v>1.594554172648776E-8</v>
      </c>
      <c r="C502" t="s">
        <v>20</v>
      </c>
      <c r="D502" t="s">
        <v>762</v>
      </c>
      <c r="E502" t="s">
        <v>21</v>
      </c>
      <c r="F502" t="s">
        <v>424</v>
      </c>
      <c r="G502" t="s">
        <v>23</v>
      </c>
      <c r="I502" t="s">
        <v>1264</v>
      </c>
    </row>
    <row r="503" spans="1:9" x14ac:dyDescent="0.35">
      <c r="A503" t="s">
        <v>616</v>
      </c>
      <c r="B503">
        <v>2.9408172967128241E-3</v>
      </c>
      <c r="C503" t="s">
        <v>20</v>
      </c>
      <c r="D503" t="s">
        <v>762</v>
      </c>
      <c r="E503" t="s">
        <v>21</v>
      </c>
      <c r="F503" t="s">
        <v>22</v>
      </c>
      <c r="G503" t="s">
        <v>23</v>
      </c>
      <c r="I503" t="s">
        <v>1268</v>
      </c>
    </row>
    <row r="504" spans="1:9" x14ac:dyDescent="0.35">
      <c r="A504" t="s">
        <v>525</v>
      </c>
      <c r="B504">
        <v>2.3734633579962339E-5</v>
      </c>
      <c r="C504" t="s">
        <v>1265</v>
      </c>
      <c r="D504" t="s">
        <v>26</v>
      </c>
      <c r="E504" t="s">
        <v>21</v>
      </c>
      <c r="F504" t="s">
        <v>66</v>
      </c>
      <c r="G504" t="s">
        <v>27</v>
      </c>
      <c r="H504" t="s">
        <v>313</v>
      </c>
      <c r="I504" t="s">
        <v>1267</v>
      </c>
    </row>
    <row r="505" spans="1:9" x14ac:dyDescent="0.35">
      <c r="A505" t="s">
        <v>507</v>
      </c>
      <c r="B505">
        <v>3.0233485705671668E-3</v>
      </c>
      <c r="C505" t="s">
        <v>1265</v>
      </c>
      <c r="D505" t="s">
        <v>34</v>
      </c>
      <c r="E505" t="s">
        <v>21</v>
      </c>
      <c r="F505" t="s">
        <v>66</v>
      </c>
      <c r="G505" t="s">
        <v>27</v>
      </c>
      <c r="H505" t="s">
        <v>508</v>
      </c>
      <c r="I505" t="s">
        <v>1269</v>
      </c>
    </row>
    <row r="506" spans="1:9" x14ac:dyDescent="0.35">
      <c r="A506" t="s">
        <v>493</v>
      </c>
      <c r="B506">
        <v>6.312890679920892E-2</v>
      </c>
      <c r="C506" t="s">
        <v>20</v>
      </c>
      <c r="D506" t="s">
        <v>762</v>
      </c>
      <c r="E506" t="s">
        <v>484</v>
      </c>
      <c r="F506" t="s">
        <v>494</v>
      </c>
      <c r="G506" t="s">
        <v>23</v>
      </c>
      <c r="I506" t="s">
        <v>1264</v>
      </c>
    </row>
    <row r="507" spans="1:9" x14ac:dyDescent="0.35">
      <c r="A507" t="s">
        <v>957</v>
      </c>
      <c r="B507">
        <v>3.1891083452975521E-9</v>
      </c>
      <c r="C507" t="s">
        <v>20</v>
      </c>
      <c r="D507" t="s">
        <v>762</v>
      </c>
      <c r="E507" t="s">
        <v>21</v>
      </c>
      <c r="F507" t="s">
        <v>424</v>
      </c>
      <c r="G507" t="s">
        <v>23</v>
      </c>
      <c r="I507" t="s">
        <v>1264</v>
      </c>
    </row>
    <row r="508" spans="1:9" x14ac:dyDescent="0.35">
      <c r="A508" t="s">
        <v>954</v>
      </c>
      <c r="B508">
        <v>3.1891083452975521E-9</v>
      </c>
      <c r="C508" t="s">
        <v>20</v>
      </c>
      <c r="D508" t="s">
        <v>762</v>
      </c>
      <c r="E508" t="s">
        <v>21</v>
      </c>
      <c r="F508" t="s">
        <v>424</v>
      </c>
      <c r="G508" t="s">
        <v>23</v>
      </c>
      <c r="I508" t="s">
        <v>1264</v>
      </c>
    </row>
    <row r="509" spans="1:9" x14ac:dyDescent="0.35">
      <c r="A509" t="s">
        <v>491</v>
      </c>
      <c r="B509">
        <v>5.7145354615587049E-2</v>
      </c>
      <c r="C509" t="s">
        <v>20</v>
      </c>
      <c r="D509" t="s">
        <v>762</v>
      </c>
      <c r="E509" t="s">
        <v>484</v>
      </c>
      <c r="F509" t="s">
        <v>492</v>
      </c>
      <c r="G509" t="s">
        <v>23</v>
      </c>
      <c r="I509" t="s">
        <v>1264</v>
      </c>
    </row>
    <row r="510" spans="1:9" x14ac:dyDescent="0.35">
      <c r="A510" t="s">
        <v>958</v>
      </c>
      <c r="B510">
        <v>3.1891083452975507E-11</v>
      </c>
      <c r="C510" t="s">
        <v>20</v>
      </c>
      <c r="D510" t="s">
        <v>762</v>
      </c>
      <c r="E510" t="s">
        <v>21</v>
      </c>
      <c r="F510" t="s">
        <v>424</v>
      </c>
      <c r="G510" t="s">
        <v>23</v>
      </c>
      <c r="I510" t="s">
        <v>1264</v>
      </c>
    </row>
    <row r="511" spans="1:9" x14ac:dyDescent="0.35">
      <c r="A511" t="s">
        <v>951</v>
      </c>
      <c r="B511">
        <v>2.1225140985206231E-4</v>
      </c>
      <c r="C511" t="s">
        <v>1265</v>
      </c>
      <c r="D511" t="s">
        <v>26</v>
      </c>
      <c r="E511" t="s">
        <v>516</v>
      </c>
      <c r="F511" t="s">
        <v>66</v>
      </c>
      <c r="G511" t="s">
        <v>27</v>
      </c>
      <c r="H511" t="s">
        <v>952</v>
      </c>
      <c r="I511" t="s">
        <v>517</v>
      </c>
    </row>
    <row r="512" spans="1:9" x14ac:dyDescent="0.35">
      <c r="A512" t="s">
        <v>509</v>
      </c>
      <c r="B512">
        <v>6.2969433899723358E-4</v>
      </c>
      <c r="C512" t="s">
        <v>1265</v>
      </c>
      <c r="D512" t="s">
        <v>34</v>
      </c>
      <c r="E512" t="s">
        <v>21</v>
      </c>
      <c r="F512" t="s">
        <v>66</v>
      </c>
      <c r="G512" t="s">
        <v>27</v>
      </c>
      <c r="H512" t="s">
        <v>510</v>
      </c>
      <c r="I512" t="s">
        <v>1270</v>
      </c>
    </row>
    <row r="513" spans="1:9" x14ac:dyDescent="0.35">
      <c r="A513" t="s">
        <v>521</v>
      </c>
      <c r="B513">
        <v>4.4657479117546272E-5</v>
      </c>
      <c r="C513" t="s">
        <v>20</v>
      </c>
      <c r="D513" t="s">
        <v>762</v>
      </c>
      <c r="E513" t="s">
        <v>21</v>
      </c>
      <c r="F513" t="s">
        <v>424</v>
      </c>
      <c r="G513" t="s">
        <v>23</v>
      </c>
      <c r="I513" t="s">
        <v>1264</v>
      </c>
    </row>
    <row r="514" spans="1:9" x14ac:dyDescent="0.35">
      <c r="A514" t="s">
        <v>522</v>
      </c>
      <c r="B514">
        <v>4.4075365199819354E-6</v>
      </c>
      <c r="C514" t="s">
        <v>20</v>
      </c>
      <c r="D514" t="s">
        <v>762</v>
      </c>
      <c r="E514" t="s">
        <v>21</v>
      </c>
      <c r="F514" t="s">
        <v>424</v>
      </c>
      <c r="G514" t="s">
        <v>23</v>
      </c>
      <c r="I514" t="s">
        <v>1264</v>
      </c>
    </row>
    <row r="515" spans="1:9" x14ac:dyDescent="0.35">
      <c r="A515" t="s">
        <v>327</v>
      </c>
      <c r="B515">
        <v>1.511674285283584E-4</v>
      </c>
      <c r="C515" t="s">
        <v>1265</v>
      </c>
      <c r="D515" t="s">
        <v>34</v>
      </c>
      <c r="E515" t="s">
        <v>21</v>
      </c>
      <c r="F515" t="s">
        <v>66</v>
      </c>
      <c r="G515" t="s">
        <v>27</v>
      </c>
      <c r="H515" t="s">
        <v>327</v>
      </c>
      <c r="I515" t="s">
        <v>1269</v>
      </c>
    </row>
    <row r="516" spans="1:9" x14ac:dyDescent="0.35">
      <c r="A516" t="s">
        <v>1271</v>
      </c>
      <c r="B516">
        <v>5.3504171335228799E-2</v>
      </c>
      <c r="C516" t="s">
        <v>1265</v>
      </c>
      <c r="D516" t="s">
        <v>26</v>
      </c>
      <c r="E516" t="s">
        <v>21</v>
      </c>
      <c r="F516" t="s">
        <v>66</v>
      </c>
      <c r="G516" t="s">
        <v>27</v>
      </c>
      <c r="H516" t="s">
        <v>1272</v>
      </c>
      <c r="I516" t="s">
        <v>1268</v>
      </c>
    </row>
    <row r="517" spans="1:9" x14ac:dyDescent="0.35">
      <c r="A517" t="s">
        <v>1261</v>
      </c>
      <c r="B517">
        <v>1</v>
      </c>
      <c r="C517" t="s">
        <v>1265</v>
      </c>
      <c r="D517" t="s">
        <v>26</v>
      </c>
      <c r="E517" t="s">
        <v>1263</v>
      </c>
      <c r="F517" t="s">
        <v>66</v>
      </c>
      <c r="G517" t="s">
        <v>25</v>
      </c>
      <c r="H517" t="s">
        <v>1262</v>
      </c>
      <c r="I517" t="s">
        <v>1266</v>
      </c>
    </row>
    <row r="519" spans="1:9" ht="15.5" x14ac:dyDescent="0.35">
      <c r="A519" s="1" t="s">
        <v>4</v>
      </c>
      <c r="B519" s="1" t="s">
        <v>1273</v>
      </c>
    </row>
    <row r="520" spans="1:9" x14ac:dyDescent="0.35">
      <c r="A520" t="s">
        <v>7</v>
      </c>
      <c r="B520" t="s">
        <v>26</v>
      </c>
    </row>
    <row r="521" spans="1:9" x14ac:dyDescent="0.35">
      <c r="A521" t="s">
        <v>67</v>
      </c>
      <c r="B521">
        <v>1</v>
      </c>
    </row>
    <row r="522" spans="1:9" x14ac:dyDescent="0.35">
      <c r="A522" t="s">
        <v>9</v>
      </c>
      <c r="B522" t="s">
        <v>1262</v>
      </c>
    </row>
    <row r="523" spans="1:9" x14ac:dyDescent="0.35">
      <c r="A523" t="s">
        <v>18</v>
      </c>
      <c r="B523" t="s">
        <v>184</v>
      </c>
    </row>
    <row r="524" spans="1:9" x14ac:dyDescent="0.35">
      <c r="A524" t="s">
        <v>10</v>
      </c>
      <c r="B524" t="s">
        <v>1263</v>
      </c>
    </row>
    <row r="525" spans="1:9" x14ac:dyDescent="0.35">
      <c r="A525" t="s">
        <v>12</v>
      </c>
      <c r="B525" t="s">
        <v>762</v>
      </c>
    </row>
    <row r="526" spans="1:9" ht="15.5" x14ac:dyDescent="0.35">
      <c r="A526" s="1" t="s">
        <v>13</v>
      </c>
    </row>
    <row r="527" spans="1:9" x14ac:dyDescent="0.35">
      <c r="A527" t="s">
        <v>14</v>
      </c>
      <c r="B527" t="s">
        <v>15</v>
      </c>
      <c r="C527" t="s">
        <v>16</v>
      </c>
      <c r="D527" t="s">
        <v>7</v>
      </c>
      <c r="E527" t="s">
        <v>10</v>
      </c>
      <c r="F527" t="s">
        <v>17</v>
      </c>
      <c r="G527" t="s">
        <v>18</v>
      </c>
      <c r="H527" t="s">
        <v>9</v>
      </c>
      <c r="I527" t="s">
        <v>91</v>
      </c>
    </row>
    <row r="528" spans="1:9" x14ac:dyDescent="0.35">
      <c r="A528" t="s">
        <v>24</v>
      </c>
      <c r="B528">
        <v>6.9257387680252497E-6</v>
      </c>
      <c r="C528" t="s">
        <v>20</v>
      </c>
      <c r="D528" t="s">
        <v>762</v>
      </c>
      <c r="E528" t="s">
        <v>21</v>
      </c>
      <c r="F528" t="s">
        <v>424</v>
      </c>
      <c r="G528" t="s">
        <v>23</v>
      </c>
      <c r="I528" t="s">
        <v>1264</v>
      </c>
    </row>
    <row r="529" spans="1:9" x14ac:dyDescent="0.35">
      <c r="A529" t="s">
        <v>19</v>
      </c>
      <c r="B529">
        <v>0.1103297421712655</v>
      </c>
      <c r="C529" t="s">
        <v>20</v>
      </c>
      <c r="D529" t="s">
        <v>762</v>
      </c>
      <c r="E529" t="s">
        <v>21</v>
      </c>
      <c r="F529" t="s">
        <v>22</v>
      </c>
      <c r="G529" t="s">
        <v>23</v>
      </c>
      <c r="I529" t="s">
        <v>1264</v>
      </c>
    </row>
    <row r="530" spans="1:9" x14ac:dyDescent="0.35">
      <c r="A530" t="s">
        <v>487</v>
      </c>
      <c r="B530">
        <v>3.5026770274757042E-2</v>
      </c>
      <c r="C530" t="s">
        <v>20</v>
      </c>
      <c r="D530" t="s">
        <v>762</v>
      </c>
      <c r="E530" t="s">
        <v>484</v>
      </c>
      <c r="F530" t="s">
        <v>488</v>
      </c>
      <c r="G530" t="s">
        <v>23</v>
      </c>
      <c r="I530" t="s">
        <v>1264</v>
      </c>
    </row>
    <row r="531" spans="1:9" x14ac:dyDescent="0.35">
      <c r="A531" t="s">
        <v>495</v>
      </c>
      <c r="B531">
        <v>4.6323368222436413E-2</v>
      </c>
      <c r="C531" t="s">
        <v>20</v>
      </c>
      <c r="D531" t="s">
        <v>762</v>
      </c>
      <c r="E531" t="s">
        <v>484</v>
      </c>
      <c r="F531" t="s">
        <v>496</v>
      </c>
      <c r="G531" t="s">
        <v>23</v>
      </c>
      <c r="I531" t="s">
        <v>1264</v>
      </c>
    </row>
    <row r="532" spans="1:9" x14ac:dyDescent="0.35">
      <c r="A532" t="s">
        <v>489</v>
      </c>
      <c r="B532">
        <v>4.9998933181014407E-2</v>
      </c>
      <c r="C532" t="s">
        <v>20</v>
      </c>
      <c r="D532" t="s">
        <v>762</v>
      </c>
      <c r="E532" t="s">
        <v>484</v>
      </c>
      <c r="F532" t="s">
        <v>490</v>
      </c>
      <c r="G532" t="s">
        <v>23</v>
      </c>
      <c r="I532" t="s">
        <v>1264</v>
      </c>
    </row>
    <row r="533" spans="1:9" x14ac:dyDescent="0.35">
      <c r="A533" t="s">
        <v>944</v>
      </c>
      <c r="B533">
        <v>4.2326526167835292E-7</v>
      </c>
      <c r="C533" t="s">
        <v>1265</v>
      </c>
      <c r="D533" t="s">
        <v>8</v>
      </c>
      <c r="E533" t="s">
        <v>10</v>
      </c>
      <c r="F533" t="s">
        <v>66</v>
      </c>
      <c r="G533" t="s">
        <v>27</v>
      </c>
      <c r="H533" t="s">
        <v>944</v>
      </c>
      <c r="I533" t="s">
        <v>1266</v>
      </c>
    </row>
    <row r="534" spans="1:9" x14ac:dyDescent="0.35">
      <c r="A534" t="s">
        <v>523</v>
      </c>
      <c r="B534">
        <v>3.7350416420539381E-7</v>
      </c>
      <c r="C534" t="s">
        <v>20</v>
      </c>
      <c r="D534" t="s">
        <v>762</v>
      </c>
      <c r="E534" t="s">
        <v>21</v>
      </c>
      <c r="F534" t="s">
        <v>424</v>
      </c>
      <c r="G534" t="s">
        <v>23</v>
      </c>
      <c r="I534" t="s">
        <v>1264</v>
      </c>
    </row>
    <row r="535" spans="1:9" x14ac:dyDescent="0.35">
      <c r="A535" t="s">
        <v>497</v>
      </c>
      <c r="B535">
        <v>8.6270718222358298E-3</v>
      </c>
      <c r="C535" t="s">
        <v>20</v>
      </c>
      <c r="D535" t="s">
        <v>762</v>
      </c>
      <c r="E535" t="s">
        <v>484</v>
      </c>
      <c r="F535" t="s">
        <v>498</v>
      </c>
      <c r="G535" t="s">
        <v>23</v>
      </c>
      <c r="I535" t="s">
        <v>1264</v>
      </c>
    </row>
    <row r="536" spans="1:9" x14ac:dyDescent="0.35">
      <c r="A536" t="s">
        <v>961</v>
      </c>
      <c r="B536">
        <v>-4.2326526167835292E-7</v>
      </c>
      <c r="C536" t="s">
        <v>1265</v>
      </c>
      <c r="D536" t="s">
        <v>8</v>
      </c>
      <c r="E536" t="s">
        <v>10</v>
      </c>
      <c r="F536" t="s">
        <v>66</v>
      </c>
      <c r="G536" t="s">
        <v>27</v>
      </c>
      <c r="H536" t="s">
        <v>962</v>
      </c>
      <c r="I536" t="s">
        <v>1266</v>
      </c>
    </row>
    <row r="537" spans="1:9" x14ac:dyDescent="0.35">
      <c r="A537" t="s">
        <v>515</v>
      </c>
      <c r="B537">
        <v>5.3700000000000004E-4</v>
      </c>
      <c r="C537" t="s">
        <v>1265</v>
      </c>
      <c r="D537" t="s">
        <v>34</v>
      </c>
      <c r="E537" t="s">
        <v>516</v>
      </c>
      <c r="F537" t="s">
        <v>66</v>
      </c>
      <c r="G537" t="s">
        <v>27</v>
      </c>
      <c r="H537" t="s">
        <v>517</v>
      </c>
      <c r="I537" t="s">
        <v>517</v>
      </c>
    </row>
    <row r="538" spans="1:9" x14ac:dyDescent="0.35">
      <c r="A538" t="s">
        <v>526</v>
      </c>
      <c r="B538">
        <v>7.6029379394602391E-5</v>
      </c>
      <c r="C538" t="s">
        <v>1265</v>
      </c>
      <c r="D538" t="s">
        <v>26</v>
      </c>
      <c r="E538" t="s">
        <v>21</v>
      </c>
      <c r="F538" t="s">
        <v>66</v>
      </c>
      <c r="G538" t="s">
        <v>27</v>
      </c>
      <c r="H538" t="s">
        <v>527</v>
      </c>
      <c r="I538" t="s">
        <v>1267</v>
      </c>
    </row>
    <row r="539" spans="1:9" x14ac:dyDescent="0.35">
      <c r="A539" t="s">
        <v>949</v>
      </c>
      <c r="B539">
        <v>-1.7533953102577191E-5</v>
      </c>
      <c r="C539" t="s">
        <v>1265</v>
      </c>
      <c r="D539" t="s">
        <v>26</v>
      </c>
      <c r="E539" t="s">
        <v>21</v>
      </c>
      <c r="F539" t="s">
        <v>66</v>
      </c>
      <c r="G539" t="s">
        <v>27</v>
      </c>
      <c r="H539" t="s">
        <v>950</v>
      </c>
      <c r="I539" t="s">
        <v>1266</v>
      </c>
    </row>
    <row r="540" spans="1:9" x14ac:dyDescent="0.35">
      <c r="A540" t="s">
        <v>439</v>
      </c>
      <c r="B540">
        <v>1.017318683292947E-5</v>
      </c>
      <c r="C540" t="s">
        <v>20</v>
      </c>
      <c r="D540" t="s">
        <v>762</v>
      </c>
      <c r="E540" t="s">
        <v>21</v>
      </c>
      <c r="F540" t="s">
        <v>424</v>
      </c>
      <c r="G540" t="s">
        <v>23</v>
      </c>
      <c r="I540" t="s">
        <v>1264</v>
      </c>
    </row>
    <row r="541" spans="1:9" x14ac:dyDescent="0.35">
      <c r="A541" t="s">
        <v>263</v>
      </c>
      <c r="B541">
        <v>8.8462490305023486E-7</v>
      </c>
      <c r="C541" t="s">
        <v>20</v>
      </c>
      <c r="D541" t="s">
        <v>762</v>
      </c>
      <c r="E541" t="s">
        <v>21</v>
      </c>
      <c r="F541" t="s">
        <v>424</v>
      </c>
      <c r="G541" t="s">
        <v>23</v>
      </c>
      <c r="I541" t="s">
        <v>1264</v>
      </c>
    </row>
    <row r="542" spans="1:9" x14ac:dyDescent="0.35">
      <c r="A542" t="s">
        <v>499</v>
      </c>
      <c r="B542">
        <v>3.0504111014124529E-3</v>
      </c>
      <c r="C542" t="s">
        <v>20</v>
      </c>
      <c r="D542" t="s">
        <v>762</v>
      </c>
      <c r="E542" t="s">
        <v>484</v>
      </c>
      <c r="F542" t="s">
        <v>500</v>
      </c>
      <c r="G542" t="s">
        <v>23</v>
      </c>
      <c r="I542" t="s">
        <v>1264</v>
      </c>
    </row>
    <row r="543" spans="1:9" x14ac:dyDescent="0.35">
      <c r="A543" t="s">
        <v>947</v>
      </c>
      <c r="B543">
        <v>-2.01765703201799E-4</v>
      </c>
      <c r="C543" t="s">
        <v>1265</v>
      </c>
      <c r="D543" t="s">
        <v>26</v>
      </c>
      <c r="E543" t="s">
        <v>21</v>
      </c>
      <c r="F543" t="s">
        <v>66</v>
      </c>
      <c r="G543" t="s">
        <v>27</v>
      </c>
      <c r="H543" t="s">
        <v>948</v>
      </c>
      <c r="I543" t="s">
        <v>1266</v>
      </c>
    </row>
    <row r="544" spans="1:9" x14ac:dyDescent="0.35">
      <c r="A544" t="s">
        <v>485</v>
      </c>
      <c r="B544">
        <v>0.2892486145856476</v>
      </c>
      <c r="C544" t="s">
        <v>20</v>
      </c>
      <c r="D544" t="s">
        <v>762</v>
      </c>
      <c r="E544" t="s">
        <v>484</v>
      </c>
      <c r="F544" t="s">
        <v>486</v>
      </c>
      <c r="G544" t="s">
        <v>23</v>
      </c>
      <c r="I544" t="s">
        <v>1264</v>
      </c>
    </row>
    <row r="545" spans="1:9" x14ac:dyDescent="0.35">
      <c r="A545" t="s">
        <v>946</v>
      </c>
      <c r="B545">
        <v>-2.0364434103421799E-5</v>
      </c>
      <c r="C545" t="s">
        <v>1265</v>
      </c>
      <c r="D545" t="s">
        <v>26</v>
      </c>
      <c r="E545" t="s">
        <v>21</v>
      </c>
      <c r="F545" t="s">
        <v>66</v>
      </c>
      <c r="G545" t="s">
        <v>27</v>
      </c>
      <c r="H545" t="s">
        <v>945</v>
      </c>
      <c r="I545" t="s">
        <v>1266</v>
      </c>
    </row>
    <row r="546" spans="1:9" x14ac:dyDescent="0.35">
      <c r="A546" t="s">
        <v>616</v>
      </c>
      <c r="B546">
        <v>2.1696298132785532E-3</v>
      </c>
      <c r="C546" t="s">
        <v>20</v>
      </c>
      <c r="D546" t="s">
        <v>762</v>
      </c>
      <c r="E546" t="s">
        <v>21</v>
      </c>
      <c r="F546" t="s">
        <v>22</v>
      </c>
      <c r="G546" t="s">
        <v>23</v>
      </c>
      <c r="I546" t="s">
        <v>1268</v>
      </c>
    </row>
    <row r="547" spans="1:9" x14ac:dyDescent="0.35">
      <c r="A547" t="s">
        <v>507</v>
      </c>
      <c r="B547">
        <v>3.1109996733358928E-3</v>
      </c>
      <c r="C547" t="s">
        <v>1265</v>
      </c>
      <c r="D547" t="s">
        <v>34</v>
      </c>
      <c r="E547" t="s">
        <v>21</v>
      </c>
      <c r="F547" t="s">
        <v>66</v>
      </c>
      <c r="G547" t="s">
        <v>27</v>
      </c>
      <c r="H547" t="s">
        <v>508</v>
      </c>
      <c r="I547" t="s">
        <v>1269</v>
      </c>
    </row>
    <row r="548" spans="1:9" x14ac:dyDescent="0.35">
      <c r="A548" t="s">
        <v>493</v>
      </c>
      <c r="B548">
        <v>6.4959102083802511E-2</v>
      </c>
      <c r="C548" t="s">
        <v>20</v>
      </c>
      <c r="D548" t="s">
        <v>762</v>
      </c>
      <c r="E548" t="s">
        <v>484</v>
      </c>
      <c r="F548" t="s">
        <v>494</v>
      </c>
      <c r="G548" t="s">
        <v>23</v>
      </c>
      <c r="I548" t="s">
        <v>1264</v>
      </c>
    </row>
    <row r="549" spans="1:9" x14ac:dyDescent="0.35">
      <c r="A549" t="s">
        <v>491</v>
      </c>
      <c r="B549">
        <v>5.8802078355260398E-2</v>
      </c>
      <c r="C549" t="s">
        <v>20</v>
      </c>
      <c r="D549" t="s">
        <v>762</v>
      </c>
      <c r="E549" t="s">
        <v>484</v>
      </c>
      <c r="F549" t="s">
        <v>492</v>
      </c>
      <c r="G549" t="s">
        <v>23</v>
      </c>
      <c r="I549" t="s">
        <v>1264</v>
      </c>
    </row>
    <row r="550" spans="1:9" x14ac:dyDescent="0.35">
      <c r="A550" t="s">
        <v>951</v>
      </c>
      <c r="B550">
        <v>2.1840487502602999E-4</v>
      </c>
      <c r="C550" t="s">
        <v>1265</v>
      </c>
      <c r="D550" t="s">
        <v>26</v>
      </c>
      <c r="E550" t="s">
        <v>516</v>
      </c>
      <c r="F550" t="s">
        <v>66</v>
      </c>
      <c r="G550" t="s">
        <v>27</v>
      </c>
      <c r="H550" t="s">
        <v>952</v>
      </c>
      <c r="I550" t="s">
        <v>517</v>
      </c>
    </row>
    <row r="551" spans="1:9" x14ac:dyDescent="0.35">
      <c r="A551" t="s">
        <v>509</v>
      </c>
      <c r="B551">
        <v>7.1750515247935695E-4</v>
      </c>
      <c r="C551" t="s">
        <v>1265</v>
      </c>
      <c r="D551" t="s">
        <v>34</v>
      </c>
      <c r="E551" t="s">
        <v>21</v>
      </c>
      <c r="F551" t="s">
        <v>66</v>
      </c>
      <c r="G551" t="s">
        <v>27</v>
      </c>
      <c r="H551" t="s">
        <v>510</v>
      </c>
      <c r="I551" t="s">
        <v>1270</v>
      </c>
    </row>
    <row r="552" spans="1:9" x14ac:dyDescent="0.35">
      <c r="A552" t="s">
        <v>521</v>
      </c>
      <c r="B552">
        <v>4.1731631662939291E-5</v>
      </c>
      <c r="C552" t="s">
        <v>20</v>
      </c>
      <c r="D552" t="s">
        <v>762</v>
      </c>
      <c r="E552" t="s">
        <v>21</v>
      </c>
      <c r="F552" t="s">
        <v>424</v>
      </c>
      <c r="G552" t="s">
        <v>23</v>
      </c>
      <c r="I552" t="s">
        <v>1264</v>
      </c>
    </row>
    <row r="553" spans="1:9" x14ac:dyDescent="0.35">
      <c r="A553" t="s">
        <v>522</v>
      </c>
      <c r="B553">
        <v>1.105781164291232E-5</v>
      </c>
      <c r="C553" t="s">
        <v>20</v>
      </c>
      <c r="D553" t="s">
        <v>762</v>
      </c>
      <c r="E553" t="s">
        <v>21</v>
      </c>
      <c r="F553" t="s">
        <v>424</v>
      </c>
      <c r="G553" t="s">
        <v>23</v>
      </c>
      <c r="I553" t="s">
        <v>1264</v>
      </c>
    </row>
    <row r="554" spans="1:9" x14ac:dyDescent="0.35">
      <c r="A554" t="s">
        <v>327</v>
      </c>
      <c r="B554">
        <v>1.5554998366679469E-4</v>
      </c>
      <c r="C554" t="s">
        <v>1265</v>
      </c>
      <c r="D554" t="s">
        <v>34</v>
      </c>
      <c r="E554" t="s">
        <v>21</v>
      </c>
      <c r="F554" t="s">
        <v>66</v>
      </c>
      <c r="G554" t="s">
        <v>27</v>
      </c>
      <c r="H554" t="s">
        <v>327</v>
      </c>
      <c r="I554" t="s">
        <v>1269</v>
      </c>
    </row>
    <row r="555" spans="1:9" x14ac:dyDescent="0.35">
      <c r="A555" t="s">
        <v>1274</v>
      </c>
      <c r="B555">
        <v>4.2452593201714739E-2</v>
      </c>
      <c r="C555" t="s">
        <v>1265</v>
      </c>
      <c r="D555" t="s">
        <v>26</v>
      </c>
      <c r="E555" t="s">
        <v>21</v>
      </c>
      <c r="F555" t="s">
        <v>66</v>
      </c>
      <c r="G555" t="s">
        <v>27</v>
      </c>
      <c r="H555" t="s">
        <v>1272</v>
      </c>
      <c r="I555" t="s">
        <v>1268</v>
      </c>
    </row>
    <row r="556" spans="1:9" x14ac:dyDescent="0.35">
      <c r="A556" t="s">
        <v>1273</v>
      </c>
      <c r="B556">
        <v>1</v>
      </c>
      <c r="C556" t="s">
        <v>1265</v>
      </c>
      <c r="D556" t="s">
        <v>26</v>
      </c>
      <c r="E556" t="s">
        <v>1263</v>
      </c>
      <c r="F556" t="s">
        <v>66</v>
      </c>
      <c r="G556" t="s">
        <v>25</v>
      </c>
      <c r="H556" t="s">
        <v>1262</v>
      </c>
      <c r="I556" t="s">
        <v>1266</v>
      </c>
    </row>
    <row r="558" spans="1:9" ht="15.5" x14ac:dyDescent="0.35">
      <c r="A558" s="1" t="s">
        <v>4</v>
      </c>
      <c r="B558" s="1" t="s">
        <v>1275</v>
      </c>
    </row>
    <row r="559" spans="1:9" x14ac:dyDescent="0.35">
      <c r="A559" t="s">
        <v>7</v>
      </c>
      <c r="B559" t="s">
        <v>26</v>
      </c>
    </row>
    <row r="560" spans="1:9" x14ac:dyDescent="0.35">
      <c r="A560" t="s">
        <v>67</v>
      </c>
      <c r="B560">
        <v>1</v>
      </c>
    </row>
    <row r="561" spans="1:9" x14ac:dyDescent="0.35">
      <c r="A561" t="s">
        <v>9</v>
      </c>
      <c r="B561" t="s">
        <v>1262</v>
      </c>
    </row>
    <row r="562" spans="1:9" x14ac:dyDescent="0.35">
      <c r="A562" t="s">
        <v>18</v>
      </c>
      <c r="B562" t="s">
        <v>184</v>
      </c>
    </row>
    <row r="563" spans="1:9" x14ac:dyDescent="0.35">
      <c r="A563" t="s">
        <v>10</v>
      </c>
      <c r="B563" t="s">
        <v>1263</v>
      </c>
    </row>
    <row r="564" spans="1:9" x14ac:dyDescent="0.35">
      <c r="A564" t="s">
        <v>12</v>
      </c>
      <c r="B564" t="s">
        <v>762</v>
      </c>
    </row>
    <row r="565" spans="1:9" ht="15.5" x14ac:dyDescent="0.35">
      <c r="A565" s="1" t="s">
        <v>13</v>
      </c>
    </row>
    <row r="566" spans="1:9" x14ac:dyDescent="0.35">
      <c r="A566" t="s">
        <v>14</v>
      </c>
      <c r="B566" t="s">
        <v>15</v>
      </c>
      <c r="C566" t="s">
        <v>16</v>
      </c>
      <c r="D566" t="s">
        <v>7</v>
      </c>
      <c r="E566" t="s">
        <v>10</v>
      </c>
      <c r="F566" t="s">
        <v>17</v>
      </c>
      <c r="G566" t="s">
        <v>18</v>
      </c>
      <c r="H566" t="s">
        <v>9</v>
      </c>
      <c r="I566" t="s">
        <v>91</v>
      </c>
    </row>
    <row r="567" spans="1:9" x14ac:dyDescent="0.35">
      <c r="A567" t="s">
        <v>24</v>
      </c>
      <c r="B567">
        <v>4.6743772369657079E-5</v>
      </c>
      <c r="C567" t="s">
        <v>20</v>
      </c>
      <c r="D567" t="s">
        <v>762</v>
      </c>
      <c r="E567" t="s">
        <v>21</v>
      </c>
      <c r="F567" t="s">
        <v>424</v>
      </c>
      <c r="G567" t="s">
        <v>23</v>
      </c>
      <c r="I567" t="s">
        <v>1264</v>
      </c>
    </row>
    <row r="568" spans="1:9" x14ac:dyDescent="0.35">
      <c r="A568" t="s">
        <v>19</v>
      </c>
      <c r="B568">
        <v>7.9177923206687387E-2</v>
      </c>
      <c r="C568" t="s">
        <v>20</v>
      </c>
      <c r="D568" t="s">
        <v>762</v>
      </c>
      <c r="E568" t="s">
        <v>21</v>
      </c>
      <c r="F568" t="s">
        <v>22</v>
      </c>
      <c r="G568" t="s">
        <v>23</v>
      </c>
      <c r="I568" t="s">
        <v>1264</v>
      </c>
    </row>
    <row r="569" spans="1:9" x14ac:dyDescent="0.35">
      <c r="A569" t="s">
        <v>291</v>
      </c>
      <c r="B569">
        <v>4.6795691092462398E-6</v>
      </c>
      <c r="C569" t="s">
        <v>20</v>
      </c>
      <c r="D569" t="s">
        <v>762</v>
      </c>
      <c r="E569" t="s">
        <v>21</v>
      </c>
      <c r="F569" t="s">
        <v>424</v>
      </c>
      <c r="G569" t="s">
        <v>23</v>
      </c>
      <c r="I569" t="s">
        <v>1264</v>
      </c>
    </row>
    <row r="570" spans="1:9" x14ac:dyDescent="0.35">
      <c r="A570" t="s">
        <v>487</v>
      </c>
      <c r="B570">
        <v>2.5982332645735129E-2</v>
      </c>
      <c r="C570" t="s">
        <v>20</v>
      </c>
      <c r="D570" t="s">
        <v>762</v>
      </c>
      <c r="E570" t="s">
        <v>484</v>
      </c>
      <c r="F570" t="s">
        <v>488</v>
      </c>
      <c r="G570" t="s">
        <v>23</v>
      </c>
      <c r="I570" t="s">
        <v>1264</v>
      </c>
    </row>
    <row r="571" spans="1:9" x14ac:dyDescent="0.35">
      <c r="A571" t="s">
        <v>495</v>
      </c>
      <c r="B571">
        <v>2.8721572738229909E-2</v>
      </c>
      <c r="C571" t="s">
        <v>20</v>
      </c>
      <c r="D571" t="s">
        <v>762</v>
      </c>
      <c r="E571" t="s">
        <v>484</v>
      </c>
      <c r="F571" t="s">
        <v>496</v>
      </c>
      <c r="G571" t="s">
        <v>23</v>
      </c>
      <c r="I571" t="s">
        <v>1264</v>
      </c>
    </row>
    <row r="572" spans="1:9" x14ac:dyDescent="0.35">
      <c r="A572" t="s">
        <v>489</v>
      </c>
      <c r="B572">
        <v>3.3924968569538909E-2</v>
      </c>
      <c r="C572" t="s">
        <v>20</v>
      </c>
      <c r="D572" t="s">
        <v>762</v>
      </c>
      <c r="E572" t="s">
        <v>484</v>
      </c>
      <c r="F572" t="s">
        <v>490</v>
      </c>
      <c r="G572" t="s">
        <v>23</v>
      </c>
      <c r="I572" t="s">
        <v>1264</v>
      </c>
    </row>
    <row r="573" spans="1:9" x14ac:dyDescent="0.35">
      <c r="A573" t="s">
        <v>944</v>
      </c>
      <c r="B573">
        <v>4.058390905206267E-7</v>
      </c>
      <c r="C573" t="s">
        <v>1265</v>
      </c>
      <c r="D573" t="s">
        <v>8</v>
      </c>
      <c r="E573" t="s">
        <v>10</v>
      </c>
      <c r="F573" t="s">
        <v>66</v>
      </c>
      <c r="G573" t="s">
        <v>27</v>
      </c>
      <c r="H573" t="s">
        <v>944</v>
      </c>
      <c r="I573" t="s">
        <v>1266</v>
      </c>
    </row>
    <row r="574" spans="1:9" x14ac:dyDescent="0.35">
      <c r="A574" t="s">
        <v>505</v>
      </c>
      <c r="B574">
        <v>3.5524461607884147E-5</v>
      </c>
      <c r="C574" t="s">
        <v>1265</v>
      </c>
      <c r="D574" t="s">
        <v>34</v>
      </c>
      <c r="E574" t="s">
        <v>21</v>
      </c>
      <c r="F574" t="s">
        <v>66</v>
      </c>
      <c r="G574" t="s">
        <v>27</v>
      </c>
      <c r="H574" t="s">
        <v>506</v>
      </c>
      <c r="I574" t="s">
        <v>1270</v>
      </c>
    </row>
    <row r="575" spans="1:9" x14ac:dyDescent="0.35">
      <c r="A575" t="s">
        <v>523</v>
      </c>
      <c r="B575">
        <v>8.6169771738311091E-7</v>
      </c>
      <c r="C575" t="s">
        <v>20</v>
      </c>
      <c r="D575" t="s">
        <v>762</v>
      </c>
      <c r="E575" t="s">
        <v>21</v>
      </c>
      <c r="F575" t="s">
        <v>424</v>
      </c>
      <c r="G575" t="s">
        <v>23</v>
      </c>
      <c r="I575" t="s">
        <v>1264</v>
      </c>
    </row>
    <row r="576" spans="1:9" x14ac:dyDescent="0.35">
      <c r="A576" t="s">
        <v>520</v>
      </c>
      <c r="B576">
        <v>4.0894683018248569E-8</v>
      </c>
      <c r="C576" t="s">
        <v>20</v>
      </c>
      <c r="D576" t="s">
        <v>762</v>
      </c>
      <c r="E576" t="s">
        <v>21</v>
      </c>
      <c r="F576" t="s">
        <v>424</v>
      </c>
      <c r="G576" t="s">
        <v>23</v>
      </c>
      <c r="I576" t="s">
        <v>1264</v>
      </c>
    </row>
    <row r="577" spans="1:9" x14ac:dyDescent="0.35">
      <c r="A577" t="s">
        <v>524</v>
      </c>
      <c r="B577">
        <v>2.03028105996486E-7</v>
      </c>
      <c r="C577" t="s">
        <v>20</v>
      </c>
      <c r="D577" t="s">
        <v>762</v>
      </c>
      <c r="E577" t="s">
        <v>21</v>
      </c>
      <c r="F577" t="s">
        <v>424</v>
      </c>
      <c r="G577" t="s">
        <v>23</v>
      </c>
      <c r="I577" t="s">
        <v>1264</v>
      </c>
    </row>
    <row r="578" spans="1:9" x14ac:dyDescent="0.35">
      <c r="A578" t="s">
        <v>955</v>
      </c>
      <c r="B578">
        <v>2.6406419125807628E-7</v>
      </c>
      <c r="C578" t="s">
        <v>20</v>
      </c>
      <c r="D578" t="s">
        <v>762</v>
      </c>
      <c r="E578" t="s">
        <v>21</v>
      </c>
      <c r="F578" t="s">
        <v>424</v>
      </c>
      <c r="G578" t="s">
        <v>23</v>
      </c>
      <c r="I578" t="s">
        <v>1267</v>
      </c>
    </row>
    <row r="579" spans="1:9" x14ac:dyDescent="0.35">
      <c r="A579" t="s">
        <v>497</v>
      </c>
      <c r="B579">
        <v>5.2305601561135938E-3</v>
      </c>
      <c r="C579" t="s">
        <v>20</v>
      </c>
      <c r="D579" t="s">
        <v>762</v>
      </c>
      <c r="E579" t="s">
        <v>484</v>
      </c>
      <c r="F579" t="s">
        <v>498</v>
      </c>
      <c r="G579" t="s">
        <v>23</v>
      </c>
      <c r="I579" t="s">
        <v>1264</v>
      </c>
    </row>
    <row r="580" spans="1:9" x14ac:dyDescent="0.35">
      <c r="A580" t="s">
        <v>961</v>
      </c>
      <c r="B580">
        <v>-4.058390905206267E-7</v>
      </c>
      <c r="C580" t="s">
        <v>1265</v>
      </c>
      <c r="D580" t="s">
        <v>8</v>
      </c>
      <c r="E580" t="s">
        <v>10</v>
      </c>
      <c r="F580" t="s">
        <v>66</v>
      </c>
      <c r="G580" t="s">
        <v>27</v>
      </c>
      <c r="H580" t="s">
        <v>962</v>
      </c>
      <c r="I580" t="s">
        <v>1266</v>
      </c>
    </row>
    <row r="581" spans="1:9" x14ac:dyDescent="0.35">
      <c r="A581" t="s">
        <v>513</v>
      </c>
      <c r="B581">
        <v>1.623356362082507E-6</v>
      </c>
      <c r="C581" t="s">
        <v>1265</v>
      </c>
      <c r="D581" t="s">
        <v>34</v>
      </c>
      <c r="E581" t="s">
        <v>21</v>
      </c>
      <c r="F581" t="s">
        <v>66</v>
      </c>
      <c r="G581" t="s">
        <v>27</v>
      </c>
      <c r="H581" t="s">
        <v>514</v>
      </c>
      <c r="I581" t="s">
        <v>1267</v>
      </c>
    </row>
    <row r="582" spans="1:9" x14ac:dyDescent="0.35">
      <c r="A582" t="s">
        <v>515</v>
      </c>
      <c r="B582">
        <v>5.3700000000000004E-4</v>
      </c>
      <c r="C582" t="s">
        <v>1265</v>
      </c>
      <c r="D582" t="s">
        <v>34</v>
      </c>
      <c r="E582" t="s">
        <v>516</v>
      </c>
      <c r="F582" t="s">
        <v>66</v>
      </c>
      <c r="G582" t="s">
        <v>27</v>
      </c>
      <c r="H582" t="s">
        <v>517</v>
      </c>
      <c r="I582" t="s">
        <v>517</v>
      </c>
    </row>
    <row r="583" spans="1:9" x14ac:dyDescent="0.35">
      <c r="A583" t="s">
        <v>949</v>
      </c>
      <c r="B583">
        <v>-1.6649956113816659E-5</v>
      </c>
      <c r="C583" t="s">
        <v>1265</v>
      </c>
      <c r="D583" t="s">
        <v>26</v>
      </c>
      <c r="E583" t="s">
        <v>21</v>
      </c>
      <c r="F583" t="s">
        <v>66</v>
      </c>
      <c r="G583" t="s">
        <v>27</v>
      </c>
      <c r="H583" t="s">
        <v>950</v>
      </c>
      <c r="I583" t="s">
        <v>1266</v>
      </c>
    </row>
    <row r="584" spans="1:9" x14ac:dyDescent="0.35">
      <c r="A584" t="s">
        <v>503</v>
      </c>
      <c r="B584">
        <v>1.0145977263015669E-5</v>
      </c>
      <c r="C584" t="s">
        <v>1265</v>
      </c>
      <c r="D584" t="s">
        <v>34</v>
      </c>
      <c r="E584" t="s">
        <v>21</v>
      </c>
      <c r="F584" t="s">
        <v>66</v>
      </c>
      <c r="G584" t="s">
        <v>27</v>
      </c>
      <c r="H584" t="s">
        <v>504</v>
      </c>
      <c r="I584" t="s">
        <v>1267</v>
      </c>
    </row>
    <row r="585" spans="1:9" x14ac:dyDescent="0.35">
      <c r="A585" t="s">
        <v>439</v>
      </c>
      <c r="B585">
        <v>5.877079850559421E-8</v>
      </c>
      <c r="C585" t="s">
        <v>20</v>
      </c>
      <c r="D585" t="s">
        <v>762</v>
      </c>
      <c r="E585" t="s">
        <v>21</v>
      </c>
      <c r="F585" t="s">
        <v>424</v>
      </c>
      <c r="G585" t="s">
        <v>23</v>
      </c>
      <c r="I585" t="s">
        <v>1264</v>
      </c>
    </row>
    <row r="586" spans="1:9" x14ac:dyDescent="0.35">
      <c r="A586" t="s">
        <v>195</v>
      </c>
      <c r="B586">
        <v>6.3595234914511291E-7</v>
      </c>
      <c r="C586" t="s">
        <v>20</v>
      </c>
      <c r="D586" t="s">
        <v>762</v>
      </c>
      <c r="E586" t="s">
        <v>21</v>
      </c>
      <c r="F586" t="s">
        <v>424</v>
      </c>
      <c r="G586" t="s">
        <v>23</v>
      </c>
      <c r="I586" t="s">
        <v>1264</v>
      </c>
    </row>
    <row r="587" spans="1:9" x14ac:dyDescent="0.35">
      <c r="A587" t="s">
        <v>501</v>
      </c>
      <c r="B587">
        <v>1.461020725874256E-5</v>
      </c>
      <c r="C587" t="s">
        <v>1265</v>
      </c>
      <c r="D587" t="s">
        <v>34</v>
      </c>
      <c r="E587" t="s">
        <v>21</v>
      </c>
      <c r="F587" t="s">
        <v>66</v>
      </c>
      <c r="G587" t="s">
        <v>27</v>
      </c>
      <c r="H587" t="s">
        <v>502</v>
      </c>
      <c r="I587" t="s">
        <v>1267</v>
      </c>
    </row>
    <row r="588" spans="1:9" x14ac:dyDescent="0.35">
      <c r="A588" t="s">
        <v>263</v>
      </c>
      <c r="B588">
        <v>2.3900125556541291E-6</v>
      </c>
      <c r="C588" t="s">
        <v>20</v>
      </c>
      <c r="D588" t="s">
        <v>762</v>
      </c>
      <c r="E588" t="s">
        <v>21</v>
      </c>
      <c r="F588" t="s">
        <v>424</v>
      </c>
      <c r="G588" t="s">
        <v>23</v>
      </c>
      <c r="I588" t="s">
        <v>1264</v>
      </c>
    </row>
    <row r="589" spans="1:9" x14ac:dyDescent="0.35">
      <c r="A589" t="s">
        <v>956</v>
      </c>
      <c r="B589">
        <v>1.5533187721063309E-7</v>
      </c>
      <c r="C589" t="s">
        <v>20</v>
      </c>
      <c r="D589" t="s">
        <v>762</v>
      </c>
      <c r="E589" t="s">
        <v>21</v>
      </c>
      <c r="F589" t="s">
        <v>424</v>
      </c>
      <c r="G589" t="s">
        <v>23</v>
      </c>
      <c r="I589" t="s">
        <v>1264</v>
      </c>
    </row>
    <row r="590" spans="1:9" x14ac:dyDescent="0.35">
      <c r="A590" t="s">
        <v>106</v>
      </c>
      <c r="B590">
        <v>4.3996554411375482E-5</v>
      </c>
      <c r="C590" t="s">
        <v>1265</v>
      </c>
      <c r="D590" t="s">
        <v>34</v>
      </c>
      <c r="E590" t="s">
        <v>21</v>
      </c>
      <c r="F590" t="s">
        <v>66</v>
      </c>
      <c r="G590" t="s">
        <v>27</v>
      </c>
      <c r="H590" t="s">
        <v>106</v>
      </c>
      <c r="I590" t="s">
        <v>1267</v>
      </c>
    </row>
    <row r="591" spans="1:9" x14ac:dyDescent="0.35">
      <c r="A591" t="s">
        <v>499</v>
      </c>
      <c r="B591">
        <v>2.6646928595862361E-3</v>
      </c>
      <c r="C591" t="s">
        <v>20</v>
      </c>
      <c r="D591" t="s">
        <v>762</v>
      </c>
      <c r="E591" t="s">
        <v>484</v>
      </c>
      <c r="F591" t="s">
        <v>500</v>
      </c>
      <c r="G591" t="s">
        <v>23</v>
      </c>
      <c r="I591" t="s">
        <v>1264</v>
      </c>
    </row>
    <row r="592" spans="1:9" x14ac:dyDescent="0.35">
      <c r="A592" t="s">
        <v>947</v>
      </c>
      <c r="B592">
        <v>-1.915934235668475E-4</v>
      </c>
      <c r="C592" t="s">
        <v>1265</v>
      </c>
      <c r="D592" t="s">
        <v>26</v>
      </c>
      <c r="E592" t="s">
        <v>21</v>
      </c>
      <c r="F592" t="s">
        <v>66</v>
      </c>
      <c r="G592" t="s">
        <v>27</v>
      </c>
      <c r="H592" t="s">
        <v>948</v>
      </c>
      <c r="I592" t="s">
        <v>1266</v>
      </c>
    </row>
    <row r="593" spans="1:9" x14ac:dyDescent="0.35">
      <c r="A593" t="s">
        <v>959</v>
      </c>
      <c r="B593">
        <v>1.0873231404744319E-8</v>
      </c>
      <c r="C593" t="s">
        <v>20</v>
      </c>
      <c r="D593" t="s">
        <v>762</v>
      </c>
      <c r="E593" t="s">
        <v>21</v>
      </c>
      <c r="F593" t="s">
        <v>424</v>
      </c>
      <c r="G593" t="s">
        <v>23</v>
      </c>
      <c r="I593" t="s">
        <v>1264</v>
      </c>
    </row>
    <row r="594" spans="1:9" x14ac:dyDescent="0.35">
      <c r="A594" t="s">
        <v>485</v>
      </c>
      <c r="B594">
        <v>0.2313680436641451</v>
      </c>
      <c r="C594" t="s">
        <v>20</v>
      </c>
      <c r="D594" t="s">
        <v>762</v>
      </c>
      <c r="E594" t="s">
        <v>484</v>
      </c>
      <c r="F594" t="s">
        <v>486</v>
      </c>
      <c r="G594" t="s">
        <v>23</v>
      </c>
      <c r="I594" t="s">
        <v>1264</v>
      </c>
    </row>
    <row r="595" spans="1:9" x14ac:dyDescent="0.35">
      <c r="A595" t="s">
        <v>695</v>
      </c>
      <c r="B595">
        <v>7.1016210524893239E-5</v>
      </c>
      <c r="C595" t="s">
        <v>1265</v>
      </c>
      <c r="D595" t="s">
        <v>34</v>
      </c>
      <c r="E595" t="s">
        <v>21</v>
      </c>
      <c r="F595" t="s">
        <v>66</v>
      </c>
      <c r="G595" t="s">
        <v>27</v>
      </c>
      <c r="H595" t="s">
        <v>123</v>
      </c>
      <c r="I595" t="s">
        <v>1267</v>
      </c>
    </row>
    <row r="596" spans="1:9" x14ac:dyDescent="0.35">
      <c r="A596" t="s">
        <v>946</v>
      </c>
      <c r="B596">
        <v>-1.9337734743618501E-5</v>
      </c>
      <c r="C596" t="s">
        <v>1265</v>
      </c>
      <c r="D596" t="s">
        <v>26</v>
      </c>
      <c r="E596" t="s">
        <v>21</v>
      </c>
      <c r="F596" t="s">
        <v>66</v>
      </c>
      <c r="G596" t="s">
        <v>27</v>
      </c>
      <c r="H596" t="s">
        <v>945</v>
      </c>
      <c r="I596" t="s">
        <v>1266</v>
      </c>
    </row>
    <row r="597" spans="1:9" x14ac:dyDescent="0.35">
      <c r="A597" t="s">
        <v>953</v>
      </c>
      <c r="B597">
        <v>7.766593860531655E-9</v>
      </c>
      <c r="C597" t="s">
        <v>20</v>
      </c>
      <c r="D597" t="s">
        <v>762</v>
      </c>
      <c r="E597" t="s">
        <v>21</v>
      </c>
      <c r="F597" t="s">
        <v>424</v>
      </c>
      <c r="G597" t="s">
        <v>23</v>
      </c>
      <c r="I597" t="s">
        <v>1264</v>
      </c>
    </row>
    <row r="598" spans="1:9" x14ac:dyDescent="0.35">
      <c r="A598" t="s">
        <v>616</v>
      </c>
      <c r="B598">
        <v>1.413228395131082E-3</v>
      </c>
      <c r="C598" t="s">
        <v>20</v>
      </c>
      <c r="D598" t="s">
        <v>762</v>
      </c>
      <c r="E598" t="s">
        <v>21</v>
      </c>
      <c r="F598" t="s">
        <v>22</v>
      </c>
      <c r="G598" t="s">
        <v>23</v>
      </c>
      <c r="I598" t="s">
        <v>1268</v>
      </c>
    </row>
    <row r="599" spans="1:9" x14ac:dyDescent="0.35">
      <c r="A599" t="s">
        <v>525</v>
      </c>
      <c r="B599">
        <v>8.8592938869495096E-6</v>
      </c>
      <c r="C599" t="s">
        <v>1265</v>
      </c>
      <c r="D599" t="s">
        <v>26</v>
      </c>
      <c r="E599" t="s">
        <v>21</v>
      </c>
      <c r="F599" t="s">
        <v>66</v>
      </c>
      <c r="G599" t="s">
        <v>27</v>
      </c>
      <c r="H599" t="s">
        <v>313</v>
      </c>
      <c r="I599" t="s">
        <v>1267</v>
      </c>
    </row>
    <row r="600" spans="1:9" x14ac:dyDescent="0.35">
      <c r="A600" t="s">
        <v>507</v>
      </c>
      <c r="B600">
        <v>2.9829173153266058E-3</v>
      </c>
      <c r="C600" t="s">
        <v>1265</v>
      </c>
      <c r="D600" t="s">
        <v>34</v>
      </c>
      <c r="E600" t="s">
        <v>21</v>
      </c>
      <c r="F600" t="s">
        <v>66</v>
      </c>
      <c r="G600" t="s">
        <v>27</v>
      </c>
      <c r="H600" t="s">
        <v>508</v>
      </c>
      <c r="I600" t="s">
        <v>1269</v>
      </c>
    </row>
    <row r="601" spans="1:9" x14ac:dyDescent="0.35">
      <c r="A601" t="s">
        <v>493</v>
      </c>
      <c r="B601">
        <v>4.1781768660816253E-2</v>
      </c>
      <c r="C601" t="s">
        <v>20</v>
      </c>
      <c r="D601" t="s">
        <v>762</v>
      </c>
      <c r="E601" t="s">
        <v>484</v>
      </c>
      <c r="F601" t="s">
        <v>494</v>
      </c>
      <c r="G601" t="s">
        <v>23</v>
      </c>
      <c r="I601" t="s">
        <v>1264</v>
      </c>
    </row>
    <row r="602" spans="1:9" x14ac:dyDescent="0.35">
      <c r="A602" t="s">
        <v>957</v>
      </c>
      <c r="B602">
        <v>1.5533187721063309E-9</v>
      </c>
      <c r="C602" t="s">
        <v>20</v>
      </c>
      <c r="D602" t="s">
        <v>762</v>
      </c>
      <c r="E602" t="s">
        <v>21</v>
      </c>
      <c r="F602" t="s">
        <v>424</v>
      </c>
      <c r="G602" t="s">
        <v>23</v>
      </c>
      <c r="I602" t="s">
        <v>1264</v>
      </c>
    </row>
    <row r="603" spans="1:9" x14ac:dyDescent="0.35">
      <c r="A603" t="s">
        <v>954</v>
      </c>
      <c r="B603">
        <v>1.5533187721063309E-9</v>
      </c>
      <c r="C603" t="s">
        <v>20</v>
      </c>
      <c r="D603" t="s">
        <v>762</v>
      </c>
      <c r="E603" t="s">
        <v>21</v>
      </c>
      <c r="F603" t="s">
        <v>424</v>
      </c>
      <c r="G603" t="s">
        <v>23</v>
      </c>
      <c r="I603" t="s">
        <v>1264</v>
      </c>
    </row>
    <row r="604" spans="1:9" x14ac:dyDescent="0.35">
      <c r="A604" t="s">
        <v>491</v>
      </c>
      <c r="B604">
        <v>4.3635068698908763E-2</v>
      </c>
      <c r="C604" t="s">
        <v>20</v>
      </c>
      <c r="D604" t="s">
        <v>762</v>
      </c>
      <c r="E604" t="s">
        <v>484</v>
      </c>
      <c r="F604" t="s">
        <v>492</v>
      </c>
      <c r="G604" t="s">
        <v>23</v>
      </c>
      <c r="I604" t="s">
        <v>1264</v>
      </c>
    </row>
    <row r="605" spans="1:9" x14ac:dyDescent="0.35">
      <c r="A605" t="s">
        <v>958</v>
      </c>
      <c r="B605">
        <v>1.553318772106331E-11</v>
      </c>
      <c r="C605" t="s">
        <v>20</v>
      </c>
      <c r="D605" t="s">
        <v>762</v>
      </c>
      <c r="E605" t="s">
        <v>21</v>
      </c>
      <c r="F605" t="s">
        <v>424</v>
      </c>
      <c r="G605" t="s">
        <v>23</v>
      </c>
      <c r="I605" t="s">
        <v>1264</v>
      </c>
    </row>
    <row r="606" spans="1:9" x14ac:dyDescent="0.35">
      <c r="A606" t="s">
        <v>951</v>
      </c>
      <c r="B606">
        <v>2.0941297070864329E-4</v>
      </c>
      <c r="C606" t="s">
        <v>1265</v>
      </c>
      <c r="D606" t="s">
        <v>26</v>
      </c>
      <c r="E606" t="s">
        <v>516</v>
      </c>
      <c r="F606" t="s">
        <v>66</v>
      </c>
      <c r="G606" t="s">
        <v>27</v>
      </c>
      <c r="H606" t="s">
        <v>952</v>
      </c>
      <c r="I606" t="s">
        <v>517</v>
      </c>
    </row>
    <row r="607" spans="1:9" x14ac:dyDescent="0.35">
      <c r="A607" t="s">
        <v>509</v>
      </c>
      <c r="B607">
        <v>4.1350500169058321E-4</v>
      </c>
      <c r="C607" t="s">
        <v>1265</v>
      </c>
      <c r="D607" t="s">
        <v>34</v>
      </c>
      <c r="E607" t="s">
        <v>21</v>
      </c>
      <c r="F607" t="s">
        <v>66</v>
      </c>
      <c r="G607" t="s">
        <v>27</v>
      </c>
      <c r="H607" t="s">
        <v>510</v>
      </c>
      <c r="I607" t="s">
        <v>1270</v>
      </c>
    </row>
    <row r="608" spans="1:9" x14ac:dyDescent="0.35">
      <c r="A608" t="s">
        <v>521</v>
      </c>
      <c r="B608">
        <v>2.481125088815428E-5</v>
      </c>
      <c r="C608" t="s">
        <v>20</v>
      </c>
      <c r="D608" t="s">
        <v>762</v>
      </c>
      <c r="E608" t="s">
        <v>21</v>
      </c>
      <c r="F608" t="s">
        <v>424</v>
      </c>
      <c r="G608" t="s">
        <v>23</v>
      </c>
      <c r="I608" t="s">
        <v>1264</v>
      </c>
    </row>
    <row r="609" spans="1:9" x14ac:dyDescent="0.35">
      <c r="A609" t="s">
        <v>522</v>
      </c>
      <c r="B609">
        <v>2.4487834189683852E-6</v>
      </c>
      <c r="C609" t="s">
        <v>20</v>
      </c>
      <c r="D609" t="s">
        <v>762</v>
      </c>
      <c r="E609" t="s">
        <v>21</v>
      </c>
      <c r="F609" t="s">
        <v>424</v>
      </c>
      <c r="G609" t="s">
        <v>23</v>
      </c>
      <c r="I609" t="s">
        <v>1264</v>
      </c>
    </row>
    <row r="610" spans="1:9" x14ac:dyDescent="0.35">
      <c r="A610" t="s">
        <v>327</v>
      </c>
      <c r="B610">
        <v>1.4914586576633031E-4</v>
      </c>
      <c r="C610" t="s">
        <v>1265</v>
      </c>
      <c r="D610" t="s">
        <v>34</v>
      </c>
      <c r="E610" t="s">
        <v>21</v>
      </c>
      <c r="F610" t="s">
        <v>66</v>
      </c>
      <c r="G610" t="s">
        <v>27</v>
      </c>
      <c r="H610" t="s">
        <v>327</v>
      </c>
      <c r="I610" t="s">
        <v>1269</v>
      </c>
    </row>
    <row r="611" spans="1:9" x14ac:dyDescent="0.35">
      <c r="A611" t="s">
        <v>511</v>
      </c>
      <c r="B611">
        <v>5.4997978263766931E-6</v>
      </c>
      <c r="C611" t="s">
        <v>1265</v>
      </c>
      <c r="D611" t="s">
        <v>34</v>
      </c>
      <c r="E611" t="s">
        <v>21</v>
      </c>
      <c r="F611" t="s">
        <v>66</v>
      </c>
      <c r="G611" t="s">
        <v>27</v>
      </c>
      <c r="H611" t="s">
        <v>512</v>
      </c>
      <c r="I611" t="s">
        <v>1267</v>
      </c>
    </row>
    <row r="612" spans="1:9" x14ac:dyDescent="0.35">
      <c r="A612" t="s">
        <v>1271</v>
      </c>
      <c r="B612">
        <v>2.5711768722736689E-2</v>
      </c>
      <c r="C612" t="s">
        <v>1265</v>
      </c>
      <c r="D612" t="s">
        <v>26</v>
      </c>
      <c r="E612" t="s">
        <v>21</v>
      </c>
      <c r="F612" t="s">
        <v>66</v>
      </c>
      <c r="G612" t="s">
        <v>27</v>
      </c>
      <c r="H612" t="s">
        <v>1272</v>
      </c>
      <c r="I612" t="s">
        <v>1268</v>
      </c>
    </row>
    <row r="613" spans="1:9" x14ac:dyDescent="0.35">
      <c r="A613" t="s">
        <v>1276</v>
      </c>
      <c r="B613">
        <v>7.9891286107565712E-2</v>
      </c>
      <c r="C613" t="s">
        <v>1265</v>
      </c>
      <c r="D613" t="s">
        <v>26</v>
      </c>
      <c r="E613" t="s">
        <v>61</v>
      </c>
      <c r="F613" t="s">
        <v>66</v>
      </c>
      <c r="G613" t="s">
        <v>27</v>
      </c>
      <c r="H613" t="s">
        <v>1277</v>
      </c>
      <c r="I613" t="s">
        <v>1268</v>
      </c>
    </row>
    <row r="614" spans="1:9" x14ac:dyDescent="0.35">
      <c r="A614" t="s">
        <v>1278</v>
      </c>
      <c r="B614">
        <v>2.8406484209957301E-4</v>
      </c>
      <c r="C614" t="s">
        <v>1265</v>
      </c>
      <c r="D614" t="s">
        <v>426</v>
      </c>
      <c r="E614" t="s">
        <v>61</v>
      </c>
      <c r="F614" t="s">
        <v>66</v>
      </c>
      <c r="G614" t="s">
        <v>27</v>
      </c>
      <c r="H614" t="s">
        <v>1279</v>
      </c>
      <c r="I614" t="s">
        <v>1267</v>
      </c>
    </row>
    <row r="615" spans="1:9" x14ac:dyDescent="0.35">
      <c r="A615" t="s">
        <v>1275</v>
      </c>
      <c r="B615">
        <v>1</v>
      </c>
      <c r="C615" t="s">
        <v>1265</v>
      </c>
      <c r="D615" t="s">
        <v>26</v>
      </c>
      <c r="E615" t="s">
        <v>1263</v>
      </c>
      <c r="F615" t="s">
        <v>66</v>
      </c>
      <c r="G615" t="s">
        <v>25</v>
      </c>
      <c r="H615" t="s">
        <v>1262</v>
      </c>
      <c r="I615" t="s">
        <v>1266</v>
      </c>
    </row>
    <row r="617" spans="1:9" ht="15.5" x14ac:dyDescent="0.35">
      <c r="A617" s="1" t="s">
        <v>4</v>
      </c>
      <c r="B617" s="1" t="s">
        <v>1280</v>
      </c>
    </row>
    <row r="618" spans="1:9" x14ac:dyDescent="0.35">
      <c r="A618" t="s">
        <v>7</v>
      </c>
      <c r="B618" t="s">
        <v>26</v>
      </c>
    </row>
    <row r="619" spans="1:9" x14ac:dyDescent="0.35">
      <c r="A619" t="s">
        <v>67</v>
      </c>
      <c r="B619">
        <v>1</v>
      </c>
    </row>
    <row r="620" spans="1:9" x14ac:dyDescent="0.35">
      <c r="A620" t="s">
        <v>9</v>
      </c>
      <c r="B620" t="s">
        <v>1262</v>
      </c>
    </row>
    <row r="621" spans="1:9" x14ac:dyDescent="0.35">
      <c r="A621" t="s">
        <v>18</v>
      </c>
      <c r="B621" t="s">
        <v>184</v>
      </c>
    </row>
    <row r="622" spans="1:9" x14ac:dyDescent="0.35">
      <c r="A622" t="s">
        <v>10</v>
      </c>
      <c r="B622" t="s">
        <v>1263</v>
      </c>
    </row>
    <row r="623" spans="1:9" x14ac:dyDescent="0.35">
      <c r="A623" t="s">
        <v>12</v>
      </c>
      <c r="B623" t="s">
        <v>762</v>
      </c>
    </row>
    <row r="624" spans="1:9" ht="15.5" x14ac:dyDescent="0.35">
      <c r="A624" s="1" t="s">
        <v>13</v>
      </c>
    </row>
    <row r="625" spans="1:9" x14ac:dyDescent="0.35">
      <c r="A625" t="s">
        <v>14</v>
      </c>
      <c r="B625" t="s">
        <v>15</v>
      </c>
      <c r="C625" t="s">
        <v>16</v>
      </c>
      <c r="D625" t="s">
        <v>7</v>
      </c>
      <c r="E625" t="s">
        <v>10</v>
      </c>
      <c r="F625" t="s">
        <v>17</v>
      </c>
      <c r="G625" t="s">
        <v>18</v>
      </c>
      <c r="H625" t="s">
        <v>9</v>
      </c>
      <c r="I625" t="s">
        <v>91</v>
      </c>
    </row>
    <row r="626" spans="1:9" x14ac:dyDescent="0.35">
      <c r="A626" t="s">
        <v>63</v>
      </c>
      <c r="B626">
        <v>4.2030920032587633E-5</v>
      </c>
      <c r="C626" t="s">
        <v>1265</v>
      </c>
      <c r="D626" t="s">
        <v>34</v>
      </c>
      <c r="E626" t="s">
        <v>21</v>
      </c>
      <c r="F626" t="s">
        <v>66</v>
      </c>
      <c r="G626" t="s">
        <v>27</v>
      </c>
      <c r="H626" t="s">
        <v>63</v>
      </c>
      <c r="I626" t="s">
        <v>1267</v>
      </c>
    </row>
    <row r="627" spans="1:9" x14ac:dyDescent="0.35">
      <c r="A627" t="s">
        <v>487</v>
      </c>
      <c r="B627">
        <v>1.6258919780995539E-2</v>
      </c>
      <c r="C627" t="s">
        <v>20</v>
      </c>
      <c r="D627" t="s">
        <v>762</v>
      </c>
      <c r="E627" t="s">
        <v>484</v>
      </c>
      <c r="F627" t="s">
        <v>488</v>
      </c>
      <c r="G627" t="s">
        <v>23</v>
      </c>
      <c r="I627" t="s">
        <v>1264</v>
      </c>
    </row>
    <row r="628" spans="1:9" x14ac:dyDescent="0.35">
      <c r="A628" t="s">
        <v>495</v>
      </c>
      <c r="B628">
        <v>8.5315441649958784E-3</v>
      </c>
      <c r="C628" t="s">
        <v>20</v>
      </c>
      <c r="D628" t="s">
        <v>762</v>
      </c>
      <c r="E628" t="s">
        <v>484</v>
      </c>
      <c r="F628" t="s">
        <v>496</v>
      </c>
      <c r="G628" t="s">
        <v>23</v>
      </c>
      <c r="I628" t="s">
        <v>1264</v>
      </c>
    </row>
    <row r="629" spans="1:9" x14ac:dyDescent="0.35">
      <c r="A629" t="s">
        <v>489</v>
      </c>
      <c r="B629">
        <v>1.5933787875471658E-2</v>
      </c>
      <c r="C629" t="s">
        <v>20</v>
      </c>
      <c r="D629" t="s">
        <v>762</v>
      </c>
      <c r="E629" t="s">
        <v>484</v>
      </c>
      <c r="F629" t="s">
        <v>490</v>
      </c>
      <c r="G629" t="s">
        <v>23</v>
      </c>
      <c r="I629" t="s">
        <v>1264</v>
      </c>
    </row>
    <row r="630" spans="1:9" x14ac:dyDescent="0.35">
      <c r="A630" t="s">
        <v>944</v>
      </c>
      <c r="B630">
        <v>4.0773831671112673E-7</v>
      </c>
      <c r="C630" t="s">
        <v>1265</v>
      </c>
      <c r="D630" t="s">
        <v>8</v>
      </c>
      <c r="E630" t="s">
        <v>10</v>
      </c>
      <c r="F630" t="s">
        <v>66</v>
      </c>
      <c r="G630" t="s">
        <v>27</v>
      </c>
      <c r="H630" t="s">
        <v>944</v>
      </c>
      <c r="I630" t="s">
        <v>1266</v>
      </c>
    </row>
    <row r="631" spans="1:9" x14ac:dyDescent="0.35">
      <c r="A631" t="s">
        <v>505</v>
      </c>
      <c r="B631">
        <v>5.5336862217778383E-5</v>
      </c>
      <c r="C631" t="s">
        <v>1265</v>
      </c>
      <c r="D631" t="s">
        <v>34</v>
      </c>
      <c r="E631" t="s">
        <v>21</v>
      </c>
      <c r="F631" t="s">
        <v>66</v>
      </c>
      <c r="G631" t="s">
        <v>27</v>
      </c>
      <c r="H631" t="s">
        <v>506</v>
      </c>
      <c r="I631" t="s">
        <v>1270</v>
      </c>
    </row>
    <row r="632" spans="1:9" x14ac:dyDescent="0.35">
      <c r="A632" t="s">
        <v>497</v>
      </c>
      <c r="B632">
        <v>1.3165374912919689E-3</v>
      </c>
      <c r="C632" t="s">
        <v>20</v>
      </c>
      <c r="D632" t="s">
        <v>762</v>
      </c>
      <c r="E632" t="s">
        <v>484</v>
      </c>
      <c r="F632" t="s">
        <v>498</v>
      </c>
      <c r="G632" t="s">
        <v>23</v>
      </c>
      <c r="I632" t="s">
        <v>1264</v>
      </c>
    </row>
    <row r="633" spans="1:9" x14ac:dyDescent="0.35">
      <c r="A633" t="s">
        <v>961</v>
      </c>
      <c r="B633">
        <v>-4.0773831671112673E-7</v>
      </c>
      <c r="C633" t="s">
        <v>1265</v>
      </c>
      <c r="D633" t="s">
        <v>8</v>
      </c>
      <c r="E633" t="s">
        <v>10</v>
      </c>
      <c r="F633" t="s">
        <v>66</v>
      </c>
      <c r="G633" t="s">
        <v>27</v>
      </c>
      <c r="H633" t="s">
        <v>962</v>
      </c>
      <c r="I633" t="s">
        <v>1266</v>
      </c>
    </row>
    <row r="634" spans="1:9" x14ac:dyDescent="0.35">
      <c r="A634" t="s">
        <v>513</v>
      </c>
      <c r="B634">
        <v>1.6309532668445069E-6</v>
      </c>
      <c r="C634" t="s">
        <v>1265</v>
      </c>
      <c r="D634" t="s">
        <v>34</v>
      </c>
      <c r="E634" t="s">
        <v>21</v>
      </c>
      <c r="F634" t="s">
        <v>66</v>
      </c>
      <c r="G634" t="s">
        <v>27</v>
      </c>
      <c r="H634" t="s">
        <v>514</v>
      </c>
      <c r="I634" t="s">
        <v>1267</v>
      </c>
    </row>
    <row r="635" spans="1:9" x14ac:dyDescent="0.35">
      <c r="A635" t="s">
        <v>515</v>
      </c>
      <c r="B635">
        <v>5.3700000000000004E-4</v>
      </c>
      <c r="C635" t="s">
        <v>1265</v>
      </c>
      <c r="D635" t="s">
        <v>34</v>
      </c>
      <c r="E635" t="s">
        <v>516</v>
      </c>
      <c r="F635" t="s">
        <v>66</v>
      </c>
      <c r="G635" t="s">
        <v>27</v>
      </c>
      <c r="H635" t="s">
        <v>517</v>
      </c>
      <c r="I635" t="s">
        <v>517</v>
      </c>
    </row>
    <row r="636" spans="1:9" x14ac:dyDescent="0.35">
      <c r="A636" t="s">
        <v>949</v>
      </c>
      <c r="B636">
        <v>-1.6746300297411631E-5</v>
      </c>
      <c r="C636" t="s">
        <v>1265</v>
      </c>
      <c r="D636" t="s">
        <v>26</v>
      </c>
      <c r="E636" t="s">
        <v>21</v>
      </c>
      <c r="F636" t="s">
        <v>66</v>
      </c>
      <c r="G636" t="s">
        <v>27</v>
      </c>
      <c r="H636" t="s">
        <v>950</v>
      </c>
      <c r="I636" t="s">
        <v>1266</v>
      </c>
    </row>
    <row r="637" spans="1:9" x14ac:dyDescent="0.35">
      <c r="A637" t="s">
        <v>310</v>
      </c>
      <c r="B637">
        <v>1.050773000814691E-4</v>
      </c>
      <c r="C637" t="s">
        <v>1265</v>
      </c>
      <c r="D637" t="s">
        <v>34</v>
      </c>
      <c r="E637" t="s">
        <v>21</v>
      </c>
      <c r="F637" t="s">
        <v>66</v>
      </c>
      <c r="G637" t="s">
        <v>27</v>
      </c>
      <c r="H637" t="s">
        <v>310</v>
      </c>
      <c r="I637" t="s">
        <v>1267</v>
      </c>
    </row>
    <row r="638" spans="1:9" x14ac:dyDescent="0.35">
      <c r="A638" t="s">
        <v>503</v>
      </c>
      <c r="B638">
        <v>1.019345791777817E-5</v>
      </c>
      <c r="C638" t="s">
        <v>1265</v>
      </c>
      <c r="D638" t="s">
        <v>34</v>
      </c>
      <c r="E638" t="s">
        <v>21</v>
      </c>
      <c r="F638" t="s">
        <v>66</v>
      </c>
      <c r="G638" t="s">
        <v>27</v>
      </c>
      <c r="H638" t="s">
        <v>504</v>
      </c>
      <c r="I638" t="s">
        <v>1267</v>
      </c>
    </row>
    <row r="639" spans="1:9" x14ac:dyDescent="0.35">
      <c r="A639" t="s">
        <v>106</v>
      </c>
      <c r="B639">
        <v>6.5673312550918177E-6</v>
      </c>
      <c r="C639" t="s">
        <v>1265</v>
      </c>
      <c r="D639" t="s">
        <v>34</v>
      </c>
      <c r="E639" t="s">
        <v>21</v>
      </c>
      <c r="F639" t="s">
        <v>66</v>
      </c>
      <c r="G639" t="s">
        <v>27</v>
      </c>
      <c r="H639" t="s">
        <v>106</v>
      </c>
      <c r="I639" t="s">
        <v>1267</v>
      </c>
    </row>
    <row r="640" spans="1:9" x14ac:dyDescent="0.35">
      <c r="A640" t="s">
        <v>499</v>
      </c>
      <c r="B640">
        <v>2.3402958163491112E-3</v>
      </c>
      <c r="C640" t="s">
        <v>20</v>
      </c>
      <c r="D640" t="s">
        <v>762</v>
      </c>
      <c r="E640" t="s">
        <v>484</v>
      </c>
      <c r="F640" t="s">
        <v>500</v>
      </c>
      <c r="G640" t="s">
        <v>23</v>
      </c>
      <c r="I640" t="s">
        <v>1264</v>
      </c>
    </row>
    <row r="641" spans="1:9" x14ac:dyDescent="0.35">
      <c r="A641" t="s">
        <v>947</v>
      </c>
      <c r="B641">
        <v>-1.9270206985092951E-4</v>
      </c>
      <c r="C641" t="s">
        <v>1265</v>
      </c>
      <c r="D641" t="s">
        <v>26</v>
      </c>
      <c r="E641" t="s">
        <v>21</v>
      </c>
      <c r="F641" t="s">
        <v>66</v>
      </c>
      <c r="G641" t="s">
        <v>27</v>
      </c>
      <c r="H641" t="s">
        <v>948</v>
      </c>
      <c r="I641" t="s">
        <v>1266</v>
      </c>
    </row>
    <row r="642" spans="1:9" x14ac:dyDescent="0.35">
      <c r="A642" t="s">
        <v>485</v>
      </c>
      <c r="B642">
        <v>0.17291738018199251</v>
      </c>
      <c r="C642" t="s">
        <v>20</v>
      </c>
      <c r="D642" t="s">
        <v>762</v>
      </c>
      <c r="E642" t="s">
        <v>484</v>
      </c>
      <c r="F642" t="s">
        <v>486</v>
      </c>
      <c r="G642" t="s">
        <v>23</v>
      </c>
      <c r="I642" t="s">
        <v>1264</v>
      </c>
    </row>
    <row r="643" spans="1:9" x14ac:dyDescent="0.35">
      <c r="A643" t="s">
        <v>695</v>
      </c>
      <c r="B643">
        <v>3.5025766693823023E-5</v>
      </c>
      <c r="C643" t="s">
        <v>1265</v>
      </c>
      <c r="D643" t="s">
        <v>34</v>
      </c>
      <c r="E643" t="s">
        <v>21</v>
      </c>
      <c r="F643" t="s">
        <v>66</v>
      </c>
      <c r="G643" t="s">
        <v>27</v>
      </c>
      <c r="H643" t="s">
        <v>123</v>
      </c>
      <c r="I643" t="s">
        <v>1267</v>
      </c>
    </row>
    <row r="644" spans="1:9" x14ac:dyDescent="0.35">
      <c r="A644" t="s">
        <v>946</v>
      </c>
      <c r="B644">
        <v>-1.9449631631136649E-5</v>
      </c>
      <c r="C644" t="s">
        <v>1265</v>
      </c>
      <c r="D644" t="s">
        <v>26</v>
      </c>
      <c r="E644" t="s">
        <v>21</v>
      </c>
      <c r="F644" t="s">
        <v>66</v>
      </c>
      <c r="G644" t="s">
        <v>27</v>
      </c>
      <c r="H644" t="s">
        <v>945</v>
      </c>
      <c r="I644" t="s">
        <v>1266</v>
      </c>
    </row>
    <row r="645" spans="1:9" x14ac:dyDescent="0.35">
      <c r="A645" t="s">
        <v>507</v>
      </c>
      <c r="B645">
        <v>2.9968766278267809E-3</v>
      </c>
      <c r="C645" t="s">
        <v>1265</v>
      </c>
      <c r="D645" t="s">
        <v>34</v>
      </c>
      <c r="E645" t="s">
        <v>21</v>
      </c>
      <c r="F645" t="s">
        <v>66</v>
      </c>
      <c r="G645" t="s">
        <v>27</v>
      </c>
      <c r="H645" t="s">
        <v>508</v>
      </c>
      <c r="I645" t="s">
        <v>1269</v>
      </c>
    </row>
    <row r="646" spans="1:9" x14ac:dyDescent="0.35">
      <c r="A646" t="s">
        <v>493</v>
      </c>
      <c r="B646">
        <v>1.542615428308875E-2</v>
      </c>
      <c r="C646" t="s">
        <v>20</v>
      </c>
      <c r="D646" t="s">
        <v>762</v>
      </c>
      <c r="E646" t="s">
        <v>484</v>
      </c>
      <c r="F646" t="s">
        <v>494</v>
      </c>
      <c r="G646" t="s">
        <v>23</v>
      </c>
      <c r="I646" t="s">
        <v>1264</v>
      </c>
    </row>
    <row r="647" spans="1:9" x14ac:dyDescent="0.35">
      <c r="A647" t="s">
        <v>768</v>
      </c>
      <c r="B647">
        <v>4.7635042703599297E-5</v>
      </c>
      <c r="C647" t="s">
        <v>1265</v>
      </c>
      <c r="D647" t="s">
        <v>34</v>
      </c>
      <c r="E647" t="s">
        <v>177</v>
      </c>
      <c r="F647" t="s">
        <v>66</v>
      </c>
      <c r="G647" t="s">
        <v>27</v>
      </c>
      <c r="H647" t="s">
        <v>768</v>
      </c>
      <c r="I647" t="s">
        <v>1267</v>
      </c>
    </row>
    <row r="648" spans="1:9" x14ac:dyDescent="0.35">
      <c r="A648" t="s">
        <v>491</v>
      </c>
      <c r="B648">
        <v>2.733317751743693E-2</v>
      </c>
      <c r="C648" t="s">
        <v>20</v>
      </c>
      <c r="D648" t="s">
        <v>762</v>
      </c>
      <c r="E648" t="s">
        <v>484</v>
      </c>
      <c r="F648" t="s">
        <v>492</v>
      </c>
      <c r="G648" t="s">
        <v>23</v>
      </c>
      <c r="I648" t="s">
        <v>1264</v>
      </c>
    </row>
    <row r="649" spans="1:9" x14ac:dyDescent="0.35">
      <c r="A649" t="s">
        <v>951</v>
      </c>
      <c r="B649">
        <v>2.1039297142294141E-4</v>
      </c>
      <c r="C649" t="s">
        <v>1265</v>
      </c>
      <c r="D649" t="s">
        <v>26</v>
      </c>
      <c r="E649" t="s">
        <v>516</v>
      </c>
      <c r="F649" t="s">
        <v>66</v>
      </c>
      <c r="G649" t="s">
        <v>27</v>
      </c>
      <c r="H649" t="s">
        <v>952</v>
      </c>
      <c r="I649" t="s">
        <v>517</v>
      </c>
    </row>
    <row r="650" spans="1:9" x14ac:dyDescent="0.35">
      <c r="A650" t="s">
        <v>509</v>
      </c>
      <c r="B650">
        <v>2.5932156942827658E-4</v>
      </c>
      <c r="C650" t="s">
        <v>1265</v>
      </c>
      <c r="D650" t="s">
        <v>34</v>
      </c>
      <c r="E650" t="s">
        <v>21</v>
      </c>
      <c r="F650" t="s">
        <v>66</v>
      </c>
      <c r="G650" t="s">
        <v>27</v>
      </c>
      <c r="H650" t="s">
        <v>510</v>
      </c>
      <c r="I650" t="s">
        <v>1270</v>
      </c>
    </row>
    <row r="651" spans="1:9" x14ac:dyDescent="0.35">
      <c r="A651" t="s">
        <v>320</v>
      </c>
      <c r="B651">
        <v>8.7094873984348004E-5</v>
      </c>
      <c r="C651" t="s">
        <v>1265</v>
      </c>
      <c r="D651" t="s">
        <v>34</v>
      </c>
      <c r="E651" t="s">
        <v>21</v>
      </c>
      <c r="F651" t="s">
        <v>66</v>
      </c>
      <c r="G651" t="s">
        <v>27</v>
      </c>
      <c r="H651" t="s">
        <v>320</v>
      </c>
      <c r="I651" t="s">
        <v>1267</v>
      </c>
    </row>
    <row r="652" spans="1:9" x14ac:dyDescent="0.35">
      <c r="A652" t="s">
        <v>327</v>
      </c>
      <c r="B652">
        <v>1.4984383139133911E-4</v>
      </c>
      <c r="C652" t="s">
        <v>1265</v>
      </c>
      <c r="D652" t="s">
        <v>34</v>
      </c>
      <c r="E652" t="s">
        <v>21</v>
      </c>
      <c r="F652" t="s">
        <v>66</v>
      </c>
      <c r="G652" t="s">
        <v>27</v>
      </c>
      <c r="H652" t="s">
        <v>327</v>
      </c>
      <c r="I652" t="s">
        <v>1269</v>
      </c>
    </row>
    <row r="653" spans="1:9" x14ac:dyDescent="0.35">
      <c r="A653" t="s">
        <v>511</v>
      </c>
      <c r="B653">
        <v>8.1286510455508213E-6</v>
      </c>
      <c r="C653" t="s">
        <v>1265</v>
      </c>
      <c r="D653" t="s">
        <v>34</v>
      </c>
      <c r="E653" t="s">
        <v>21</v>
      </c>
      <c r="F653" t="s">
        <v>66</v>
      </c>
      <c r="G653" t="s">
        <v>27</v>
      </c>
      <c r="H653" t="s">
        <v>512</v>
      </c>
      <c r="I653" t="s">
        <v>1267</v>
      </c>
    </row>
    <row r="654" spans="1:9" x14ac:dyDescent="0.35">
      <c r="A654" t="s">
        <v>1281</v>
      </c>
      <c r="B654">
        <v>8.7094873984348009E-3</v>
      </c>
      <c r="C654" t="s">
        <v>1265</v>
      </c>
      <c r="D654" t="s">
        <v>26</v>
      </c>
      <c r="E654" t="s">
        <v>21</v>
      </c>
      <c r="F654" t="s">
        <v>66</v>
      </c>
      <c r="G654" t="s">
        <v>27</v>
      </c>
      <c r="H654" t="s">
        <v>1272</v>
      </c>
      <c r="I654" t="s">
        <v>1268</v>
      </c>
    </row>
    <row r="655" spans="1:9" x14ac:dyDescent="0.35">
      <c r="A655" t="s">
        <v>1278</v>
      </c>
      <c r="B655">
        <v>1.4010306677529209E-4</v>
      </c>
      <c r="C655" t="s">
        <v>1265</v>
      </c>
      <c r="D655" t="s">
        <v>426</v>
      </c>
      <c r="E655" t="s">
        <v>61</v>
      </c>
      <c r="F655" t="s">
        <v>66</v>
      </c>
      <c r="G655" t="s">
        <v>27</v>
      </c>
      <c r="H655" t="s">
        <v>1279</v>
      </c>
      <c r="I655" t="s">
        <v>1267</v>
      </c>
    </row>
    <row r="656" spans="1:9" x14ac:dyDescent="0.35">
      <c r="A656" t="s">
        <v>1280</v>
      </c>
      <c r="B656">
        <v>1</v>
      </c>
      <c r="C656" t="s">
        <v>1265</v>
      </c>
      <c r="D656" t="s">
        <v>26</v>
      </c>
      <c r="E656" t="s">
        <v>1263</v>
      </c>
      <c r="F656" t="s">
        <v>66</v>
      </c>
      <c r="G656" t="s">
        <v>25</v>
      </c>
      <c r="H656" t="s">
        <v>1262</v>
      </c>
      <c r="I656" t="s">
        <v>1266</v>
      </c>
    </row>
    <row r="658" spans="1:9" ht="15.5" x14ac:dyDescent="0.35">
      <c r="A658" s="1" t="s">
        <v>4</v>
      </c>
      <c r="B658" s="1" t="s">
        <v>1282</v>
      </c>
    </row>
    <row r="659" spans="1:9" x14ac:dyDescent="0.35">
      <c r="A659" t="s">
        <v>7</v>
      </c>
      <c r="B659" t="s">
        <v>26</v>
      </c>
    </row>
    <row r="660" spans="1:9" x14ac:dyDescent="0.35">
      <c r="A660" t="s">
        <v>67</v>
      </c>
      <c r="B660">
        <v>1</v>
      </c>
    </row>
    <row r="661" spans="1:9" x14ac:dyDescent="0.35">
      <c r="A661" t="s">
        <v>9</v>
      </c>
      <c r="B661" t="s">
        <v>1262</v>
      </c>
    </row>
    <row r="662" spans="1:9" x14ac:dyDescent="0.35">
      <c r="A662" t="s">
        <v>18</v>
      </c>
      <c r="B662" t="s">
        <v>184</v>
      </c>
    </row>
    <row r="663" spans="1:9" x14ac:dyDescent="0.35">
      <c r="A663" t="s">
        <v>10</v>
      </c>
      <c r="B663" t="s">
        <v>1263</v>
      </c>
    </row>
    <row r="664" spans="1:9" x14ac:dyDescent="0.35">
      <c r="A664" t="s">
        <v>12</v>
      </c>
      <c r="B664" t="s">
        <v>762</v>
      </c>
    </row>
    <row r="665" spans="1:9" ht="15.5" x14ac:dyDescent="0.35">
      <c r="A665" s="1" t="s">
        <v>13</v>
      </c>
    </row>
    <row r="666" spans="1:9" x14ac:dyDescent="0.35">
      <c r="A666" t="s">
        <v>14</v>
      </c>
      <c r="B666" t="s">
        <v>15</v>
      </c>
      <c r="C666" t="s">
        <v>16</v>
      </c>
      <c r="D666" t="s">
        <v>7</v>
      </c>
      <c r="E666" t="s">
        <v>10</v>
      </c>
      <c r="F666" t="s">
        <v>17</v>
      </c>
      <c r="G666" t="s">
        <v>18</v>
      </c>
      <c r="H666" t="s">
        <v>9</v>
      </c>
      <c r="I666" t="s">
        <v>91</v>
      </c>
    </row>
    <row r="667" spans="1:9" x14ac:dyDescent="0.35">
      <c r="A667" t="s">
        <v>487</v>
      </c>
      <c r="B667">
        <v>1.800566049599622E-2</v>
      </c>
      <c r="C667" t="s">
        <v>20</v>
      </c>
      <c r="D667" t="s">
        <v>762</v>
      </c>
      <c r="E667" t="s">
        <v>484</v>
      </c>
      <c r="F667" t="s">
        <v>488</v>
      </c>
      <c r="G667" t="s">
        <v>23</v>
      </c>
      <c r="I667" t="s">
        <v>1264</v>
      </c>
    </row>
    <row r="668" spans="1:9" x14ac:dyDescent="0.35">
      <c r="A668" t="s">
        <v>495</v>
      </c>
      <c r="B668">
        <v>9.4481115480420496E-3</v>
      </c>
      <c r="C668" t="s">
        <v>20</v>
      </c>
      <c r="D668" t="s">
        <v>762</v>
      </c>
      <c r="E668" t="s">
        <v>484</v>
      </c>
      <c r="F668" t="s">
        <v>496</v>
      </c>
      <c r="G668" t="s">
        <v>23</v>
      </c>
      <c r="I668" t="s">
        <v>1264</v>
      </c>
    </row>
    <row r="669" spans="1:9" x14ac:dyDescent="0.35">
      <c r="A669" t="s">
        <v>489</v>
      </c>
      <c r="B669">
        <v>1.76455987707319E-2</v>
      </c>
      <c r="C669" t="s">
        <v>20</v>
      </c>
      <c r="D669" t="s">
        <v>762</v>
      </c>
      <c r="E669" t="s">
        <v>484</v>
      </c>
      <c r="F669" t="s">
        <v>490</v>
      </c>
      <c r="G669" t="s">
        <v>23</v>
      </c>
      <c r="I669" t="s">
        <v>1264</v>
      </c>
    </row>
    <row r="670" spans="1:9" x14ac:dyDescent="0.35">
      <c r="A670" t="s">
        <v>944</v>
      </c>
      <c r="B670">
        <v>4.5154277164777292E-7</v>
      </c>
      <c r="C670" t="s">
        <v>1265</v>
      </c>
      <c r="D670" t="s">
        <v>8</v>
      </c>
      <c r="E670" t="s">
        <v>10</v>
      </c>
      <c r="F670" t="s">
        <v>66</v>
      </c>
      <c r="G670" t="s">
        <v>27</v>
      </c>
      <c r="H670" t="s">
        <v>944</v>
      </c>
      <c r="I670" t="s">
        <v>1266</v>
      </c>
    </row>
    <row r="671" spans="1:9" x14ac:dyDescent="0.35">
      <c r="A671" t="s">
        <v>1341</v>
      </c>
      <c r="B671">
        <v>4.5154277164777292E-7</v>
      </c>
      <c r="C671" t="s">
        <v>1265</v>
      </c>
      <c r="D671" t="s">
        <v>8</v>
      </c>
      <c r="E671" t="s">
        <v>10</v>
      </c>
      <c r="F671" t="s">
        <v>66</v>
      </c>
      <c r="G671" t="s">
        <v>27</v>
      </c>
      <c r="H671" t="s">
        <v>1341</v>
      </c>
      <c r="I671" t="s">
        <v>1266</v>
      </c>
    </row>
    <row r="672" spans="1:9" x14ac:dyDescent="0.35">
      <c r="A672" t="s">
        <v>1344</v>
      </c>
      <c r="B672">
        <v>4.5154277164777292E-7</v>
      </c>
      <c r="C672" t="s">
        <v>1265</v>
      </c>
      <c r="D672" t="s">
        <v>8</v>
      </c>
      <c r="E672" t="s">
        <v>10</v>
      </c>
      <c r="F672" t="s">
        <v>66</v>
      </c>
      <c r="G672" t="s">
        <v>27</v>
      </c>
      <c r="H672" t="s">
        <v>1344</v>
      </c>
      <c r="I672" t="s">
        <v>1266</v>
      </c>
    </row>
    <row r="673" spans="1:9" x14ac:dyDescent="0.35">
      <c r="A673" t="s">
        <v>505</v>
      </c>
      <c r="B673">
        <v>6.71570837156673E-5</v>
      </c>
      <c r="C673" t="s">
        <v>1265</v>
      </c>
      <c r="D673" t="s">
        <v>34</v>
      </c>
      <c r="E673" t="s">
        <v>21</v>
      </c>
      <c r="F673" t="s">
        <v>66</v>
      </c>
      <c r="G673" t="s">
        <v>27</v>
      </c>
      <c r="H673" t="s">
        <v>506</v>
      </c>
      <c r="I673" t="s">
        <v>1270</v>
      </c>
    </row>
    <row r="674" spans="1:9" x14ac:dyDescent="0.35">
      <c r="A674" t="s">
        <v>497</v>
      </c>
      <c r="B674">
        <v>1.4579767547756659E-3</v>
      </c>
      <c r="C674" t="s">
        <v>20</v>
      </c>
      <c r="D674" t="s">
        <v>762</v>
      </c>
      <c r="E674" t="s">
        <v>484</v>
      </c>
      <c r="F674" t="s">
        <v>498</v>
      </c>
      <c r="G674" t="s">
        <v>23</v>
      </c>
      <c r="I674" t="s">
        <v>1264</v>
      </c>
    </row>
    <row r="675" spans="1:9" x14ac:dyDescent="0.35">
      <c r="A675" t="s">
        <v>961</v>
      </c>
      <c r="B675">
        <v>-4.5154277164777292E-7</v>
      </c>
      <c r="C675" t="s">
        <v>1265</v>
      </c>
      <c r="D675" t="s">
        <v>8</v>
      </c>
      <c r="E675" t="s">
        <v>10</v>
      </c>
      <c r="F675" t="s">
        <v>66</v>
      </c>
      <c r="G675" t="s">
        <v>27</v>
      </c>
      <c r="H675" t="s">
        <v>962</v>
      </c>
      <c r="I675" t="s">
        <v>1266</v>
      </c>
    </row>
    <row r="676" spans="1:9" x14ac:dyDescent="0.35">
      <c r="A676" t="s">
        <v>1342</v>
      </c>
      <c r="B676">
        <v>-4.5154277164777292E-7</v>
      </c>
      <c r="C676" t="s">
        <v>1265</v>
      </c>
      <c r="D676" t="s">
        <v>8</v>
      </c>
      <c r="E676" t="s">
        <v>10</v>
      </c>
      <c r="F676" t="s">
        <v>66</v>
      </c>
      <c r="G676" t="s">
        <v>27</v>
      </c>
      <c r="H676" t="s">
        <v>1343</v>
      </c>
      <c r="I676" t="s">
        <v>1266</v>
      </c>
    </row>
    <row r="677" spans="1:9" x14ac:dyDescent="0.35">
      <c r="A677" t="s">
        <v>1345</v>
      </c>
      <c r="B677">
        <v>-4.5154277164777292E-7</v>
      </c>
      <c r="C677" t="s">
        <v>1265</v>
      </c>
      <c r="D677" t="s">
        <v>8</v>
      </c>
      <c r="E677" t="s">
        <v>10</v>
      </c>
      <c r="F677" t="s">
        <v>66</v>
      </c>
      <c r="G677" t="s">
        <v>27</v>
      </c>
      <c r="H677" t="s">
        <v>1346</v>
      </c>
      <c r="I677" t="s">
        <v>1266</v>
      </c>
    </row>
    <row r="678" spans="1:9" x14ac:dyDescent="0.35">
      <c r="A678" t="s">
        <v>513</v>
      </c>
      <c r="B678">
        <v>1.806171086591091E-6</v>
      </c>
      <c r="C678" t="s">
        <v>1265</v>
      </c>
      <c r="D678" t="s">
        <v>34</v>
      </c>
      <c r="E678" t="s">
        <v>21</v>
      </c>
      <c r="F678" t="s">
        <v>66</v>
      </c>
      <c r="G678" t="s">
        <v>27</v>
      </c>
      <c r="H678" t="s">
        <v>514</v>
      </c>
      <c r="I678" t="s">
        <v>1267</v>
      </c>
    </row>
    <row r="679" spans="1:9" x14ac:dyDescent="0.35">
      <c r="A679" t="s">
        <v>515</v>
      </c>
      <c r="B679">
        <v>5.3700000000000004E-4</v>
      </c>
      <c r="C679" t="s">
        <v>1265</v>
      </c>
      <c r="D679" t="s">
        <v>34</v>
      </c>
      <c r="E679" t="s">
        <v>516</v>
      </c>
      <c r="F679" t="s">
        <v>66</v>
      </c>
      <c r="G679" t="s">
        <v>27</v>
      </c>
      <c r="H679" t="s">
        <v>517</v>
      </c>
      <c r="I679" t="s">
        <v>517</v>
      </c>
    </row>
    <row r="680" spans="1:9" x14ac:dyDescent="0.35">
      <c r="A680" t="s">
        <v>949</v>
      </c>
      <c r="B680">
        <v>-1.8968418162994671E-5</v>
      </c>
      <c r="C680" t="s">
        <v>1265</v>
      </c>
      <c r="D680" t="s">
        <v>26</v>
      </c>
      <c r="E680" t="s">
        <v>21</v>
      </c>
      <c r="F680" t="s">
        <v>66</v>
      </c>
      <c r="G680" t="s">
        <v>27</v>
      </c>
      <c r="H680" t="s">
        <v>950</v>
      </c>
      <c r="I680" t="s">
        <v>1266</v>
      </c>
    </row>
    <row r="681" spans="1:9" x14ac:dyDescent="0.35">
      <c r="A681" t="s">
        <v>503</v>
      </c>
      <c r="B681">
        <v>1.1288569291194321E-5</v>
      </c>
      <c r="C681" t="s">
        <v>1265</v>
      </c>
      <c r="D681" t="s">
        <v>34</v>
      </c>
      <c r="E681" t="s">
        <v>21</v>
      </c>
      <c r="F681" t="s">
        <v>66</v>
      </c>
      <c r="G681" t="s">
        <v>27</v>
      </c>
      <c r="H681" t="s">
        <v>504</v>
      </c>
      <c r="I681" t="s">
        <v>1267</v>
      </c>
    </row>
    <row r="682" spans="1:9" x14ac:dyDescent="0.35">
      <c r="A682" t="s">
        <v>501</v>
      </c>
      <c r="B682">
        <v>1.6255539779319819E-5</v>
      </c>
      <c r="C682" t="s">
        <v>1265</v>
      </c>
      <c r="D682" t="s">
        <v>34</v>
      </c>
      <c r="E682" t="s">
        <v>21</v>
      </c>
      <c r="F682" t="s">
        <v>66</v>
      </c>
      <c r="G682" t="s">
        <v>27</v>
      </c>
      <c r="H682" t="s">
        <v>502</v>
      </c>
      <c r="I682" t="s">
        <v>1267</v>
      </c>
    </row>
    <row r="683" spans="1:9" x14ac:dyDescent="0.35">
      <c r="A683" t="s">
        <v>106</v>
      </c>
      <c r="B683">
        <v>2.9192750617899053E-4</v>
      </c>
      <c r="C683" t="s">
        <v>1265</v>
      </c>
      <c r="D683" t="s">
        <v>34</v>
      </c>
      <c r="E683" t="s">
        <v>21</v>
      </c>
      <c r="F683" t="s">
        <v>66</v>
      </c>
      <c r="G683" t="s">
        <v>27</v>
      </c>
      <c r="H683" t="s">
        <v>106</v>
      </c>
      <c r="I683" t="s">
        <v>1267</v>
      </c>
    </row>
    <row r="684" spans="1:9" x14ac:dyDescent="0.35">
      <c r="A684" t="s">
        <v>499</v>
      </c>
      <c r="B684">
        <v>2.5917202678271802E-3</v>
      </c>
      <c r="C684" t="s">
        <v>20</v>
      </c>
      <c r="D684" t="s">
        <v>762</v>
      </c>
      <c r="E684" t="s">
        <v>484</v>
      </c>
      <c r="F684" t="s">
        <v>500</v>
      </c>
      <c r="G684" t="s">
        <v>23</v>
      </c>
      <c r="I684" t="s">
        <v>1264</v>
      </c>
    </row>
    <row r="685" spans="1:9" x14ac:dyDescent="0.35">
      <c r="A685" t="s">
        <v>947</v>
      </c>
      <c r="B685">
        <v>-2.1827229757560301E-4</v>
      </c>
      <c r="C685" t="s">
        <v>1265</v>
      </c>
      <c r="D685" t="s">
        <v>26</v>
      </c>
      <c r="E685" t="s">
        <v>21</v>
      </c>
      <c r="F685" t="s">
        <v>66</v>
      </c>
      <c r="G685" t="s">
        <v>27</v>
      </c>
      <c r="H685" t="s">
        <v>948</v>
      </c>
      <c r="I685" t="s">
        <v>1266</v>
      </c>
    </row>
    <row r="686" spans="1:9" x14ac:dyDescent="0.35">
      <c r="A686" t="s">
        <v>485</v>
      </c>
      <c r="B686">
        <v>0.1914943725261076</v>
      </c>
      <c r="C686" t="s">
        <v>20</v>
      </c>
      <c r="D686" t="s">
        <v>762</v>
      </c>
      <c r="E686" t="s">
        <v>484</v>
      </c>
      <c r="F686" t="s">
        <v>486</v>
      </c>
      <c r="G686" t="s">
        <v>23</v>
      </c>
      <c r="I686" t="s">
        <v>1264</v>
      </c>
    </row>
    <row r="687" spans="1:9" x14ac:dyDescent="0.35">
      <c r="A687" t="s">
        <v>695</v>
      </c>
      <c r="B687">
        <v>4.3789125926848568E-4</v>
      </c>
      <c r="C687" t="s">
        <v>1265</v>
      </c>
      <c r="D687" t="s">
        <v>34</v>
      </c>
      <c r="E687" t="s">
        <v>21</v>
      </c>
      <c r="F687" t="s">
        <v>66</v>
      </c>
      <c r="G687" t="s">
        <v>27</v>
      </c>
      <c r="H687" t="s">
        <v>123</v>
      </c>
      <c r="I687" t="s">
        <v>1267</v>
      </c>
    </row>
    <row r="688" spans="1:9" x14ac:dyDescent="0.35">
      <c r="A688" t="s">
        <v>946</v>
      </c>
      <c r="B688">
        <v>-2.203046280930667E-5</v>
      </c>
      <c r="C688" t="s">
        <v>1265</v>
      </c>
      <c r="D688" t="s">
        <v>26</v>
      </c>
      <c r="E688" t="s">
        <v>21</v>
      </c>
      <c r="F688" t="s">
        <v>66</v>
      </c>
      <c r="G688" t="s">
        <v>27</v>
      </c>
      <c r="H688" t="s">
        <v>945</v>
      </c>
      <c r="I688" t="s">
        <v>1266</v>
      </c>
    </row>
    <row r="689" spans="1:9" x14ac:dyDescent="0.35">
      <c r="A689" t="s">
        <v>507</v>
      </c>
      <c r="B689">
        <v>3.31883937161113E-3</v>
      </c>
      <c r="C689" t="s">
        <v>1265</v>
      </c>
      <c r="D689" t="s">
        <v>34</v>
      </c>
      <c r="E689" t="s">
        <v>21</v>
      </c>
      <c r="F689" t="s">
        <v>66</v>
      </c>
      <c r="G689" t="s">
        <v>27</v>
      </c>
      <c r="H689" t="s">
        <v>508</v>
      </c>
      <c r="I689" t="s">
        <v>1269</v>
      </c>
    </row>
    <row r="690" spans="1:9" x14ac:dyDescent="0.35">
      <c r="A690" t="s">
        <v>493</v>
      </c>
      <c r="B690">
        <v>1.708342869769338E-2</v>
      </c>
      <c r="C690" t="s">
        <v>20</v>
      </c>
      <c r="D690" t="s">
        <v>762</v>
      </c>
      <c r="E690" t="s">
        <v>484</v>
      </c>
      <c r="F690" t="s">
        <v>494</v>
      </c>
      <c r="G690" t="s">
        <v>23</v>
      </c>
      <c r="I690" t="s">
        <v>1264</v>
      </c>
    </row>
    <row r="691" spans="1:9" x14ac:dyDescent="0.35">
      <c r="A691" t="s">
        <v>491</v>
      </c>
      <c r="B691">
        <v>3.0269656366164278E-2</v>
      </c>
      <c r="C691" t="s">
        <v>20</v>
      </c>
      <c r="D691" t="s">
        <v>762</v>
      </c>
      <c r="E691" t="s">
        <v>484</v>
      </c>
      <c r="F691" t="s">
        <v>492</v>
      </c>
      <c r="G691" t="s">
        <v>23</v>
      </c>
      <c r="I691" t="s">
        <v>1264</v>
      </c>
    </row>
    <row r="692" spans="1:9" x14ac:dyDescent="0.35">
      <c r="A692" t="s">
        <v>951</v>
      </c>
      <c r="B692">
        <v>2.3299607017025081E-4</v>
      </c>
      <c r="C692" t="s">
        <v>1265</v>
      </c>
      <c r="D692" t="s">
        <v>26</v>
      </c>
      <c r="E692" t="s">
        <v>516</v>
      </c>
      <c r="F692" t="s">
        <v>66</v>
      </c>
      <c r="G692" t="s">
        <v>27</v>
      </c>
      <c r="H692" t="s">
        <v>952</v>
      </c>
      <c r="I692" t="s">
        <v>517</v>
      </c>
    </row>
    <row r="693" spans="1:9" x14ac:dyDescent="0.35">
      <c r="A693" t="s">
        <v>509</v>
      </c>
      <c r="B693">
        <v>2.8718120276798352E-4</v>
      </c>
      <c r="C693" t="s">
        <v>1265</v>
      </c>
      <c r="D693" t="s">
        <v>34</v>
      </c>
      <c r="E693" t="s">
        <v>21</v>
      </c>
      <c r="F693" t="s">
        <v>66</v>
      </c>
      <c r="G693" t="s">
        <v>27</v>
      </c>
      <c r="H693" t="s">
        <v>510</v>
      </c>
      <c r="I693" t="s">
        <v>1270</v>
      </c>
    </row>
    <row r="694" spans="1:9" x14ac:dyDescent="0.35">
      <c r="A694" t="s">
        <v>327</v>
      </c>
      <c r="B694">
        <v>1.6594196858055649E-4</v>
      </c>
      <c r="C694" t="s">
        <v>1265</v>
      </c>
      <c r="D694" t="s">
        <v>34</v>
      </c>
      <c r="E694" t="s">
        <v>21</v>
      </c>
      <c r="F694" t="s">
        <v>66</v>
      </c>
      <c r="G694" t="s">
        <v>27</v>
      </c>
      <c r="H694" t="s">
        <v>327</v>
      </c>
      <c r="I694" t="s">
        <v>1269</v>
      </c>
    </row>
    <row r="695" spans="1:9" x14ac:dyDescent="0.35">
      <c r="A695" t="s">
        <v>511</v>
      </c>
      <c r="B695">
        <v>9.7804023967398386E-6</v>
      </c>
      <c r="C695" t="s">
        <v>1265</v>
      </c>
      <c r="D695" t="s">
        <v>34</v>
      </c>
      <c r="E695" t="s">
        <v>21</v>
      </c>
      <c r="F695" t="s">
        <v>66</v>
      </c>
      <c r="G695" t="s">
        <v>27</v>
      </c>
      <c r="H695" t="s">
        <v>512</v>
      </c>
      <c r="I695" t="s">
        <v>1267</v>
      </c>
    </row>
    <row r="696" spans="1:9" x14ac:dyDescent="0.35">
      <c r="A696" t="s">
        <v>1276</v>
      </c>
      <c r="B696">
        <v>0.20606647494987559</v>
      </c>
      <c r="C696" t="s">
        <v>1265</v>
      </c>
      <c r="D696" t="s">
        <v>26</v>
      </c>
      <c r="E696" t="s">
        <v>61</v>
      </c>
      <c r="F696" t="s">
        <v>66</v>
      </c>
      <c r="G696" t="s">
        <v>27</v>
      </c>
      <c r="H696" t="s">
        <v>1277</v>
      </c>
      <c r="I696" t="s">
        <v>1268</v>
      </c>
    </row>
    <row r="697" spans="1:9" x14ac:dyDescent="0.35">
      <c r="A697" t="s">
        <v>1278</v>
      </c>
      <c r="B697">
        <v>1.7515650370739429E-3</v>
      </c>
      <c r="C697" t="s">
        <v>1265</v>
      </c>
      <c r="D697" t="s">
        <v>426</v>
      </c>
      <c r="E697" t="s">
        <v>61</v>
      </c>
      <c r="F697" t="s">
        <v>66</v>
      </c>
      <c r="G697" t="s">
        <v>27</v>
      </c>
      <c r="H697" t="s">
        <v>1279</v>
      </c>
      <c r="I697" t="s">
        <v>1267</v>
      </c>
    </row>
    <row r="698" spans="1:9" x14ac:dyDescent="0.35">
      <c r="A698" t="s">
        <v>1282</v>
      </c>
      <c r="B698">
        <v>1</v>
      </c>
      <c r="C698" t="s">
        <v>1265</v>
      </c>
      <c r="D698" t="s">
        <v>26</v>
      </c>
      <c r="E698" t="s">
        <v>1263</v>
      </c>
      <c r="F698" t="s">
        <v>66</v>
      </c>
      <c r="G698" t="s">
        <v>25</v>
      </c>
      <c r="H698" t="s">
        <v>1262</v>
      </c>
      <c r="I698" t="s">
        <v>1266</v>
      </c>
    </row>
    <row r="700" spans="1:9" ht="15.5" x14ac:dyDescent="0.35">
      <c r="A700" s="1" t="s">
        <v>4</v>
      </c>
      <c r="B700" s="1" t="s">
        <v>1283</v>
      </c>
    </row>
    <row r="701" spans="1:9" x14ac:dyDescent="0.35">
      <c r="A701" t="s">
        <v>7</v>
      </c>
      <c r="B701" t="s">
        <v>26</v>
      </c>
    </row>
    <row r="702" spans="1:9" x14ac:dyDescent="0.35">
      <c r="A702" t="s">
        <v>67</v>
      </c>
      <c r="B702">
        <v>1</v>
      </c>
    </row>
    <row r="703" spans="1:9" x14ac:dyDescent="0.35">
      <c r="A703" t="s">
        <v>9</v>
      </c>
      <c r="B703" t="s">
        <v>1262</v>
      </c>
    </row>
    <row r="704" spans="1:9" x14ac:dyDescent="0.35">
      <c r="A704" t="s">
        <v>18</v>
      </c>
      <c r="B704" t="s">
        <v>184</v>
      </c>
    </row>
    <row r="705" spans="1:9" x14ac:dyDescent="0.35">
      <c r="A705" t="s">
        <v>10</v>
      </c>
      <c r="B705" t="s">
        <v>1263</v>
      </c>
    </row>
    <row r="706" spans="1:9" x14ac:dyDescent="0.35">
      <c r="A706" t="s">
        <v>12</v>
      </c>
      <c r="B706" t="s">
        <v>762</v>
      </c>
    </row>
    <row r="707" spans="1:9" ht="15.5" x14ac:dyDescent="0.35">
      <c r="A707" s="1" t="s">
        <v>13</v>
      </c>
    </row>
    <row r="708" spans="1:9" x14ac:dyDescent="0.35">
      <c r="A708" t="s">
        <v>14</v>
      </c>
      <c r="B708" t="s">
        <v>15</v>
      </c>
      <c r="C708" t="s">
        <v>16</v>
      </c>
      <c r="D708" t="s">
        <v>7</v>
      </c>
      <c r="E708" t="s">
        <v>10</v>
      </c>
      <c r="F708" t="s">
        <v>17</v>
      </c>
      <c r="G708" t="s">
        <v>18</v>
      </c>
      <c r="H708" t="s">
        <v>9</v>
      </c>
      <c r="I708" t="s">
        <v>91</v>
      </c>
    </row>
    <row r="709" spans="1:9" x14ac:dyDescent="0.35">
      <c r="A709" t="s">
        <v>549</v>
      </c>
      <c r="B709">
        <v>1</v>
      </c>
      <c r="C709" t="s">
        <v>20</v>
      </c>
      <c r="E709" t="s">
        <v>21</v>
      </c>
      <c r="F709" t="s">
        <v>424</v>
      </c>
      <c r="G709" t="s">
        <v>23</v>
      </c>
      <c r="I709" t="s">
        <v>1264</v>
      </c>
    </row>
    <row r="710" spans="1:9" x14ac:dyDescent="0.35">
      <c r="A710" t="s">
        <v>549</v>
      </c>
      <c r="B710">
        <v>1</v>
      </c>
      <c r="C710" t="s">
        <v>20</v>
      </c>
      <c r="E710" t="s">
        <v>21</v>
      </c>
      <c r="F710" t="s">
        <v>519</v>
      </c>
      <c r="G710" t="s">
        <v>23</v>
      </c>
      <c r="I710" t="s">
        <v>1264</v>
      </c>
    </row>
    <row r="711" spans="1:9" x14ac:dyDescent="0.35">
      <c r="A711" t="s">
        <v>549</v>
      </c>
      <c r="B711">
        <v>1</v>
      </c>
      <c r="C711" t="s">
        <v>20</v>
      </c>
      <c r="E711" t="s">
        <v>21</v>
      </c>
      <c r="F711" t="s">
        <v>1308</v>
      </c>
      <c r="G711" t="s">
        <v>23</v>
      </c>
      <c r="I711" t="s">
        <v>1264</v>
      </c>
    </row>
    <row r="712" spans="1:9" x14ac:dyDescent="0.35">
      <c r="A712" t="s">
        <v>1452</v>
      </c>
      <c r="B712">
        <v>1</v>
      </c>
      <c r="C712" t="s">
        <v>20</v>
      </c>
      <c r="E712" t="s">
        <v>21</v>
      </c>
      <c r="F712" t="s">
        <v>424</v>
      </c>
      <c r="G712" t="s">
        <v>23</v>
      </c>
      <c r="I712" t="s">
        <v>1264</v>
      </c>
    </row>
    <row r="713" spans="1:9" x14ac:dyDescent="0.35">
      <c r="A713" t="s">
        <v>1452</v>
      </c>
      <c r="B713">
        <v>1</v>
      </c>
      <c r="C713" t="s">
        <v>20</v>
      </c>
      <c r="E713" t="s">
        <v>21</v>
      </c>
      <c r="F713" t="s">
        <v>519</v>
      </c>
      <c r="G713" t="s">
        <v>23</v>
      </c>
      <c r="I713" t="s">
        <v>1264</v>
      </c>
    </row>
    <row r="714" spans="1:9" x14ac:dyDescent="0.35">
      <c r="A714" t="s">
        <v>1452</v>
      </c>
      <c r="B714">
        <v>1</v>
      </c>
      <c r="C714" t="s">
        <v>20</v>
      </c>
      <c r="E714" t="s">
        <v>21</v>
      </c>
      <c r="F714" t="s">
        <v>1308</v>
      </c>
      <c r="G714" t="s">
        <v>23</v>
      </c>
      <c r="I714" t="s">
        <v>1264</v>
      </c>
    </row>
    <row r="715" spans="1:9" x14ac:dyDescent="0.35">
      <c r="A715" t="s">
        <v>544</v>
      </c>
      <c r="B715">
        <v>1</v>
      </c>
      <c r="C715" t="s">
        <v>20</v>
      </c>
      <c r="E715" t="s">
        <v>21</v>
      </c>
      <c r="F715" t="s">
        <v>424</v>
      </c>
      <c r="G715" t="s">
        <v>23</v>
      </c>
      <c r="I715" t="s">
        <v>1264</v>
      </c>
    </row>
    <row r="716" spans="1:9" x14ac:dyDescent="0.35">
      <c r="A716" t="s">
        <v>544</v>
      </c>
      <c r="B716">
        <v>1</v>
      </c>
      <c r="C716" t="s">
        <v>20</v>
      </c>
      <c r="E716" t="s">
        <v>21</v>
      </c>
      <c r="F716" t="s">
        <v>519</v>
      </c>
      <c r="G716" t="s">
        <v>23</v>
      </c>
      <c r="I716" t="s">
        <v>1264</v>
      </c>
    </row>
    <row r="717" spans="1:9" x14ac:dyDescent="0.35">
      <c r="A717" t="s">
        <v>544</v>
      </c>
      <c r="B717">
        <v>1</v>
      </c>
      <c r="C717" t="s">
        <v>20</v>
      </c>
      <c r="E717" t="s">
        <v>21</v>
      </c>
      <c r="F717" t="s">
        <v>1308</v>
      </c>
      <c r="G717" t="s">
        <v>23</v>
      </c>
      <c r="I717" t="s">
        <v>1264</v>
      </c>
    </row>
    <row r="718" spans="1:9" x14ac:dyDescent="0.35">
      <c r="A718" t="s">
        <v>540</v>
      </c>
      <c r="B718">
        <v>1</v>
      </c>
      <c r="C718" t="s">
        <v>20</v>
      </c>
      <c r="E718" t="s">
        <v>21</v>
      </c>
      <c r="F718" t="s">
        <v>424</v>
      </c>
      <c r="G718" t="s">
        <v>23</v>
      </c>
      <c r="I718" t="s">
        <v>1264</v>
      </c>
    </row>
    <row r="719" spans="1:9" x14ac:dyDescent="0.35">
      <c r="A719" t="s">
        <v>540</v>
      </c>
      <c r="B719">
        <v>1</v>
      </c>
      <c r="C719" t="s">
        <v>20</v>
      </c>
      <c r="E719" t="s">
        <v>21</v>
      </c>
      <c r="F719" t="s">
        <v>519</v>
      </c>
      <c r="G719" t="s">
        <v>23</v>
      </c>
      <c r="I719" t="s">
        <v>1264</v>
      </c>
    </row>
    <row r="720" spans="1:9" x14ac:dyDescent="0.35">
      <c r="A720" t="s">
        <v>540</v>
      </c>
      <c r="B720">
        <v>1</v>
      </c>
      <c r="C720" t="s">
        <v>20</v>
      </c>
      <c r="E720" t="s">
        <v>21</v>
      </c>
      <c r="F720" t="s">
        <v>1308</v>
      </c>
      <c r="G720" t="s">
        <v>23</v>
      </c>
      <c r="I720" t="s">
        <v>1264</v>
      </c>
    </row>
    <row r="721" spans="1:9" x14ac:dyDescent="0.35">
      <c r="A721" t="s">
        <v>24</v>
      </c>
      <c r="B721">
        <v>8.2954903573241449E-5</v>
      </c>
      <c r="C721" t="s">
        <v>20</v>
      </c>
      <c r="D721" t="s">
        <v>762</v>
      </c>
      <c r="E721" t="s">
        <v>21</v>
      </c>
      <c r="F721" t="s">
        <v>424</v>
      </c>
      <c r="G721" t="s">
        <v>23</v>
      </c>
      <c r="I721" t="s">
        <v>1264</v>
      </c>
    </row>
    <row r="722" spans="1:9" x14ac:dyDescent="0.35">
      <c r="A722" t="s">
        <v>19</v>
      </c>
      <c r="B722">
        <v>0.1190891048748061</v>
      </c>
      <c r="C722" t="s">
        <v>20</v>
      </c>
      <c r="D722" t="s">
        <v>762</v>
      </c>
      <c r="E722" t="s">
        <v>21</v>
      </c>
      <c r="F722" t="s">
        <v>22</v>
      </c>
      <c r="G722" t="s">
        <v>23</v>
      </c>
      <c r="I722" t="s">
        <v>1264</v>
      </c>
    </row>
    <row r="723" spans="1:9" x14ac:dyDescent="0.35">
      <c r="A723" t="s">
        <v>291</v>
      </c>
      <c r="B723">
        <v>8.3047042320835492E-6</v>
      </c>
      <c r="C723" t="s">
        <v>20</v>
      </c>
      <c r="D723" t="s">
        <v>762</v>
      </c>
      <c r="E723" t="s">
        <v>21</v>
      </c>
      <c r="F723" t="s">
        <v>424</v>
      </c>
      <c r="G723" t="s">
        <v>23</v>
      </c>
      <c r="I723" t="s">
        <v>1264</v>
      </c>
    </row>
    <row r="724" spans="1:9" x14ac:dyDescent="0.35">
      <c r="A724" t="s">
        <v>487</v>
      </c>
      <c r="B724">
        <v>2.0811127174319721E-2</v>
      </c>
      <c r="C724" t="s">
        <v>20</v>
      </c>
      <c r="D724" t="s">
        <v>762</v>
      </c>
      <c r="E724" t="s">
        <v>484</v>
      </c>
      <c r="F724" t="s">
        <v>488</v>
      </c>
      <c r="G724" t="s">
        <v>23</v>
      </c>
      <c r="I724" t="s">
        <v>1264</v>
      </c>
    </row>
    <row r="725" spans="1:9" x14ac:dyDescent="0.35">
      <c r="A725" t="s">
        <v>495</v>
      </c>
      <c r="B725">
        <v>2.6884488980340071E-2</v>
      </c>
      <c r="C725" t="s">
        <v>20</v>
      </c>
      <c r="D725" t="s">
        <v>762</v>
      </c>
      <c r="E725" t="s">
        <v>484</v>
      </c>
      <c r="F725" t="s">
        <v>496</v>
      </c>
      <c r="G725" t="s">
        <v>23</v>
      </c>
      <c r="I725" t="s">
        <v>1264</v>
      </c>
    </row>
    <row r="726" spans="1:9" x14ac:dyDescent="0.35">
      <c r="A726" t="s">
        <v>489</v>
      </c>
      <c r="B726">
        <v>2.9205872053258759E-2</v>
      </c>
      <c r="C726" t="s">
        <v>20</v>
      </c>
      <c r="D726" t="s">
        <v>762</v>
      </c>
      <c r="E726" t="s">
        <v>484</v>
      </c>
      <c r="F726" t="s">
        <v>490</v>
      </c>
      <c r="G726" t="s">
        <v>23</v>
      </c>
      <c r="I726" t="s">
        <v>1264</v>
      </c>
    </row>
    <row r="727" spans="1:9" x14ac:dyDescent="0.35">
      <c r="A727" t="s">
        <v>944</v>
      </c>
      <c r="B727">
        <v>4.055773030151572E-7</v>
      </c>
      <c r="C727" t="s">
        <v>1265</v>
      </c>
      <c r="D727" t="s">
        <v>8</v>
      </c>
      <c r="E727" t="s">
        <v>10</v>
      </c>
      <c r="F727" t="s">
        <v>66</v>
      </c>
      <c r="G727" t="s">
        <v>27</v>
      </c>
      <c r="H727" t="s">
        <v>944</v>
      </c>
      <c r="I727" t="s">
        <v>1266</v>
      </c>
    </row>
    <row r="728" spans="1:9" x14ac:dyDescent="0.35">
      <c r="A728" t="s">
        <v>505</v>
      </c>
      <c r="B728">
        <v>1.8616197464490251E-5</v>
      </c>
      <c r="C728" t="s">
        <v>1265</v>
      </c>
      <c r="D728" t="s">
        <v>34</v>
      </c>
      <c r="E728" t="s">
        <v>21</v>
      </c>
      <c r="F728" t="s">
        <v>66</v>
      </c>
      <c r="G728" t="s">
        <v>27</v>
      </c>
      <c r="H728" t="s">
        <v>506</v>
      </c>
      <c r="I728" t="s">
        <v>1270</v>
      </c>
    </row>
    <row r="729" spans="1:9" x14ac:dyDescent="0.35">
      <c r="A729" t="s">
        <v>523</v>
      </c>
      <c r="B729">
        <v>1.5292315410383859E-6</v>
      </c>
      <c r="C729" t="s">
        <v>20</v>
      </c>
      <c r="D729" t="s">
        <v>762</v>
      </c>
      <c r="E729" t="s">
        <v>21</v>
      </c>
      <c r="F729" t="s">
        <v>424</v>
      </c>
      <c r="G729" t="s">
        <v>23</v>
      </c>
      <c r="I729" t="s">
        <v>1264</v>
      </c>
    </row>
    <row r="730" spans="1:9" x14ac:dyDescent="0.35">
      <c r="A730" t="s">
        <v>520</v>
      </c>
      <c r="B730">
        <v>7.257468352381444E-8</v>
      </c>
      <c r="C730" t="s">
        <v>20</v>
      </c>
      <c r="D730" t="s">
        <v>762</v>
      </c>
      <c r="E730" t="s">
        <v>21</v>
      </c>
      <c r="F730" t="s">
        <v>424</v>
      </c>
      <c r="G730" t="s">
        <v>23</v>
      </c>
      <c r="I730" t="s">
        <v>1264</v>
      </c>
    </row>
    <row r="731" spans="1:9" x14ac:dyDescent="0.35">
      <c r="A731" t="s">
        <v>524</v>
      </c>
      <c r="B731">
        <v>3.6030846681362731E-7</v>
      </c>
      <c r="C731" t="s">
        <v>20</v>
      </c>
      <c r="D731" t="s">
        <v>762</v>
      </c>
      <c r="E731" t="s">
        <v>21</v>
      </c>
      <c r="F731" t="s">
        <v>424</v>
      </c>
      <c r="G731" t="s">
        <v>23</v>
      </c>
      <c r="I731" t="s">
        <v>1264</v>
      </c>
    </row>
    <row r="732" spans="1:9" x14ac:dyDescent="0.35">
      <c r="A732" t="s">
        <v>955</v>
      </c>
      <c r="B732">
        <v>3.9742727592103779E-7</v>
      </c>
      <c r="C732" t="s">
        <v>20</v>
      </c>
      <c r="D732" t="s">
        <v>762</v>
      </c>
      <c r="E732" t="s">
        <v>21</v>
      </c>
      <c r="F732" t="s">
        <v>424</v>
      </c>
      <c r="G732" t="s">
        <v>23</v>
      </c>
      <c r="I732" t="s">
        <v>1267</v>
      </c>
    </row>
    <row r="733" spans="1:9" x14ac:dyDescent="0.35">
      <c r="A733" t="s">
        <v>497</v>
      </c>
      <c r="B733">
        <v>4.6572481953599107E-3</v>
      </c>
      <c r="C733" t="s">
        <v>20</v>
      </c>
      <c r="D733" t="s">
        <v>762</v>
      </c>
      <c r="E733" t="s">
        <v>484</v>
      </c>
      <c r="F733" t="s">
        <v>498</v>
      </c>
      <c r="G733" t="s">
        <v>23</v>
      </c>
      <c r="I733" t="s">
        <v>1264</v>
      </c>
    </row>
    <row r="734" spans="1:9" x14ac:dyDescent="0.35">
      <c r="A734" t="s">
        <v>961</v>
      </c>
      <c r="B734">
        <v>-4.055773030151572E-7</v>
      </c>
      <c r="C734" t="s">
        <v>1265</v>
      </c>
      <c r="D734" t="s">
        <v>8</v>
      </c>
      <c r="E734" t="s">
        <v>10</v>
      </c>
      <c r="F734" t="s">
        <v>66</v>
      </c>
      <c r="G734" t="s">
        <v>27</v>
      </c>
      <c r="H734" t="s">
        <v>962</v>
      </c>
      <c r="I734" t="s">
        <v>1266</v>
      </c>
    </row>
    <row r="735" spans="1:9" x14ac:dyDescent="0.35">
      <c r="A735" t="s">
        <v>513</v>
      </c>
      <c r="B735">
        <v>1.622309212060629E-6</v>
      </c>
      <c r="C735" t="s">
        <v>1265</v>
      </c>
      <c r="D735" t="s">
        <v>34</v>
      </c>
      <c r="E735" t="s">
        <v>21</v>
      </c>
      <c r="F735" t="s">
        <v>66</v>
      </c>
      <c r="G735" t="s">
        <v>27</v>
      </c>
      <c r="H735" t="s">
        <v>514</v>
      </c>
      <c r="I735" t="s">
        <v>1267</v>
      </c>
    </row>
    <row r="736" spans="1:9" x14ac:dyDescent="0.35">
      <c r="A736" t="s">
        <v>515</v>
      </c>
      <c r="B736">
        <v>5.3700000000000004E-4</v>
      </c>
      <c r="C736" t="s">
        <v>1265</v>
      </c>
      <c r="D736" t="s">
        <v>34</v>
      </c>
      <c r="E736" t="s">
        <v>516</v>
      </c>
      <c r="F736" t="s">
        <v>66</v>
      </c>
      <c r="G736" t="s">
        <v>27</v>
      </c>
      <c r="H736" t="s">
        <v>517</v>
      </c>
      <c r="I736" t="s">
        <v>517</v>
      </c>
    </row>
    <row r="737" spans="1:9" x14ac:dyDescent="0.35">
      <c r="A737" t="s">
        <v>949</v>
      </c>
      <c r="B737">
        <v>-1.6636676124515772E-5</v>
      </c>
      <c r="C737" t="s">
        <v>1265</v>
      </c>
      <c r="D737" t="s">
        <v>26</v>
      </c>
      <c r="E737" t="s">
        <v>21</v>
      </c>
      <c r="F737" t="s">
        <v>66</v>
      </c>
      <c r="G737" t="s">
        <v>27</v>
      </c>
      <c r="H737" t="s">
        <v>950</v>
      </c>
      <c r="I737" t="s">
        <v>1266</v>
      </c>
    </row>
    <row r="738" spans="1:9" x14ac:dyDescent="0.35">
      <c r="A738" t="s">
        <v>439</v>
      </c>
      <c r="B738">
        <v>1.0429894028233599E-7</v>
      </c>
      <c r="C738" t="s">
        <v>20</v>
      </c>
      <c r="D738" t="s">
        <v>762</v>
      </c>
      <c r="E738" t="s">
        <v>21</v>
      </c>
      <c r="F738" t="s">
        <v>424</v>
      </c>
      <c r="G738" t="s">
        <v>23</v>
      </c>
      <c r="I738" t="s">
        <v>1264</v>
      </c>
    </row>
    <row r="739" spans="1:9" x14ac:dyDescent="0.35">
      <c r="A739" t="s">
        <v>195</v>
      </c>
      <c r="B739">
        <v>1.1286073657750919E-6</v>
      </c>
      <c r="C739" t="s">
        <v>20</v>
      </c>
      <c r="D739" t="s">
        <v>762</v>
      </c>
      <c r="E739" t="s">
        <v>21</v>
      </c>
      <c r="F739" t="s">
        <v>424</v>
      </c>
      <c r="G739" t="s">
        <v>23</v>
      </c>
      <c r="I739" t="s">
        <v>1264</v>
      </c>
    </row>
    <row r="740" spans="1:9" x14ac:dyDescent="0.35">
      <c r="A740" t="s">
        <v>263</v>
      </c>
      <c r="B740">
        <v>4.2414903856117493E-6</v>
      </c>
      <c r="C740" t="s">
        <v>20</v>
      </c>
      <c r="D740" t="s">
        <v>762</v>
      </c>
      <c r="E740" t="s">
        <v>21</v>
      </c>
      <c r="F740" t="s">
        <v>424</v>
      </c>
      <c r="G740" t="s">
        <v>23</v>
      </c>
      <c r="I740" t="s">
        <v>1264</v>
      </c>
    </row>
    <row r="741" spans="1:9" x14ac:dyDescent="0.35">
      <c r="A741" t="s">
        <v>956</v>
      </c>
      <c r="B741">
        <v>2.337807505417869E-7</v>
      </c>
      <c r="C741" t="s">
        <v>20</v>
      </c>
      <c r="D741" t="s">
        <v>762</v>
      </c>
      <c r="E741" t="s">
        <v>21</v>
      </c>
      <c r="F741" t="s">
        <v>424</v>
      </c>
      <c r="G741" t="s">
        <v>23</v>
      </c>
      <c r="I741" t="s">
        <v>1264</v>
      </c>
    </row>
    <row r="742" spans="1:9" x14ac:dyDescent="0.35">
      <c r="A742" t="s">
        <v>106</v>
      </c>
      <c r="B742">
        <v>7.5286532222779441E-6</v>
      </c>
      <c r="C742" t="s">
        <v>1265</v>
      </c>
      <c r="D742" t="s">
        <v>34</v>
      </c>
      <c r="E742" t="s">
        <v>21</v>
      </c>
      <c r="F742" t="s">
        <v>66</v>
      </c>
      <c r="G742" t="s">
        <v>27</v>
      </c>
      <c r="H742" t="s">
        <v>106</v>
      </c>
      <c r="I742" t="s">
        <v>1267</v>
      </c>
    </row>
    <row r="743" spans="1:9" x14ac:dyDescent="0.35">
      <c r="A743" t="s">
        <v>499</v>
      </c>
      <c r="B743">
        <v>2.3278922449787658E-3</v>
      </c>
      <c r="C743" t="s">
        <v>20</v>
      </c>
      <c r="D743" t="s">
        <v>762</v>
      </c>
      <c r="E743" t="s">
        <v>484</v>
      </c>
      <c r="F743" t="s">
        <v>500</v>
      </c>
      <c r="G743" t="s">
        <v>23</v>
      </c>
      <c r="I743" t="s">
        <v>1264</v>
      </c>
    </row>
    <row r="744" spans="1:9" x14ac:dyDescent="0.35">
      <c r="A744" t="s">
        <v>947</v>
      </c>
      <c r="B744">
        <v>-1.9144060883282069E-4</v>
      </c>
      <c r="C744" t="s">
        <v>1265</v>
      </c>
      <c r="D744" t="s">
        <v>26</v>
      </c>
      <c r="E744" t="s">
        <v>21</v>
      </c>
      <c r="F744" t="s">
        <v>66</v>
      </c>
      <c r="G744" t="s">
        <v>27</v>
      </c>
      <c r="H744" t="s">
        <v>948</v>
      </c>
      <c r="I744" t="s">
        <v>1266</v>
      </c>
    </row>
    <row r="745" spans="1:9" x14ac:dyDescent="0.35">
      <c r="A745" t="s">
        <v>959</v>
      </c>
      <c r="B745">
        <v>1.6364652537925091E-8</v>
      </c>
      <c r="C745" t="s">
        <v>20</v>
      </c>
      <c r="D745" t="s">
        <v>762</v>
      </c>
      <c r="E745" t="s">
        <v>21</v>
      </c>
      <c r="F745" t="s">
        <v>424</v>
      </c>
      <c r="G745" t="s">
        <v>23</v>
      </c>
      <c r="I745" t="s">
        <v>1264</v>
      </c>
    </row>
    <row r="746" spans="1:9" x14ac:dyDescent="0.35">
      <c r="A746" t="s">
        <v>485</v>
      </c>
      <c r="B746">
        <v>0.17200091780519511</v>
      </c>
      <c r="C746" t="s">
        <v>20</v>
      </c>
      <c r="D746" t="s">
        <v>762</v>
      </c>
      <c r="E746" t="s">
        <v>484</v>
      </c>
      <c r="F746" t="s">
        <v>486</v>
      </c>
      <c r="G746" t="s">
        <v>23</v>
      </c>
      <c r="I746" t="s">
        <v>1264</v>
      </c>
    </row>
    <row r="747" spans="1:9" x14ac:dyDescent="0.35">
      <c r="A747" t="s">
        <v>695</v>
      </c>
      <c r="B747">
        <v>1.505730644455589E-5</v>
      </c>
      <c r="C747" t="s">
        <v>1265</v>
      </c>
      <c r="D747" t="s">
        <v>34</v>
      </c>
      <c r="E747" t="s">
        <v>21</v>
      </c>
      <c r="F747" t="s">
        <v>66</v>
      </c>
      <c r="G747" t="s">
        <v>27</v>
      </c>
      <c r="H747" t="s">
        <v>123</v>
      </c>
      <c r="I747" t="s">
        <v>1267</v>
      </c>
    </row>
    <row r="748" spans="1:9" x14ac:dyDescent="0.35">
      <c r="A748" t="s">
        <v>946</v>
      </c>
      <c r="B748">
        <v>-1.932231098461617E-5</v>
      </c>
      <c r="C748" t="s">
        <v>1265</v>
      </c>
      <c r="D748" t="s">
        <v>26</v>
      </c>
      <c r="E748" t="s">
        <v>21</v>
      </c>
      <c r="F748" t="s">
        <v>66</v>
      </c>
      <c r="G748" t="s">
        <v>27</v>
      </c>
      <c r="H748" t="s">
        <v>945</v>
      </c>
      <c r="I748" t="s">
        <v>1266</v>
      </c>
    </row>
    <row r="749" spans="1:9" x14ac:dyDescent="0.35">
      <c r="A749" t="s">
        <v>953</v>
      </c>
      <c r="B749">
        <v>1.1689037527089349E-8</v>
      </c>
      <c r="C749" t="s">
        <v>20</v>
      </c>
      <c r="D749" t="s">
        <v>762</v>
      </c>
      <c r="E749" t="s">
        <v>21</v>
      </c>
      <c r="F749" t="s">
        <v>424</v>
      </c>
      <c r="G749" t="s">
        <v>23</v>
      </c>
      <c r="I749" t="s">
        <v>1264</v>
      </c>
    </row>
    <row r="750" spans="1:9" x14ac:dyDescent="0.35">
      <c r="A750" t="s">
        <v>616</v>
      </c>
      <c r="B750">
        <v>2.12559382393102E-3</v>
      </c>
      <c r="C750" t="s">
        <v>20</v>
      </c>
      <c r="D750" t="s">
        <v>762</v>
      </c>
      <c r="E750" t="s">
        <v>21</v>
      </c>
      <c r="F750" t="s">
        <v>22</v>
      </c>
      <c r="G750" t="s">
        <v>23</v>
      </c>
      <c r="I750" t="s">
        <v>1268</v>
      </c>
    </row>
    <row r="751" spans="1:9" x14ac:dyDescent="0.35">
      <c r="A751" t="s">
        <v>525</v>
      </c>
      <c r="B751">
        <v>1.7155159760256369E-5</v>
      </c>
      <c r="C751" t="s">
        <v>1265</v>
      </c>
      <c r="D751" t="s">
        <v>26</v>
      </c>
      <c r="E751" t="s">
        <v>21</v>
      </c>
      <c r="F751" t="s">
        <v>66</v>
      </c>
      <c r="G751" t="s">
        <v>27</v>
      </c>
      <c r="H751" t="s">
        <v>313</v>
      </c>
      <c r="I751" t="s">
        <v>1267</v>
      </c>
    </row>
    <row r="752" spans="1:9" x14ac:dyDescent="0.35">
      <c r="A752" t="s">
        <v>507</v>
      </c>
      <c r="B752">
        <v>2.9809931771614048E-3</v>
      </c>
      <c r="C752" t="s">
        <v>1265</v>
      </c>
      <c r="D752" t="s">
        <v>34</v>
      </c>
      <c r="E752" t="s">
        <v>21</v>
      </c>
      <c r="F752" t="s">
        <v>66</v>
      </c>
      <c r="G752" t="s">
        <v>27</v>
      </c>
      <c r="H752" t="s">
        <v>508</v>
      </c>
      <c r="I752" t="s">
        <v>1269</v>
      </c>
    </row>
    <row r="753" spans="1:9" x14ac:dyDescent="0.35">
      <c r="A753" t="s">
        <v>493</v>
      </c>
      <c r="B753">
        <v>3.9083895997298668E-2</v>
      </c>
      <c r="C753" t="s">
        <v>20</v>
      </c>
      <c r="D753" t="s">
        <v>762</v>
      </c>
      <c r="E753" t="s">
        <v>484</v>
      </c>
      <c r="F753" t="s">
        <v>494</v>
      </c>
      <c r="G753" t="s">
        <v>23</v>
      </c>
      <c r="I753" t="s">
        <v>1264</v>
      </c>
    </row>
    <row r="754" spans="1:9" x14ac:dyDescent="0.35">
      <c r="A754" t="s">
        <v>957</v>
      </c>
      <c r="B754">
        <v>2.3378075054178691E-9</v>
      </c>
      <c r="C754" t="s">
        <v>20</v>
      </c>
      <c r="D754" t="s">
        <v>762</v>
      </c>
      <c r="E754" t="s">
        <v>21</v>
      </c>
      <c r="F754" t="s">
        <v>424</v>
      </c>
      <c r="G754" t="s">
        <v>23</v>
      </c>
      <c r="I754" t="s">
        <v>1264</v>
      </c>
    </row>
    <row r="755" spans="1:9" x14ac:dyDescent="0.35">
      <c r="A755" t="s">
        <v>954</v>
      </c>
      <c r="B755">
        <v>2.3378075054178691E-9</v>
      </c>
      <c r="C755" t="s">
        <v>20</v>
      </c>
      <c r="D755" t="s">
        <v>762</v>
      </c>
      <c r="E755" t="s">
        <v>21</v>
      </c>
      <c r="F755" t="s">
        <v>424</v>
      </c>
      <c r="G755" t="s">
        <v>23</v>
      </c>
      <c r="I755" t="s">
        <v>1264</v>
      </c>
    </row>
    <row r="756" spans="1:9" x14ac:dyDescent="0.35">
      <c r="A756" t="s">
        <v>491</v>
      </c>
      <c r="B756">
        <v>4.2282318616704159E-2</v>
      </c>
      <c r="C756" t="s">
        <v>20</v>
      </c>
      <c r="D756" t="s">
        <v>762</v>
      </c>
      <c r="E756" t="s">
        <v>484</v>
      </c>
      <c r="F756" t="s">
        <v>492</v>
      </c>
      <c r="G756" t="s">
        <v>23</v>
      </c>
      <c r="I756" t="s">
        <v>1264</v>
      </c>
    </row>
    <row r="757" spans="1:9" x14ac:dyDescent="0.35">
      <c r="A757" t="s">
        <v>958</v>
      </c>
      <c r="B757">
        <v>2.33780750541787E-11</v>
      </c>
      <c r="C757" t="s">
        <v>20</v>
      </c>
      <c r="D757" t="s">
        <v>762</v>
      </c>
      <c r="E757" t="s">
        <v>21</v>
      </c>
      <c r="F757" t="s">
        <v>424</v>
      </c>
      <c r="G757" t="s">
        <v>23</v>
      </c>
      <c r="I757" t="s">
        <v>1264</v>
      </c>
    </row>
    <row r="758" spans="1:9" x14ac:dyDescent="0.35">
      <c r="A758" t="s">
        <v>951</v>
      </c>
      <c r="B758">
        <v>2.092778883558211E-4</v>
      </c>
      <c r="C758" t="s">
        <v>1265</v>
      </c>
      <c r="D758" t="s">
        <v>26</v>
      </c>
      <c r="E758" t="s">
        <v>516</v>
      </c>
      <c r="F758" t="s">
        <v>66</v>
      </c>
      <c r="G758" t="s">
        <v>27</v>
      </c>
      <c r="H758" t="s">
        <v>952</v>
      </c>
      <c r="I758" t="s">
        <v>517</v>
      </c>
    </row>
    <row r="759" spans="1:9" x14ac:dyDescent="0.35">
      <c r="A759" t="s">
        <v>509</v>
      </c>
      <c r="B759">
        <v>5.3118877813693665E-4</v>
      </c>
      <c r="C759" t="s">
        <v>1265</v>
      </c>
      <c r="D759" t="s">
        <v>34</v>
      </c>
      <c r="E759" t="s">
        <v>21</v>
      </c>
      <c r="F759" t="s">
        <v>66</v>
      </c>
      <c r="G759" t="s">
        <v>27</v>
      </c>
      <c r="H759" t="s">
        <v>510</v>
      </c>
      <c r="I759" t="s">
        <v>1270</v>
      </c>
    </row>
    <row r="760" spans="1:9" x14ac:dyDescent="0.35">
      <c r="A760" t="s">
        <v>521</v>
      </c>
      <c r="B760">
        <v>4.4031853242003092E-5</v>
      </c>
      <c r="C760" t="s">
        <v>20</v>
      </c>
      <c r="D760" t="s">
        <v>762</v>
      </c>
      <c r="E760" t="s">
        <v>21</v>
      </c>
      <c r="F760" t="s">
        <v>424</v>
      </c>
      <c r="G760" t="s">
        <v>23</v>
      </c>
      <c r="I760" t="s">
        <v>1264</v>
      </c>
    </row>
    <row r="761" spans="1:9" x14ac:dyDescent="0.35">
      <c r="A761" t="s">
        <v>522</v>
      </c>
      <c r="B761">
        <v>4.345789440908258E-6</v>
      </c>
      <c r="C761" t="s">
        <v>20</v>
      </c>
      <c r="D761" t="s">
        <v>762</v>
      </c>
      <c r="E761" t="s">
        <v>21</v>
      </c>
      <c r="F761" t="s">
        <v>424</v>
      </c>
      <c r="G761" t="s">
        <v>23</v>
      </c>
      <c r="I761" t="s">
        <v>1264</v>
      </c>
    </row>
    <row r="762" spans="1:9" x14ac:dyDescent="0.35">
      <c r="A762" t="s">
        <v>327</v>
      </c>
      <c r="B762">
        <v>1.4904965885807021E-4</v>
      </c>
      <c r="C762" t="s">
        <v>1265</v>
      </c>
      <c r="D762" t="s">
        <v>34</v>
      </c>
      <c r="E762" t="s">
        <v>21</v>
      </c>
      <c r="F762" t="s">
        <v>66</v>
      </c>
      <c r="G762" t="s">
        <v>27</v>
      </c>
      <c r="H762" t="s">
        <v>327</v>
      </c>
      <c r="I762" t="s">
        <v>1269</v>
      </c>
    </row>
    <row r="763" spans="1:9" x14ac:dyDescent="0.35">
      <c r="A763" t="s">
        <v>511</v>
      </c>
      <c r="B763">
        <v>3.2589414254850679E-6</v>
      </c>
      <c r="C763" t="s">
        <v>1265</v>
      </c>
      <c r="D763" t="s">
        <v>34</v>
      </c>
      <c r="E763" t="s">
        <v>21</v>
      </c>
      <c r="F763" t="s">
        <v>66</v>
      </c>
      <c r="G763" t="s">
        <v>27</v>
      </c>
      <c r="H763" t="s">
        <v>512</v>
      </c>
      <c r="I763" t="s">
        <v>1267</v>
      </c>
    </row>
    <row r="764" spans="1:9" x14ac:dyDescent="0.35">
      <c r="A764" t="s">
        <v>1271</v>
      </c>
      <c r="B764">
        <v>3.8672288915000637E-2</v>
      </c>
      <c r="C764" t="s">
        <v>1265</v>
      </c>
      <c r="D764" t="s">
        <v>26</v>
      </c>
      <c r="E764" t="s">
        <v>21</v>
      </c>
      <c r="F764" t="s">
        <v>66</v>
      </c>
      <c r="G764" t="s">
        <v>27</v>
      </c>
      <c r="H764" t="s">
        <v>1272</v>
      </c>
      <c r="I764" t="s">
        <v>1268</v>
      </c>
    </row>
    <row r="765" spans="1:9" x14ac:dyDescent="0.35">
      <c r="A765" t="s">
        <v>1278</v>
      </c>
      <c r="B765">
        <v>6.0229225778223553E-5</v>
      </c>
      <c r="C765" t="s">
        <v>1265</v>
      </c>
      <c r="D765" t="s">
        <v>426</v>
      </c>
      <c r="E765" t="s">
        <v>61</v>
      </c>
      <c r="F765" t="s">
        <v>66</v>
      </c>
      <c r="G765" t="s">
        <v>27</v>
      </c>
      <c r="H765" t="s">
        <v>1279</v>
      </c>
      <c r="I765" t="s">
        <v>1267</v>
      </c>
    </row>
    <row r="766" spans="1:9" x14ac:dyDescent="0.35">
      <c r="A766" t="s">
        <v>1283</v>
      </c>
      <c r="B766">
        <v>1</v>
      </c>
      <c r="C766" t="s">
        <v>1265</v>
      </c>
      <c r="D766" t="s">
        <v>26</v>
      </c>
      <c r="E766" t="s">
        <v>1263</v>
      </c>
      <c r="F766" t="s">
        <v>66</v>
      </c>
      <c r="G766" t="s">
        <v>25</v>
      </c>
      <c r="H766" t="s">
        <v>1262</v>
      </c>
      <c r="I766" t="s">
        <v>1266</v>
      </c>
    </row>
    <row r="768" spans="1:9" ht="15.5" x14ac:dyDescent="0.35">
      <c r="A768" s="1" t="s">
        <v>4</v>
      </c>
      <c r="B768" s="1" t="s">
        <v>1271</v>
      </c>
    </row>
    <row r="769" spans="1:9" x14ac:dyDescent="0.35">
      <c r="A769" t="s">
        <v>7</v>
      </c>
      <c r="B769" t="s">
        <v>26</v>
      </c>
    </row>
    <row r="770" spans="1:9" x14ac:dyDescent="0.35">
      <c r="A770" t="s">
        <v>67</v>
      </c>
      <c r="B770">
        <v>1</v>
      </c>
    </row>
    <row r="771" spans="1:9" x14ac:dyDescent="0.35">
      <c r="A771" t="s">
        <v>9</v>
      </c>
      <c r="B771" t="s">
        <v>1272</v>
      </c>
    </row>
    <row r="772" spans="1:9" x14ac:dyDescent="0.35">
      <c r="A772" t="s">
        <v>18</v>
      </c>
      <c r="B772" t="s">
        <v>184</v>
      </c>
    </row>
    <row r="773" spans="1:9" x14ac:dyDescent="0.35">
      <c r="A773" t="s">
        <v>10</v>
      </c>
      <c r="B773" t="s">
        <v>21</v>
      </c>
    </row>
    <row r="774" spans="1:9" x14ac:dyDescent="0.35">
      <c r="A774" t="s">
        <v>12</v>
      </c>
      <c r="B774" t="s">
        <v>762</v>
      </c>
    </row>
    <row r="775" spans="1:9" ht="15.5" x14ac:dyDescent="0.35">
      <c r="A775" s="1" t="s">
        <v>13</v>
      </c>
    </row>
    <row r="776" spans="1:9" x14ac:dyDescent="0.35">
      <c r="A776" t="s">
        <v>14</v>
      </c>
      <c r="B776" t="s">
        <v>15</v>
      </c>
      <c r="C776" t="s">
        <v>16</v>
      </c>
      <c r="D776" t="s">
        <v>7</v>
      </c>
      <c r="E776" t="s">
        <v>10</v>
      </c>
      <c r="F776" t="s">
        <v>17</v>
      </c>
      <c r="G776" t="s">
        <v>18</v>
      </c>
      <c r="H776" t="s">
        <v>9</v>
      </c>
      <c r="I776" t="s">
        <v>91</v>
      </c>
    </row>
    <row r="777" spans="1:9" x14ac:dyDescent="0.35">
      <c r="A777" t="s">
        <v>1063</v>
      </c>
      <c r="B777">
        <v>1.9285706E-2</v>
      </c>
      <c r="C777" t="s">
        <v>1265</v>
      </c>
      <c r="D777" t="s">
        <v>26</v>
      </c>
      <c r="E777" t="s">
        <v>21</v>
      </c>
      <c r="F777" t="s">
        <v>66</v>
      </c>
      <c r="G777" t="s">
        <v>27</v>
      </c>
      <c r="H777" t="s">
        <v>1063</v>
      </c>
      <c r="I777" t="s">
        <v>1268</v>
      </c>
    </row>
    <row r="778" spans="1:9" x14ac:dyDescent="0.35">
      <c r="A778" t="s">
        <v>1284</v>
      </c>
      <c r="B778">
        <v>0.98071429399999999</v>
      </c>
      <c r="C778" t="s">
        <v>1265</v>
      </c>
      <c r="D778" t="s">
        <v>53</v>
      </c>
      <c r="E778" t="s">
        <v>21</v>
      </c>
      <c r="F778" t="s">
        <v>66</v>
      </c>
      <c r="G778" t="s">
        <v>27</v>
      </c>
      <c r="H778" t="s">
        <v>764</v>
      </c>
      <c r="I778" t="s">
        <v>1268</v>
      </c>
    </row>
    <row r="779" spans="1:9" x14ac:dyDescent="0.35">
      <c r="A779" t="s">
        <v>1271</v>
      </c>
      <c r="B779">
        <v>1</v>
      </c>
      <c r="C779" t="s">
        <v>1265</v>
      </c>
      <c r="D779" t="s">
        <v>26</v>
      </c>
      <c r="E779" t="s">
        <v>21</v>
      </c>
      <c r="F779" t="s">
        <v>66</v>
      </c>
      <c r="G779" t="s">
        <v>25</v>
      </c>
      <c r="H779" t="s">
        <v>1272</v>
      </c>
      <c r="I779" t="s">
        <v>1266</v>
      </c>
    </row>
    <row r="781" spans="1:9" ht="15.5" x14ac:dyDescent="0.35">
      <c r="A781" s="1" t="s">
        <v>4</v>
      </c>
      <c r="B781" s="1" t="s">
        <v>1274</v>
      </c>
    </row>
    <row r="782" spans="1:9" x14ac:dyDescent="0.35">
      <c r="A782" t="s">
        <v>7</v>
      </c>
      <c r="B782" t="s">
        <v>26</v>
      </c>
    </row>
    <row r="783" spans="1:9" x14ac:dyDescent="0.35">
      <c r="A783" t="s">
        <v>67</v>
      </c>
      <c r="B783">
        <v>1</v>
      </c>
    </row>
    <row r="784" spans="1:9" x14ac:dyDescent="0.35">
      <c r="A784" t="s">
        <v>9</v>
      </c>
      <c r="B784" t="s">
        <v>1272</v>
      </c>
    </row>
    <row r="785" spans="1:9" x14ac:dyDescent="0.35">
      <c r="A785" t="s">
        <v>18</v>
      </c>
      <c r="B785" t="s">
        <v>184</v>
      </c>
    </row>
    <row r="786" spans="1:9" x14ac:dyDescent="0.35">
      <c r="A786" t="s">
        <v>10</v>
      </c>
      <c r="B786" t="s">
        <v>21</v>
      </c>
    </row>
    <row r="787" spans="1:9" x14ac:dyDescent="0.35">
      <c r="A787" t="s">
        <v>12</v>
      </c>
      <c r="B787" t="s">
        <v>762</v>
      </c>
    </row>
    <row r="788" spans="1:9" ht="15.5" x14ac:dyDescent="0.35">
      <c r="A788" s="1" t="s">
        <v>13</v>
      </c>
    </row>
    <row r="789" spans="1:9" x14ac:dyDescent="0.35">
      <c r="A789" t="s">
        <v>14</v>
      </c>
      <c r="B789" t="s">
        <v>15</v>
      </c>
      <c r="C789" t="s">
        <v>16</v>
      </c>
      <c r="D789" t="s">
        <v>7</v>
      </c>
      <c r="E789" t="s">
        <v>10</v>
      </c>
      <c r="F789" t="s">
        <v>17</v>
      </c>
      <c r="G789" t="s">
        <v>18</v>
      </c>
      <c r="H789" t="s">
        <v>9</v>
      </c>
      <c r="I789" t="s">
        <v>91</v>
      </c>
    </row>
    <row r="790" spans="1:9" x14ac:dyDescent="0.35">
      <c r="A790" t="s">
        <v>613</v>
      </c>
      <c r="B790">
        <v>1.9285706E-2</v>
      </c>
      <c r="C790" t="s">
        <v>1265</v>
      </c>
      <c r="D790" t="s">
        <v>8</v>
      </c>
      <c r="E790" t="s">
        <v>21</v>
      </c>
      <c r="F790" t="s">
        <v>66</v>
      </c>
      <c r="G790" t="s">
        <v>27</v>
      </c>
      <c r="H790" t="s">
        <v>613</v>
      </c>
      <c r="I790" t="s">
        <v>1268</v>
      </c>
    </row>
    <row r="791" spans="1:9" x14ac:dyDescent="0.35">
      <c r="A791" t="s">
        <v>1285</v>
      </c>
      <c r="B791">
        <v>0.98071429399999999</v>
      </c>
      <c r="C791" t="s">
        <v>1265</v>
      </c>
      <c r="D791" t="s">
        <v>34</v>
      </c>
      <c r="E791" t="s">
        <v>21</v>
      </c>
      <c r="F791" t="s">
        <v>66</v>
      </c>
      <c r="G791" t="s">
        <v>27</v>
      </c>
      <c r="H791" t="s">
        <v>1286</v>
      </c>
      <c r="I791" t="s">
        <v>1268</v>
      </c>
    </row>
    <row r="792" spans="1:9" x14ac:dyDescent="0.35">
      <c r="A792" t="s">
        <v>1274</v>
      </c>
      <c r="B792">
        <v>1</v>
      </c>
      <c r="C792" t="s">
        <v>1265</v>
      </c>
      <c r="D792" t="s">
        <v>26</v>
      </c>
      <c r="E792" t="s">
        <v>21</v>
      </c>
      <c r="F792" t="s">
        <v>66</v>
      </c>
      <c r="G792" t="s">
        <v>25</v>
      </c>
      <c r="H792" t="s">
        <v>1272</v>
      </c>
      <c r="I792" t="s">
        <v>1266</v>
      </c>
    </row>
    <row r="794" spans="1:9" ht="15.5" x14ac:dyDescent="0.35">
      <c r="A794" s="1" t="s">
        <v>4</v>
      </c>
      <c r="B794" s="1" t="s">
        <v>1281</v>
      </c>
    </row>
    <row r="795" spans="1:9" x14ac:dyDescent="0.35">
      <c r="A795" t="s">
        <v>7</v>
      </c>
      <c r="B795" t="s">
        <v>26</v>
      </c>
    </row>
    <row r="796" spans="1:9" x14ac:dyDescent="0.35">
      <c r="A796" t="s">
        <v>67</v>
      </c>
      <c r="B796">
        <v>1</v>
      </c>
    </row>
    <row r="797" spans="1:9" x14ac:dyDescent="0.35">
      <c r="A797" t="s">
        <v>9</v>
      </c>
      <c r="B797" t="s">
        <v>1272</v>
      </c>
    </row>
    <row r="798" spans="1:9" x14ac:dyDescent="0.35">
      <c r="A798" t="s">
        <v>18</v>
      </c>
      <c r="B798" t="s">
        <v>184</v>
      </c>
    </row>
    <row r="799" spans="1:9" x14ac:dyDescent="0.35">
      <c r="A799" t="s">
        <v>10</v>
      </c>
      <c r="B799" t="s">
        <v>21</v>
      </c>
    </row>
    <row r="800" spans="1:9" x14ac:dyDescent="0.35">
      <c r="A800" t="s">
        <v>12</v>
      </c>
      <c r="B800" t="s">
        <v>762</v>
      </c>
    </row>
    <row r="801" spans="1:9" ht="15.5" x14ac:dyDescent="0.35">
      <c r="A801" s="1" t="s">
        <v>13</v>
      </c>
    </row>
    <row r="802" spans="1:9" x14ac:dyDescent="0.35">
      <c r="A802" t="s">
        <v>14</v>
      </c>
      <c r="B802" t="s">
        <v>15</v>
      </c>
      <c r="C802" t="s">
        <v>16</v>
      </c>
      <c r="D802" t="s">
        <v>7</v>
      </c>
      <c r="E802" t="s">
        <v>10</v>
      </c>
      <c r="F802" t="s">
        <v>17</v>
      </c>
      <c r="G802" t="s">
        <v>18</v>
      </c>
      <c r="H802" t="s">
        <v>9</v>
      </c>
      <c r="I802" t="s">
        <v>91</v>
      </c>
    </row>
    <row r="803" spans="1:9" x14ac:dyDescent="0.35">
      <c r="A803" t="s">
        <v>363</v>
      </c>
      <c r="B803">
        <v>0.98071429399999999</v>
      </c>
      <c r="C803" t="s">
        <v>1265</v>
      </c>
      <c r="D803" t="s">
        <v>26</v>
      </c>
      <c r="E803" t="s">
        <v>21</v>
      </c>
      <c r="F803" t="s">
        <v>66</v>
      </c>
      <c r="G803" t="s">
        <v>27</v>
      </c>
      <c r="H803" t="s">
        <v>360</v>
      </c>
      <c r="I803" t="s">
        <v>1268</v>
      </c>
    </row>
    <row r="804" spans="1:9" x14ac:dyDescent="0.35">
      <c r="A804" t="s">
        <v>1281</v>
      </c>
      <c r="B804">
        <v>1</v>
      </c>
      <c r="C804" t="s">
        <v>1265</v>
      </c>
      <c r="D804" t="s">
        <v>26</v>
      </c>
      <c r="E804" t="s">
        <v>21</v>
      </c>
      <c r="F804" t="s">
        <v>66</v>
      </c>
      <c r="G804" t="s">
        <v>25</v>
      </c>
      <c r="H804" t="s">
        <v>1272</v>
      </c>
      <c r="I804" t="s">
        <v>1266</v>
      </c>
    </row>
    <row r="805" spans="1:9" x14ac:dyDescent="0.35">
      <c r="A805" t="s">
        <v>1287</v>
      </c>
      <c r="B805">
        <v>56.881429052000001</v>
      </c>
      <c r="C805" t="s">
        <v>1265</v>
      </c>
      <c r="D805" t="s">
        <v>26</v>
      </c>
      <c r="E805" t="s">
        <v>61</v>
      </c>
      <c r="F805" t="s">
        <v>66</v>
      </c>
      <c r="G805" t="s">
        <v>27</v>
      </c>
      <c r="H805" t="s">
        <v>216</v>
      </c>
      <c r="I805" t="s">
        <v>1268</v>
      </c>
    </row>
    <row r="807" spans="1:9" ht="15.5" x14ac:dyDescent="0.35">
      <c r="A807" s="1" t="s">
        <v>4</v>
      </c>
      <c r="B807" s="1" t="s">
        <v>1276</v>
      </c>
    </row>
    <row r="808" spans="1:9" x14ac:dyDescent="0.35">
      <c r="A808" t="s">
        <v>7</v>
      </c>
      <c r="B808" t="s">
        <v>26</v>
      </c>
    </row>
    <row r="809" spans="1:9" x14ac:dyDescent="0.35">
      <c r="A809" t="s">
        <v>67</v>
      </c>
      <c r="B809">
        <v>1</v>
      </c>
    </row>
    <row r="810" spans="1:9" x14ac:dyDescent="0.35">
      <c r="A810" t="s">
        <v>9</v>
      </c>
      <c r="B810" t="s">
        <v>1277</v>
      </c>
    </row>
    <row r="811" spans="1:9" x14ac:dyDescent="0.35">
      <c r="A811" t="s">
        <v>18</v>
      </c>
      <c r="B811" t="s">
        <v>184</v>
      </c>
    </row>
    <row r="812" spans="1:9" x14ac:dyDescent="0.35">
      <c r="A812" t="s">
        <v>10</v>
      </c>
      <c r="B812" t="s">
        <v>61</v>
      </c>
    </row>
    <row r="813" spans="1:9" x14ac:dyDescent="0.35">
      <c r="A813" t="s">
        <v>12</v>
      </c>
      <c r="B813" t="s">
        <v>762</v>
      </c>
    </row>
    <row r="814" spans="1:9" ht="15.5" x14ac:dyDescent="0.35">
      <c r="A814" s="1" t="s">
        <v>13</v>
      </c>
    </row>
    <row r="815" spans="1:9" x14ac:dyDescent="0.35">
      <c r="A815" t="s">
        <v>14</v>
      </c>
      <c r="B815" t="s">
        <v>15</v>
      </c>
      <c r="C815" t="s">
        <v>16</v>
      </c>
      <c r="D815" t="s">
        <v>7</v>
      </c>
      <c r="E815" t="s">
        <v>10</v>
      </c>
      <c r="F815" t="s">
        <v>17</v>
      </c>
      <c r="G815" t="s">
        <v>18</v>
      </c>
      <c r="H815" t="s">
        <v>9</v>
      </c>
      <c r="I815" t="s">
        <v>91</v>
      </c>
    </row>
    <row r="816" spans="1:9" x14ac:dyDescent="0.35">
      <c r="A816" t="s">
        <v>1276</v>
      </c>
      <c r="B816">
        <v>1</v>
      </c>
      <c r="C816" t="s">
        <v>1265</v>
      </c>
      <c r="D816" t="s">
        <v>26</v>
      </c>
      <c r="E816" t="s">
        <v>61</v>
      </c>
      <c r="F816" t="s">
        <v>66</v>
      </c>
      <c r="G816" t="s">
        <v>25</v>
      </c>
      <c r="H816" t="s">
        <v>1277</v>
      </c>
      <c r="I816" t="s">
        <v>1266</v>
      </c>
    </row>
    <row r="817" spans="1:9" x14ac:dyDescent="0.35">
      <c r="A817" t="s">
        <v>1287</v>
      </c>
      <c r="B817">
        <v>1</v>
      </c>
      <c r="C817" t="s">
        <v>1265</v>
      </c>
      <c r="D817" t="s">
        <v>26</v>
      </c>
      <c r="E817" t="s">
        <v>61</v>
      </c>
      <c r="F817" t="s">
        <v>66</v>
      </c>
      <c r="G817" t="s">
        <v>27</v>
      </c>
      <c r="H817" t="s">
        <v>216</v>
      </c>
      <c r="I817" t="s">
        <v>1268</v>
      </c>
    </row>
    <row r="819" spans="1:9" ht="15.5" x14ac:dyDescent="0.35">
      <c r="A819" s="1" t="s">
        <v>4</v>
      </c>
      <c r="B819" s="1" t="s">
        <v>1287</v>
      </c>
    </row>
    <row r="820" spans="1:9" x14ac:dyDescent="0.35">
      <c r="A820" t="s">
        <v>7</v>
      </c>
      <c r="B820" t="s">
        <v>26</v>
      </c>
    </row>
    <row r="821" spans="1:9" x14ac:dyDescent="0.35">
      <c r="A821" t="s">
        <v>67</v>
      </c>
      <c r="B821">
        <v>1</v>
      </c>
    </row>
    <row r="822" spans="1:9" x14ac:dyDescent="0.35">
      <c r="A822" t="s">
        <v>9</v>
      </c>
      <c r="B822" t="s">
        <v>216</v>
      </c>
    </row>
    <row r="823" spans="1:9" x14ac:dyDescent="0.35">
      <c r="A823" t="s">
        <v>18</v>
      </c>
      <c r="B823" t="s">
        <v>184</v>
      </c>
    </row>
    <row r="824" spans="1:9" x14ac:dyDescent="0.35">
      <c r="A824" t="s">
        <v>10</v>
      </c>
      <c r="B824" t="s">
        <v>61</v>
      </c>
    </row>
    <row r="825" spans="1:9" x14ac:dyDescent="0.35">
      <c r="A825" t="s">
        <v>12</v>
      </c>
      <c r="B825" t="s">
        <v>762</v>
      </c>
    </row>
    <row r="826" spans="1:9" ht="15.5" x14ac:dyDescent="0.35">
      <c r="A826" s="1" t="s">
        <v>13</v>
      </c>
    </row>
    <row r="827" spans="1:9" x14ac:dyDescent="0.35">
      <c r="A827" t="s">
        <v>14</v>
      </c>
      <c r="B827" t="s">
        <v>15</v>
      </c>
      <c r="C827" t="s">
        <v>16</v>
      </c>
      <c r="D827" t="s">
        <v>7</v>
      </c>
      <c r="E827" t="s">
        <v>10</v>
      </c>
      <c r="F827" t="s">
        <v>17</v>
      </c>
      <c r="G827" t="s">
        <v>18</v>
      </c>
      <c r="H827" t="s">
        <v>9</v>
      </c>
      <c r="I827" t="s">
        <v>91</v>
      </c>
    </row>
    <row r="828" spans="1:9" x14ac:dyDescent="0.35">
      <c r="A828" t="s">
        <v>1288</v>
      </c>
      <c r="B828">
        <v>3.487E-10</v>
      </c>
      <c r="C828" t="s">
        <v>1265</v>
      </c>
      <c r="D828" t="s">
        <v>1289</v>
      </c>
      <c r="E828" t="s">
        <v>761</v>
      </c>
      <c r="F828" t="s">
        <v>66</v>
      </c>
      <c r="G828" t="s">
        <v>27</v>
      </c>
      <c r="H828" t="s">
        <v>1290</v>
      </c>
      <c r="I828" t="s">
        <v>1268</v>
      </c>
    </row>
    <row r="829" spans="1:9" x14ac:dyDescent="0.35">
      <c r="A829" t="s">
        <v>1291</v>
      </c>
      <c r="B829">
        <v>0.1233506600660066</v>
      </c>
      <c r="C829" t="s">
        <v>1265</v>
      </c>
      <c r="D829" t="s">
        <v>765</v>
      </c>
      <c r="E829" t="s">
        <v>61</v>
      </c>
      <c r="F829" t="s">
        <v>66</v>
      </c>
      <c r="G829" t="s">
        <v>27</v>
      </c>
      <c r="H829" t="s">
        <v>62</v>
      </c>
      <c r="I829" t="s">
        <v>1268</v>
      </c>
    </row>
    <row r="830" spans="1:9" x14ac:dyDescent="0.35">
      <c r="A830" t="s">
        <v>1292</v>
      </c>
      <c r="B830">
        <v>0.16355693069306931</v>
      </c>
      <c r="C830" t="s">
        <v>1265</v>
      </c>
      <c r="D830" t="s">
        <v>765</v>
      </c>
      <c r="E830" t="s">
        <v>61</v>
      </c>
      <c r="F830" t="s">
        <v>66</v>
      </c>
      <c r="G830" t="s">
        <v>27</v>
      </c>
      <c r="H830" t="s">
        <v>62</v>
      </c>
      <c r="I830" t="s">
        <v>1268</v>
      </c>
    </row>
    <row r="831" spans="1:9" x14ac:dyDescent="0.35">
      <c r="A831" t="s">
        <v>1293</v>
      </c>
      <c r="B831">
        <v>7.2380000000000009E-9</v>
      </c>
      <c r="C831" t="s">
        <v>1265</v>
      </c>
      <c r="D831" t="s">
        <v>8</v>
      </c>
      <c r="E831" t="s">
        <v>761</v>
      </c>
      <c r="F831" t="s">
        <v>66</v>
      </c>
      <c r="G831" t="s">
        <v>27</v>
      </c>
      <c r="H831" t="s">
        <v>1294</v>
      </c>
      <c r="I831" t="s">
        <v>1268</v>
      </c>
    </row>
    <row r="832" spans="1:9" x14ac:dyDescent="0.35">
      <c r="A832" t="s">
        <v>1295</v>
      </c>
      <c r="B832">
        <v>6.4003300330033028E-2</v>
      </c>
      <c r="C832" t="s">
        <v>1265</v>
      </c>
      <c r="D832" t="s">
        <v>765</v>
      </c>
      <c r="E832" t="s">
        <v>61</v>
      </c>
      <c r="F832" t="s">
        <v>66</v>
      </c>
      <c r="G832" t="s">
        <v>27</v>
      </c>
      <c r="H832" t="s">
        <v>216</v>
      </c>
      <c r="I832" t="s">
        <v>1268</v>
      </c>
    </row>
    <row r="833" spans="1:9" x14ac:dyDescent="0.35">
      <c r="A833" t="s">
        <v>1296</v>
      </c>
      <c r="B833">
        <v>0.20503382838283829</v>
      </c>
      <c r="C833" t="s">
        <v>1265</v>
      </c>
      <c r="D833" t="s">
        <v>765</v>
      </c>
      <c r="E833" t="s">
        <v>61</v>
      </c>
      <c r="F833" t="s">
        <v>66</v>
      </c>
      <c r="G833" t="s">
        <v>27</v>
      </c>
      <c r="H833" t="s">
        <v>62</v>
      </c>
      <c r="I833" t="s">
        <v>1268</v>
      </c>
    </row>
    <row r="834" spans="1:9" x14ac:dyDescent="0.35">
      <c r="A834" t="s">
        <v>1297</v>
      </c>
      <c r="B834">
        <v>7.7807755775577553E-2</v>
      </c>
      <c r="C834" t="s">
        <v>1265</v>
      </c>
      <c r="D834" t="s">
        <v>765</v>
      </c>
      <c r="E834" t="s">
        <v>61</v>
      </c>
      <c r="F834" t="s">
        <v>66</v>
      </c>
      <c r="G834" t="s">
        <v>27</v>
      </c>
      <c r="H834" t="s">
        <v>62</v>
      </c>
      <c r="I834" t="s">
        <v>1266</v>
      </c>
    </row>
    <row r="835" spans="1:9" x14ac:dyDescent="0.35">
      <c r="A835" t="s">
        <v>1298</v>
      </c>
      <c r="B835">
        <v>0.20793811881188121</v>
      </c>
      <c r="C835" t="s">
        <v>1265</v>
      </c>
      <c r="D835" t="s">
        <v>765</v>
      </c>
      <c r="E835" t="s">
        <v>61</v>
      </c>
      <c r="F835" t="s">
        <v>66</v>
      </c>
      <c r="G835" t="s">
        <v>27</v>
      </c>
      <c r="H835" t="s">
        <v>62</v>
      </c>
      <c r="I835" t="s">
        <v>1268</v>
      </c>
    </row>
    <row r="836" spans="1:9" x14ac:dyDescent="0.35">
      <c r="A836" t="s">
        <v>1299</v>
      </c>
      <c r="B836">
        <v>9.6140000000000013E-8</v>
      </c>
      <c r="C836" t="s">
        <v>1265</v>
      </c>
      <c r="D836" t="s">
        <v>8</v>
      </c>
      <c r="E836" t="s">
        <v>761</v>
      </c>
      <c r="F836" t="s">
        <v>66</v>
      </c>
      <c r="G836" t="s">
        <v>27</v>
      </c>
      <c r="H836" t="s">
        <v>1300</v>
      </c>
      <c r="I836" t="s">
        <v>1268</v>
      </c>
    </row>
    <row r="837" spans="1:9" x14ac:dyDescent="0.35">
      <c r="A837" t="s">
        <v>1301</v>
      </c>
      <c r="B837">
        <v>2.0459999999999999E-8</v>
      </c>
      <c r="C837" t="s">
        <v>1265</v>
      </c>
      <c r="D837" t="s">
        <v>8</v>
      </c>
      <c r="E837" t="s">
        <v>761</v>
      </c>
      <c r="F837" t="s">
        <v>66</v>
      </c>
      <c r="G837" t="s">
        <v>27</v>
      </c>
      <c r="H837" t="s">
        <v>1302</v>
      </c>
      <c r="I837" t="s">
        <v>1268</v>
      </c>
    </row>
    <row r="838" spans="1:9" x14ac:dyDescent="0.35">
      <c r="A838" t="s">
        <v>1303</v>
      </c>
      <c r="B838">
        <v>1.087293729372937E-2</v>
      </c>
      <c r="C838" t="s">
        <v>1265</v>
      </c>
      <c r="D838" t="s">
        <v>765</v>
      </c>
      <c r="E838" t="s">
        <v>61</v>
      </c>
      <c r="F838" t="s">
        <v>66</v>
      </c>
      <c r="G838" t="s">
        <v>27</v>
      </c>
      <c r="H838" t="s">
        <v>62</v>
      </c>
      <c r="I838" t="s">
        <v>1268</v>
      </c>
    </row>
    <row r="839" spans="1:9" x14ac:dyDescent="0.35">
      <c r="A839" t="s">
        <v>1304</v>
      </c>
      <c r="B839">
        <v>0.24743646864686469</v>
      </c>
      <c r="C839" t="s">
        <v>1265</v>
      </c>
      <c r="D839" t="s">
        <v>765</v>
      </c>
      <c r="E839" t="s">
        <v>61</v>
      </c>
      <c r="F839" t="s">
        <v>66</v>
      </c>
      <c r="G839" t="s">
        <v>27</v>
      </c>
      <c r="H839" t="s">
        <v>62</v>
      </c>
      <c r="I839" t="s">
        <v>1268</v>
      </c>
    </row>
    <row r="840" spans="1:9" x14ac:dyDescent="0.35">
      <c r="A840" t="s">
        <v>1305</v>
      </c>
      <c r="B840">
        <v>6.2689000000000013E-8</v>
      </c>
      <c r="C840" t="s">
        <v>20</v>
      </c>
      <c r="D840" t="s">
        <v>762</v>
      </c>
      <c r="E840" t="s">
        <v>21</v>
      </c>
      <c r="F840" t="s">
        <v>22</v>
      </c>
      <c r="G840" t="s">
        <v>23</v>
      </c>
      <c r="I840" t="s">
        <v>1266</v>
      </c>
    </row>
    <row r="841" spans="1:9" x14ac:dyDescent="0.35">
      <c r="A841" t="s">
        <v>1306</v>
      </c>
      <c r="B841">
        <v>6.2689000000000013E-8</v>
      </c>
      <c r="C841" t="s">
        <v>1265</v>
      </c>
      <c r="D841" t="s">
        <v>26</v>
      </c>
      <c r="E841" t="s">
        <v>21</v>
      </c>
      <c r="F841" t="s">
        <v>66</v>
      </c>
      <c r="G841" t="s">
        <v>27</v>
      </c>
      <c r="H841" t="s">
        <v>1307</v>
      </c>
      <c r="I841" t="s">
        <v>1266</v>
      </c>
    </row>
    <row r="842" spans="1:9" x14ac:dyDescent="0.35">
      <c r="A842" t="s">
        <v>1287</v>
      </c>
      <c r="B842">
        <v>1</v>
      </c>
      <c r="C842" t="s">
        <v>1265</v>
      </c>
      <c r="D842" t="s">
        <v>26</v>
      </c>
      <c r="E842" t="s">
        <v>61</v>
      </c>
      <c r="F842" t="s">
        <v>66</v>
      </c>
      <c r="G842" t="s">
        <v>25</v>
      </c>
      <c r="H842" t="s">
        <v>216</v>
      </c>
      <c r="I842" t="s">
        <v>1266</v>
      </c>
    </row>
    <row r="844" spans="1:9" ht="15.5" x14ac:dyDescent="0.35">
      <c r="A844" s="1" t="s">
        <v>4</v>
      </c>
      <c r="B844" s="1" t="s">
        <v>1278</v>
      </c>
    </row>
    <row r="845" spans="1:9" x14ac:dyDescent="0.35">
      <c r="A845" t="s">
        <v>7</v>
      </c>
      <c r="B845" t="s">
        <v>426</v>
      </c>
    </row>
    <row r="846" spans="1:9" x14ac:dyDescent="0.35">
      <c r="A846" t="s">
        <v>67</v>
      </c>
      <c r="B846">
        <v>1</v>
      </c>
    </row>
    <row r="847" spans="1:9" x14ac:dyDescent="0.35">
      <c r="A847" t="s">
        <v>9</v>
      </c>
      <c r="B847" t="s">
        <v>1279</v>
      </c>
    </row>
    <row r="848" spans="1:9" x14ac:dyDescent="0.35">
      <c r="A848" t="s">
        <v>18</v>
      </c>
      <c r="B848" t="s">
        <v>184</v>
      </c>
    </row>
    <row r="849" spans="1:9" x14ac:dyDescent="0.35">
      <c r="A849" t="s">
        <v>10</v>
      </c>
      <c r="B849" t="s">
        <v>61</v>
      </c>
    </row>
    <row r="850" spans="1:9" x14ac:dyDescent="0.35">
      <c r="A850" t="s">
        <v>12</v>
      </c>
      <c r="B850" t="s">
        <v>762</v>
      </c>
    </row>
    <row r="851" spans="1:9" ht="15.5" x14ac:dyDescent="0.35">
      <c r="A851" s="1" t="s">
        <v>13</v>
      </c>
    </row>
    <row r="852" spans="1:9" x14ac:dyDescent="0.35">
      <c r="A852" t="s">
        <v>14</v>
      </c>
      <c r="B852" t="s">
        <v>15</v>
      </c>
      <c r="C852" t="s">
        <v>16</v>
      </c>
      <c r="D852" t="s">
        <v>7</v>
      </c>
      <c r="E852" t="s">
        <v>10</v>
      </c>
      <c r="F852" t="s">
        <v>17</v>
      </c>
      <c r="G852" t="s">
        <v>18</v>
      </c>
      <c r="H852" t="s">
        <v>9</v>
      </c>
      <c r="I852" t="s">
        <v>91</v>
      </c>
    </row>
    <row r="853" spans="1:9" x14ac:dyDescent="0.35">
      <c r="A853" t="s">
        <v>1288</v>
      </c>
      <c r="B853">
        <v>3.4200104378199998E-10</v>
      </c>
      <c r="C853" t="s">
        <v>1265</v>
      </c>
      <c r="D853" t="s">
        <v>1289</v>
      </c>
      <c r="E853" t="s">
        <v>761</v>
      </c>
      <c r="F853" t="s">
        <v>66</v>
      </c>
      <c r="G853" t="s">
        <v>27</v>
      </c>
      <c r="H853" t="s">
        <v>1290</v>
      </c>
      <c r="I853" t="s">
        <v>1268</v>
      </c>
    </row>
    <row r="854" spans="1:9" x14ac:dyDescent="0.35">
      <c r="A854" t="s">
        <v>1291</v>
      </c>
      <c r="B854">
        <v>0.18340749981999999</v>
      </c>
      <c r="C854" t="s">
        <v>1265</v>
      </c>
      <c r="D854" t="s">
        <v>765</v>
      </c>
      <c r="E854" t="s">
        <v>61</v>
      </c>
      <c r="F854" t="s">
        <v>66</v>
      </c>
      <c r="G854" t="s">
        <v>27</v>
      </c>
      <c r="H854" t="s">
        <v>62</v>
      </c>
      <c r="I854" t="s">
        <v>1268</v>
      </c>
    </row>
    <row r="855" spans="1:9" x14ac:dyDescent="0.35">
      <c r="A855" t="s">
        <v>1292</v>
      </c>
      <c r="B855">
        <v>5.3943382299999988E-2</v>
      </c>
      <c r="C855" t="s">
        <v>1265</v>
      </c>
      <c r="D855" t="s">
        <v>765</v>
      </c>
      <c r="E855" t="s">
        <v>61</v>
      </c>
      <c r="F855" t="s">
        <v>66</v>
      </c>
      <c r="G855" t="s">
        <v>27</v>
      </c>
      <c r="H855" t="s">
        <v>62</v>
      </c>
      <c r="I855" t="s">
        <v>1268</v>
      </c>
    </row>
    <row r="856" spans="1:9" x14ac:dyDescent="0.35">
      <c r="A856" t="s">
        <v>1293</v>
      </c>
      <c r="B856">
        <v>7.0989491106800001E-9</v>
      </c>
      <c r="C856" t="s">
        <v>1265</v>
      </c>
      <c r="D856" t="s">
        <v>8</v>
      </c>
      <c r="E856" t="s">
        <v>761</v>
      </c>
      <c r="F856" t="s">
        <v>66</v>
      </c>
      <c r="G856" t="s">
        <v>27</v>
      </c>
      <c r="H856" t="s">
        <v>1294</v>
      </c>
      <c r="I856" t="s">
        <v>1268</v>
      </c>
    </row>
    <row r="857" spans="1:9" x14ac:dyDescent="0.35">
      <c r="A857" t="s">
        <v>1295</v>
      </c>
      <c r="B857">
        <v>3.2366029379999987E-2</v>
      </c>
      <c r="C857" t="s">
        <v>1265</v>
      </c>
      <c r="D857" t="s">
        <v>765</v>
      </c>
      <c r="E857" t="s">
        <v>61</v>
      </c>
      <c r="F857" t="s">
        <v>66</v>
      </c>
      <c r="G857" t="s">
        <v>27</v>
      </c>
      <c r="H857" t="s">
        <v>216</v>
      </c>
      <c r="I857" t="s">
        <v>1268</v>
      </c>
    </row>
    <row r="858" spans="1:9" x14ac:dyDescent="0.35">
      <c r="A858" t="s">
        <v>1296</v>
      </c>
      <c r="B858">
        <v>0.66889794051999985</v>
      </c>
      <c r="C858" t="s">
        <v>1265</v>
      </c>
      <c r="D858" t="s">
        <v>765</v>
      </c>
      <c r="E858" t="s">
        <v>61</v>
      </c>
      <c r="F858" t="s">
        <v>66</v>
      </c>
      <c r="G858" t="s">
        <v>27</v>
      </c>
      <c r="H858" t="s">
        <v>62</v>
      </c>
      <c r="I858" t="s">
        <v>1268</v>
      </c>
    </row>
    <row r="859" spans="1:9" x14ac:dyDescent="0.35">
      <c r="A859" t="s">
        <v>1297</v>
      </c>
      <c r="B859">
        <v>2.1577352920000001E-2</v>
      </c>
      <c r="C859" t="s">
        <v>1265</v>
      </c>
      <c r="D859" t="s">
        <v>765</v>
      </c>
      <c r="E859" t="s">
        <v>61</v>
      </c>
      <c r="F859" t="s">
        <v>66</v>
      </c>
      <c r="G859" t="s">
        <v>27</v>
      </c>
      <c r="H859" t="s">
        <v>62</v>
      </c>
      <c r="I859" t="s">
        <v>1266</v>
      </c>
    </row>
    <row r="860" spans="1:9" x14ac:dyDescent="0.35">
      <c r="A860" t="s">
        <v>1298</v>
      </c>
      <c r="B860">
        <v>5.3943382299999988E-2</v>
      </c>
      <c r="C860" t="s">
        <v>1265</v>
      </c>
      <c r="D860" t="s">
        <v>765</v>
      </c>
      <c r="E860" t="s">
        <v>61</v>
      </c>
      <c r="F860" t="s">
        <v>66</v>
      </c>
      <c r="G860" t="s">
        <v>27</v>
      </c>
      <c r="H860" t="s">
        <v>62</v>
      </c>
      <c r="I860" t="s">
        <v>1268</v>
      </c>
    </row>
    <row r="861" spans="1:9" x14ac:dyDescent="0.35">
      <c r="A861" t="s">
        <v>1299</v>
      </c>
      <c r="B861">
        <v>9.4293032260399997E-8</v>
      </c>
      <c r="C861" t="s">
        <v>1265</v>
      </c>
      <c r="D861" t="s">
        <v>8</v>
      </c>
      <c r="E861" t="s">
        <v>761</v>
      </c>
      <c r="F861" t="s">
        <v>66</v>
      </c>
      <c r="G861" t="s">
        <v>27</v>
      </c>
      <c r="H861" t="s">
        <v>1300</v>
      </c>
      <c r="I861" t="s">
        <v>1268</v>
      </c>
    </row>
    <row r="862" spans="1:9" x14ac:dyDescent="0.35">
      <c r="A862" t="s">
        <v>1301</v>
      </c>
      <c r="B862">
        <v>2.0066938215600001E-8</v>
      </c>
      <c r="C862" t="s">
        <v>1265</v>
      </c>
      <c r="D862" t="s">
        <v>8</v>
      </c>
      <c r="E862" t="s">
        <v>761</v>
      </c>
      <c r="F862" t="s">
        <v>66</v>
      </c>
      <c r="G862" t="s">
        <v>27</v>
      </c>
      <c r="H862" t="s">
        <v>1302</v>
      </c>
      <c r="I862" t="s">
        <v>1268</v>
      </c>
    </row>
    <row r="863" spans="1:9" x14ac:dyDescent="0.35">
      <c r="A863" t="s">
        <v>1304</v>
      </c>
      <c r="B863">
        <v>6.4732058759999975E-2</v>
      </c>
      <c r="C863" t="s">
        <v>1265</v>
      </c>
      <c r="D863" t="s">
        <v>765</v>
      </c>
      <c r="E863" t="s">
        <v>61</v>
      </c>
      <c r="F863" t="s">
        <v>66</v>
      </c>
      <c r="G863" t="s">
        <v>27</v>
      </c>
      <c r="H863" t="s">
        <v>62</v>
      </c>
      <c r="I863" t="s">
        <v>1268</v>
      </c>
    </row>
    <row r="864" spans="1:9" x14ac:dyDescent="0.35">
      <c r="A864" t="s">
        <v>1305</v>
      </c>
      <c r="B864">
        <v>6.1484667145540001E-8</v>
      </c>
      <c r="C864" t="s">
        <v>20</v>
      </c>
      <c r="D864" t="s">
        <v>762</v>
      </c>
      <c r="E864" t="s">
        <v>21</v>
      </c>
      <c r="F864" t="s">
        <v>22</v>
      </c>
      <c r="G864" t="s">
        <v>23</v>
      </c>
      <c r="I864" t="s">
        <v>1266</v>
      </c>
    </row>
    <row r="865" spans="1:9" x14ac:dyDescent="0.35">
      <c r="A865" t="s">
        <v>1306</v>
      </c>
      <c r="B865">
        <v>6.1484667145540001E-8</v>
      </c>
      <c r="C865" t="s">
        <v>1265</v>
      </c>
      <c r="D865" t="s">
        <v>26</v>
      </c>
      <c r="E865" t="s">
        <v>21</v>
      </c>
      <c r="F865" t="s">
        <v>66</v>
      </c>
      <c r="G865" t="s">
        <v>27</v>
      </c>
      <c r="H865" t="s">
        <v>1307</v>
      </c>
      <c r="I865" t="s">
        <v>1266</v>
      </c>
    </row>
    <row r="866" spans="1:9" x14ac:dyDescent="0.35">
      <c r="A866" t="s">
        <v>1278</v>
      </c>
      <c r="B866">
        <v>1</v>
      </c>
      <c r="C866" t="s">
        <v>1265</v>
      </c>
      <c r="D866" t="s">
        <v>426</v>
      </c>
      <c r="E866" t="s">
        <v>61</v>
      </c>
      <c r="F866" t="s">
        <v>66</v>
      </c>
      <c r="G866" t="s">
        <v>25</v>
      </c>
      <c r="H866" t="s">
        <v>1279</v>
      </c>
      <c r="I866" t="s">
        <v>1266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0"/>
  <sheetViews>
    <sheetView topLeftCell="A7" workbookViewId="0">
      <selection activeCell="G28" sqref="G28"/>
    </sheetView>
  </sheetViews>
  <sheetFormatPr defaultRowHeight="14.5" x14ac:dyDescent="0.35"/>
  <cols>
    <col min="1" max="1" width="50.453125" bestFit="1" customWidth="1"/>
  </cols>
  <sheetData>
    <row r="1" spans="1:9" ht="15.5" x14ac:dyDescent="0.35">
      <c r="A1" s="11" t="s">
        <v>4</v>
      </c>
      <c r="B1" s="16" t="s">
        <v>940</v>
      </c>
    </row>
    <row r="2" spans="1:9" x14ac:dyDescent="0.35">
      <c r="A2" t="s">
        <v>67</v>
      </c>
      <c r="B2">
        <v>1</v>
      </c>
    </row>
    <row r="3" spans="1:9" x14ac:dyDescent="0.35">
      <c r="A3" t="s">
        <v>9</v>
      </c>
      <c r="B3" t="s">
        <v>941</v>
      </c>
    </row>
    <row r="4" spans="1:9" x14ac:dyDescent="0.35">
      <c r="A4" t="s">
        <v>18</v>
      </c>
      <c r="B4" t="s">
        <v>184</v>
      </c>
    </row>
    <row r="5" spans="1:9" x14ac:dyDescent="0.35">
      <c r="A5" t="s">
        <v>10</v>
      </c>
      <c r="B5" t="s">
        <v>21</v>
      </c>
    </row>
    <row r="6" spans="1:9" x14ac:dyDescent="0.35">
      <c r="A6" t="s">
        <v>7</v>
      </c>
      <c r="B6" t="s">
        <v>26</v>
      </c>
    </row>
    <row r="7" spans="1:9" x14ac:dyDescent="0.35">
      <c r="A7" t="s">
        <v>65</v>
      </c>
      <c r="B7" t="s">
        <v>784</v>
      </c>
    </row>
    <row r="8" spans="1:9" ht="15.5" x14ac:dyDescent="0.35">
      <c r="A8" s="1" t="s">
        <v>13</v>
      </c>
    </row>
    <row r="9" spans="1:9" x14ac:dyDescent="0.35">
      <c r="A9" t="s">
        <v>14</v>
      </c>
      <c r="B9" t="s">
        <v>15</v>
      </c>
      <c r="C9" t="s">
        <v>7</v>
      </c>
      <c r="D9" t="s">
        <v>10</v>
      </c>
      <c r="E9" t="s">
        <v>17</v>
      </c>
      <c r="F9" t="s">
        <v>18</v>
      </c>
      <c r="G9" t="s">
        <v>9</v>
      </c>
      <c r="H9" t="s">
        <v>16</v>
      </c>
      <c r="I9" t="s">
        <v>65</v>
      </c>
    </row>
    <row r="10" spans="1:9" x14ac:dyDescent="0.35">
      <c r="A10" t="s">
        <v>940</v>
      </c>
      <c r="B10">
        <v>1</v>
      </c>
      <c r="C10" t="s">
        <v>26</v>
      </c>
      <c r="D10" t="s">
        <v>21</v>
      </c>
      <c r="F10" t="s">
        <v>25</v>
      </c>
      <c r="G10" t="s">
        <v>941</v>
      </c>
      <c r="H10" t="s">
        <v>1</v>
      </c>
      <c r="I10" t="s">
        <v>746</v>
      </c>
    </row>
    <row r="11" spans="1:9" x14ac:dyDescent="0.35">
      <c r="A11" t="s">
        <v>740</v>
      </c>
      <c r="B11">
        <v>2.2999999999999998</v>
      </c>
      <c r="C11" t="s">
        <v>26</v>
      </c>
      <c r="D11" t="s">
        <v>21</v>
      </c>
      <c r="F11" t="s">
        <v>27</v>
      </c>
      <c r="G11" t="s">
        <v>740</v>
      </c>
      <c r="H11" t="s">
        <v>1</v>
      </c>
    </row>
    <row r="12" spans="1:9" x14ac:dyDescent="0.35">
      <c r="A12" t="s">
        <v>109</v>
      </c>
      <c r="B12">
        <v>3.6416023188405786</v>
      </c>
      <c r="D12" t="s">
        <v>11</v>
      </c>
      <c r="E12" t="s">
        <v>22</v>
      </c>
      <c r="F12" t="s">
        <v>23</v>
      </c>
      <c r="H12" t="s">
        <v>20</v>
      </c>
    </row>
    <row r="13" spans="1:9" x14ac:dyDescent="0.35">
      <c r="A13" t="s">
        <v>741</v>
      </c>
      <c r="B13">
        <v>1.0754991304347825E-3</v>
      </c>
      <c r="D13" t="s">
        <v>198</v>
      </c>
      <c r="E13" t="s">
        <v>208</v>
      </c>
      <c r="F13" t="s">
        <v>23</v>
      </c>
      <c r="H13" t="s">
        <v>20</v>
      </c>
    </row>
    <row r="14" spans="1:9" x14ac:dyDescent="0.35">
      <c r="A14" t="s">
        <v>742</v>
      </c>
      <c r="B14" s="9">
        <v>7.6600058437605098E-11</v>
      </c>
      <c r="C14" t="s">
        <v>26</v>
      </c>
      <c r="D14" t="s">
        <v>10</v>
      </c>
      <c r="F14" t="s">
        <v>27</v>
      </c>
      <c r="G14" t="s">
        <v>742</v>
      </c>
      <c r="H14" t="s">
        <v>1</v>
      </c>
    </row>
    <row r="15" spans="1:9" x14ac:dyDescent="0.35">
      <c r="A15" t="s">
        <v>215</v>
      </c>
      <c r="B15" s="9">
        <v>8.7242061855670114E-2</v>
      </c>
      <c r="C15" t="s">
        <v>60</v>
      </c>
      <c r="D15" t="s">
        <v>61</v>
      </c>
      <c r="F15" t="s">
        <v>27</v>
      </c>
      <c r="G15" t="s">
        <v>216</v>
      </c>
      <c r="H15" t="s">
        <v>200</v>
      </c>
    </row>
    <row r="17" spans="1:7" ht="15.5" x14ac:dyDescent="0.35">
      <c r="A17" s="11" t="s">
        <v>4</v>
      </c>
      <c r="B17" s="16" t="s">
        <v>740</v>
      </c>
    </row>
    <row r="18" spans="1:7" x14ac:dyDescent="0.35">
      <c r="A18" t="s">
        <v>67</v>
      </c>
      <c r="B18">
        <v>1</v>
      </c>
    </row>
    <row r="19" spans="1:7" x14ac:dyDescent="0.35">
      <c r="A19" t="s">
        <v>9</v>
      </c>
      <c r="B19" t="s">
        <v>740</v>
      </c>
    </row>
    <row r="20" spans="1:7" x14ac:dyDescent="0.35">
      <c r="A20" t="s">
        <v>18</v>
      </c>
      <c r="B20" t="s">
        <v>184</v>
      </c>
    </row>
    <row r="21" spans="1:7" x14ac:dyDescent="0.35">
      <c r="A21" t="s">
        <v>10</v>
      </c>
      <c r="B21" t="s">
        <v>21</v>
      </c>
    </row>
    <row r="22" spans="1:7" x14ac:dyDescent="0.35">
      <c r="A22" t="s">
        <v>7</v>
      </c>
      <c r="B22" t="s">
        <v>26</v>
      </c>
    </row>
    <row r="23" spans="1:7" x14ac:dyDescent="0.35">
      <c r="A23" t="s">
        <v>65</v>
      </c>
      <c r="B23" t="s">
        <v>783</v>
      </c>
    </row>
    <row r="24" spans="1:7" ht="15.5" x14ac:dyDescent="0.35">
      <c r="A24" s="1" t="s">
        <v>13</v>
      </c>
    </row>
    <row r="25" spans="1:7" x14ac:dyDescent="0.35">
      <c r="A25" t="s">
        <v>14</v>
      </c>
      <c r="B25" t="s">
        <v>15</v>
      </c>
      <c r="C25" t="s">
        <v>7</v>
      </c>
      <c r="D25" t="s">
        <v>10</v>
      </c>
      <c r="E25" t="s">
        <v>17</v>
      </c>
      <c r="F25" t="s">
        <v>18</v>
      </c>
      <c r="G25" t="s">
        <v>9</v>
      </c>
    </row>
    <row r="26" spans="1:7" x14ac:dyDescent="0.35">
      <c r="A26" t="s">
        <v>967</v>
      </c>
      <c r="B26">
        <v>0.875</v>
      </c>
      <c r="C26" t="s">
        <v>26</v>
      </c>
      <c r="D26" t="s">
        <v>21</v>
      </c>
      <c r="F26" t="s">
        <v>27</v>
      </c>
      <c r="G26" t="s">
        <v>967</v>
      </c>
    </row>
    <row r="27" spans="1:7" ht="15.5" x14ac:dyDescent="0.35">
      <c r="A27" s="2" t="s">
        <v>692</v>
      </c>
      <c r="B27">
        <v>0.125</v>
      </c>
      <c r="C27" t="s">
        <v>26</v>
      </c>
      <c r="D27" t="s">
        <v>21</v>
      </c>
      <c r="F27" t="s">
        <v>27</v>
      </c>
      <c r="G27" s="2" t="s">
        <v>778</v>
      </c>
    </row>
    <row r="28" spans="1:7" x14ac:dyDescent="0.35">
      <c r="A28" t="s">
        <v>215</v>
      </c>
      <c r="B28">
        <v>0.36599999999999999</v>
      </c>
      <c r="C28" t="s">
        <v>60</v>
      </c>
      <c r="D28" t="s">
        <v>61</v>
      </c>
      <c r="F28" t="s">
        <v>27</v>
      </c>
      <c r="G28" t="s">
        <v>216</v>
      </c>
    </row>
    <row r="29" spans="1:7" x14ac:dyDescent="0.35">
      <c r="A29" t="s">
        <v>741</v>
      </c>
      <c r="B29">
        <f>60*0.001/106.6</f>
        <v>5.6285178236397749E-4</v>
      </c>
      <c r="D29" t="s">
        <v>198</v>
      </c>
      <c r="E29" t="s">
        <v>208</v>
      </c>
      <c r="F29" t="s">
        <v>23</v>
      </c>
    </row>
    <row r="30" spans="1:7" x14ac:dyDescent="0.35">
      <c r="A30" t="s">
        <v>740</v>
      </c>
      <c r="B30">
        <v>1</v>
      </c>
      <c r="C30" t="s">
        <v>26</v>
      </c>
      <c r="D30" t="s">
        <v>21</v>
      </c>
      <c r="F30" t="s">
        <v>25</v>
      </c>
      <c r="G30" t="s">
        <v>740</v>
      </c>
    </row>
    <row r="31" spans="1:7" x14ac:dyDescent="0.35">
      <c r="A31" t="s">
        <v>743</v>
      </c>
      <c r="B31" s="12">
        <v>5.7100000000000004E-6</v>
      </c>
      <c r="C31" t="s">
        <v>34</v>
      </c>
      <c r="D31" t="s">
        <v>10</v>
      </c>
      <c r="F31" t="s">
        <v>27</v>
      </c>
    </row>
    <row r="33" spans="1:7" ht="15.5" x14ac:dyDescent="0.35">
      <c r="A33" s="1" t="s">
        <v>4</v>
      </c>
      <c r="B33" s="16" t="s">
        <v>967</v>
      </c>
    </row>
    <row r="34" spans="1:7" x14ac:dyDescent="0.35">
      <c r="A34" t="s">
        <v>67</v>
      </c>
      <c r="B34">
        <v>1</v>
      </c>
    </row>
    <row r="35" spans="1:7" x14ac:dyDescent="0.35">
      <c r="A35" t="s">
        <v>9</v>
      </c>
      <c r="B35" t="s">
        <v>967</v>
      </c>
    </row>
    <row r="36" spans="1:7" x14ac:dyDescent="0.35">
      <c r="A36" t="s">
        <v>18</v>
      </c>
      <c r="B36" t="s">
        <v>184</v>
      </c>
    </row>
    <row r="37" spans="1:7" x14ac:dyDescent="0.35">
      <c r="A37" t="s">
        <v>10</v>
      </c>
      <c r="B37" t="s">
        <v>21</v>
      </c>
    </row>
    <row r="38" spans="1:7" x14ac:dyDescent="0.35">
      <c r="A38" t="s">
        <v>7</v>
      </c>
      <c r="B38" t="s">
        <v>26</v>
      </c>
    </row>
    <row r="39" spans="1:7" x14ac:dyDescent="0.35">
      <c r="A39" t="s">
        <v>65</v>
      </c>
      <c r="B39" t="s">
        <v>783</v>
      </c>
    </row>
    <row r="40" spans="1:7" ht="15.5" x14ac:dyDescent="0.35">
      <c r="A40" s="1" t="s">
        <v>13</v>
      </c>
    </row>
    <row r="41" spans="1:7" x14ac:dyDescent="0.35">
      <c r="A41" t="s">
        <v>14</v>
      </c>
      <c r="B41" t="s">
        <v>15</v>
      </c>
      <c r="C41" t="s">
        <v>7</v>
      </c>
      <c r="D41" t="s">
        <v>10</v>
      </c>
      <c r="E41" t="s">
        <v>17</v>
      </c>
      <c r="F41" t="s">
        <v>18</v>
      </c>
      <c r="G41" t="s">
        <v>9</v>
      </c>
    </row>
    <row r="42" spans="1:7" x14ac:dyDescent="0.35">
      <c r="A42" t="s">
        <v>967</v>
      </c>
      <c r="B42">
        <v>1</v>
      </c>
      <c r="C42" t="s">
        <v>26</v>
      </c>
      <c r="D42" t="s">
        <v>21</v>
      </c>
      <c r="F42" t="s">
        <v>25</v>
      </c>
      <c r="G42" t="s">
        <v>967</v>
      </c>
    </row>
    <row r="43" spans="1:7" ht="15.5" x14ac:dyDescent="0.35">
      <c r="A43" s="2" t="s">
        <v>692</v>
      </c>
      <c r="B43">
        <v>7.0000000000000007E-2</v>
      </c>
      <c r="C43" t="s">
        <v>26</v>
      </c>
      <c r="D43" t="s">
        <v>21</v>
      </c>
      <c r="F43" t="s">
        <v>27</v>
      </c>
      <c r="G43" s="2" t="s">
        <v>778</v>
      </c>
    </row>
    <row r="44" spans="1:7" ht="15.5" x14ac:dyDescent="0.35">
      <c r="A44" s="2" t="s">
        <v>711</v>
      </c>
      <c r="B44">
        <v>1.57</v>
      </c>
      <c r="C44" t="s">
        <v>26</v>
      </c>
      <c r="D44" t="s">
        <v>21</v>
      </c>
      <c r="F44" t="s">
        <v>27</v>
      </c>
      <c r="G44" s="2" t="s">
        <v>711</v>
      </c>
    </row>
    <row r="47" spans="1:7" s="13" customFormat="1" ht="15.5" x14ac:dyDescent="0.35">
      <c r="A47" s="11" t="s">
        <v>4</v>
      </c>
      <c r="B47" s="14" t="s">
        <v>743</v>
      </c>
    </row>
    <row r="48" spans="1:7" s="13" customFormat="1" x14ac:dyDescent="0.35">
      <c r="A48" s="13" t="s">
        <v>67</v>
      </c>
      <c r="B48" s="13">
        <v>1</v>
      </c>
    </row>
    <row r="49" spans="1:7" s="13" customFormat="1" x14ac:dyDescent="0.35">
      <c r="A49" s="13" t="s">
        <v>9</v>
      </c>
      <c r="B49" s="13" t="s">
        <v>743</v>
      </c>
    </row>
    <row r="50" spans="1:7" s="13" customFormat="1" x14ac:dyDescent="0.35">
      <c r="A50" s="13" t="s">
        <v>18</v>
      </c>
      <c r="B50" s="13" t="s">
        <v>184</v>
      </c>
    </row>
    <row r="51" spans="1:7" s="13" customFormat="1" x14ac:dyDescent="0.35">
      <c r="A51" s="13" t="s">
        <v>10</v>
      </c>
      <c r="B51" s="13" t="s">
        <v>10</v>
      </c>
    </row>
    <row r="52" spans="1:7" s="13" customFormat="1" x14ac:dyDescent="0.35">
      <c r="A52" s="13" t="s">
        <v>7</v>
      </c>
      <c r="B52" s="13" t="s">
        <v>34</v>
      </c>
    </row>
    <row r="53" spans="1:7" s="13" customFormat="1" ht="15.5" x14ac:dyDescent="0.35">
      <c r="A53" s="11" t="s">
        <v>13</v>
      </c>
    </row>
    <row r="54" spans="1:7" s="13" customFormat="1" x14ac:dyDescent="0.35">
      <c r="A54" s="13" t="s">
        <v>14</v>
      </c>
      <c r="B54" s="13" t="s">
        <v>15</v>
      </c>
      <c r="C54" s="13" t="s">
        <v>7</v>
      </c>
      <c r="D54" s="13" t="s">
        <v>10</v>
      </c>
      <c r="E54" s="13" t="s">
        <v>17</v>
      </c>
      <c r="F54" s="13" t="s">
        <v>18</v>
      </c>
      <c r="G54" s="13" t="s">
        <v>9</v>
      </c>
    </row>
    <row r="55" spans="1:7" s="13" customFormat="1" x14ac:dyDescent="0.35">
      <c r="A55" s="13" t="s">
        <v>466</v>
      </c>
      <c r="B55" s="13">
        <v>300</v>
      </c>
      <c r="C55" s="13" t="s">
        <v>34</v>
      </c>
      <c r="D55" s="13" t="s">
        <v>21</v>
      </c>
      <c r="F55" s="13" t="s">
        <v>27</v>
      </c>
      <c r="G55" s="13" t="s">
        <v>467</v>
      </c>
    </row>
    <row r="56" spans="1:7" s="13" customFormat="1" x14ac:dyDescent="0.35">
      <c r="A56" s="13" t="s">
        <v>743</v>
      </c>
      <c r="B56" s="13">
        <v>1</v>
      </c>
      <c r="C56" s="13" t="s">
        <v>34</v>
      </c>
      <c r="D56" s="13" t="s">
        <v>10</v>
      </c>
      <c r="F56" s="13" t="s">
        <v>25</v>
      </c>
      <c r="G56" s="13" t="s">
        <v>743</v>
      </c>
    </row>
    <row r="58" spans="1:7" s="13" customFormat="1" ht="15.5" x14ac:dyDescent="0.35">
      <c r="A58" s="11" t="s">
        <v>4</v>
      </c>
      <c r="B58" s="14" t="s">
        <v>742</v>
      </c>
    </row>
    <row r="59" spans="1:7" s="13" customFormat="1" x14ac:dyDescent="0.35">
      <c r="A59" s="13" t="s">
        <v>67</v>
      </c>
      <c r="B59" s="13">
        <v>1</v>
      </c>
    </row>
    <row r="60" spans="1:7" s="13" customFormat="1" x14ac:dyDescent="0.35">
      <c r="A60" s="13" t="s">
        <v>9</v>
      </c>
      <c r="B60" s="13" t="s">
        <v>742</v>
      </c>
    </row>
    <row r="61" spans="1:7" s="13" customFormat="1" x14ac:dyDescent="0.35">
      <c r="A61" s="13" t="s">
        <v>18</v>
      </c>
      <c r="B61" s="13" t="s">
        <v>184</v>
      </c>
    </row>
    <row r="62" spans="1:7" s="13" customFormat="1" x14ac:dyDescent="0.35">
      <c r="A62" s="13" t="s">
        <v>10</v>
      </c>
      <c r="B62" s="13" t="s">
        <v>10</v>
      </c>
    </row>
    <row r="63" spans="1:7" s="13" customFormat="1" x14ac:dyDescent="0.35">
      <c r="A63" s="13" t="s">
        <v>7</v>
      </c>
      <c r="B63" s="13" t="s">
        <v>26</v>
      </c>
    </row>
    <row r="64" spans="1:7" s="13" customFormat="1" ht="15.5" x14ac:dyDescent="0.35">
      <c r="A64" s="11" t="s">
        <v>13</v>
      </c>
    </row>
    <row r="65" spans="1:7" s="13" customFormat="1" x14ac:dyDescent="0.35">
      <c r="A65" s="13" t="s">
        <v>14</v>
      </c>
      <c r="B65" s="13" t="s">
        <v>15</v>
      </c>
      <c r="C65" s="13" t="s">
        <v>7</v>
      </c>
      <c r="D65" s="13" t="s">
        <v>10</v>
      </c>
      <c r="E65" s="13" t="s">
        <v>17</v>
      </c>
      <c r="F65" s="13" t="s">
        <v>18</v>
      </c>
      <c r="G65" s="13" t="s">
        <v>9</v>
      </c>
    </row>
    <row r="66" spans="1:7" s="13" customFormat="1" x14ac:dyDescent="0.35">
      <c r="A66" s="13" t="s">
        <v>466</v>
      </c>
      <c r="B66" s="13">
        <v>1650000</v>
      </c>
      <c r="C66" s="13" t="s">
        <v>34</v>
      </c>
      <c r="D66" s="13" t="s">
        <v>21</v>
      </c>
      <c r="F66" s="13" t="s">
        <v>744</v>
      </c>
      <c r="G66" s="13" t="s">
        <v>467</v>
      </c>
    </row>
    <row r="67" spans="1:7" s="13" customFormat="1" x14ac:dyDescent="0.35">
      <c r="A67" s="13" t="s">
        <v>328</v>
      </c>
      <c r="B67" s="13">
        <v>476900</v>
      </c>
      <c r="C67" s="13" t="s">
        <v>34</v>
      </c>
      <c r="D67" s="13" t="s">
        <v>21</v>
      </c>
      <c r="F67" s="13" t="s">
        <v>744</v>
      </c>
      <c r="G67" s="13" t="s">
        <v>329</v>
      </c>
    </row>
    <row r="68" spans="1:7" s="13" customFormat="1" x14ac:dyDescent="0.35">
      <c r="A68" s="13" t="s">
        <v>82</v>
      </c>
      <c r="B68" s="13">
        <v>26300</v>
      </c>
      <c r="C68" s="13" t="s">
        <v>34</v>
      </c>
      <c r="D68" s="13" t="s">
        <v>21</v>
      </c>
      <c r="F68" s="13" t="s">
        <v>744</v>
      </c>
      <c r="G68" s="13" t="s">
        <v>84</v>
      </c>
    </row>
    <row r="69" spans="1:7" s="13" customFormat="1" x14ac:dyDescent="0.35">
      <c r="A69" s="13" t="s">
        <v>745</v>
      </c>
      <c r="B69" s="13">
        <v>13</v>
      </c>
      <c r="C69" s="13" t="s">
        <v>34</v>
      </c>
      <c r="D69" s="13" t="s">
        <v>10</v>
      </c>
      <c r="F69" s="13" t="s">
        <v>744</v>
      </c>
      <c r="G69" s="13" t="s">
        <v>732</v>
      </c>
    </row>
    <row r="70" spans="1:7" s="13" customFormat="1" x14ac:dyDescent="0.35">
      <c r="A70" s="13" t="s">
        <v>742</v>
      </c>
      <c r="B70" s="13">
        <v>1</v>
      </c>
      <c r="C70" s="13" t="s">
        <v>26</v>
      </c>
      <c r="D70" s="13" t="s">
        <v>10</v>
      </c>
      <c r="F70" s="13" t="s">
        <v>25</v>
      </c>
      <c r="G70" s="13" t="s">
        <v>742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66"/>
  <sheetViews>
    <sheetView workbookViewId="0">
      <selection activeCell="K14" sqref="K14"/>
    </sheetView>
  </sheetViews>
  <sheetFormatPr defaultRowHeight="14.5" x14ac:dyDescent="0.35"/>
  <cols>
    <col min="1" max="1" width="79.54296875" customWidth="1"/>
    <col min="2" max="2" width="12" bestFit="1" customWidth="1"/>
    <col min="17" max="17" width="11.81640625" bestFit="1" customWidth="1"/>
    <col min="18" max="18" width="12" bestFit="1" customWidth="1"/>
  </cols>
  <sheetData>
    <row r="1" spans="1:19" ht="15.5" x14ac:dyDescent="0.35">
      <c r="A1" s="1" t="s">
        <v>4</v>
      </c>
      <c r="B1" s="1" t="s">
        <v>942</v>
      </c>
    </row>
    <row r="2" spans="1:19" x14ac:dyDescent="0.35">
      <c r="A2" t="s">
        <v>67</v>
      </c>
      <c r="B2">
        <v>1</v>
      </c>
    </row>
    <row r="3" spans="1:19" ht="15.5" x14ac:dyDescent="0.35">
      <c r="A3" t="s">
        <v>9</v>
      </c>
      <c r="B3" s="2" t="s">
        <v>943</v>
      </c>
    </row>
    <row r="4" spans="1:19" x14ac:dyDescent="0.35">
      <c r="A4" t="s">
        <v>18</v>
      </c>
      <c r="B4" t="s">
        <v>184</v>
      </c>
    </row>
    <row r="5" spans="1:19" x14ac:dyDescent="0.35">
      <c r="A5" t="s">
        <v>10</v>
      </c>
      <c r="B5" t="s">
        <v>21</v>
      </c>
    </row>
    <row r="6" spans="1:19" x14ac:dyDescent="0.35">
      <c r="A6" t="s">
        <v>7</v>
      </c>
      <c r="B6" t="s">
        <v>26</v>
      </c>
    </row>
    <row r="7" spans="1:19" x14ac:dyDescent="0.35">
      <c r="A7" t="s">
        <v>65</v>
      </c>
      <c r="B7" t="s">
        <v>766</v>
      </c>
    </row>
    <row r="8" spans="1:19" ht="15.5" x14ac:dyDescent="0.35">
      <c r="A8" s="1" t="s">
        <v>13</v>
      </c>
    </row>
    <row r="9" spans="1:19" x14ac:dyDescent="0.35">
      <c r="A9" t="s">
        <v>14</v>
      </c>
      <c r="B9" t="s">
        <v>15</v>
      </c>
      <c r="C9" t="s">
        <v>7</v>
      </c>
      <c r="D9" t="s">
        <v>10</v>
      </c>
      <c r="E9" t="s">
        <v>17</v>
      </c>
      <c r="F9" t="s">
        <v>18</v>
      </c>
      <c r="G9" t="s">
        <v>185</v>
      </c>
      <c r="H9" t="s">
        <v>699</v>
      </c>
      <c r="I9" t="s">
        <v>700</v>
      </c>
      <c r="J9" t="s">
        <v>16</v>
      </c>
      <c r="K9" t="s">
        <v>9</v>
      </c>
      <c r="L9" t="s">
        <v>65</v>
      </c>
    </row>
    <row r="10" spans="1:19" ht="15.5" x14ac:dyDescent="0.35">
      <c r="A10" s="2" t="s">
        <v>942</v>
      </c>
      <c r="B10">
        <v>1</v>
      </c>
      <c r="C10" t="s">
        <v>26</v>
      </c>
      <c r="D10" t="s">
        <v>21</v>
      </c>
      <c r="E10" t="s">
        <v>701</v>
      </c>
      <c r="F10" t="s">
        <v>25</v>
      </c>
      <c r="J10" t="s">
        <v>1</v>
      </c>
      <c r="K10" s="2" t="s">
        <v>943</v>
      </c>
    </row>
    <row r="11" spans="1:19" ht="15.5" x14ac:dyDescent="0.35">
      <c r="A11" s="2" t="s">
        <v>704</v>
      </c>
      <c r="B11">
        <v>8.06180790960452E-6</v>
      </c>
      <c r="C11" t="s">
        <v>26</v>
      </c>
      <c r="D11" t="s">
        <v>10</v>
      </c>
      <c r="E11" t="s">
        <v>702</v>
      </c>
      <c r="F11" t="s">
        <v>27</v>
      </c>
      <c r="G11">
        <v>2</v>
      </c>
      <c r="H11">
        <v>-12.073683905484531</v>
      </c>
      <c r="I11">
        <v>0.41862376226685111</v>
      </c>
      <c r="J11" t="s">
        <v>1</v>
      </c>
      <c r="K11" s="2" t="s">
        <v>704</v>
      </c>
      <c r="Q11" s="10"/>
      <c r="S11" s="10"/>
    </row>
    <row r="12" spans="1:19" x14ac:dyDescent="0.35">
      <c r="A12" t="s">
        <v>711</v>
      </c>
      <c r="B12">
        <v>2.768361581920904</v>
      </c>
      <c r="C12" t="s">
        <v>26</v>
      </c>
      <c r="D12" t="s">
        <v>21</v>
      </c>
      <c r="E12" t="s">
        <v>702</v>
      </c>
      <c r="F12" t="s">
        <v>27</v>
      </c>
      <c r="G12">
        <v>2</v>
      </c>
      <c r="H12">
        <v>0.67294447324242579</v>
      </c>
      <c r="I12">
        <v>0.20605482541341649</v>
      </c>
      <c r="J12" t="s">
        <v>1</v>
      </c>
      <c r="K12" t="s">
        <v>711</v>
      </c>
      <c r="Q12" s="17"/>
      <c r="S12" s="17"/>
    </row>
    <row r="13" spans="1:19" ht="15.5" x14ac:dyDescent="0.35">
      <c r="A13" s="2" t="s">
        <v>692</v>
      </c>
      <c r="B13">
        <v>0.50779661016949151</v>
      </c>
      <c r="C13" t="s">
        <v>26</v>
      </c>
      <c r="D13" t="s">
        <v>21</v>
      </c>
      <c r="E13" t="s">
        <v>702</v>
      </c>
      <c r="F13" t="s">
        <v>27</v>
      </c>
      <c r="G13">
        <v>1</v>
      </c>
      <c r="J13" t="s">
        <v>1</v>
      </c>
      <c r="K13" s="2" t="s">
        <v>778</v>
      </c>
      <c r="Q13" s="10"/>
      <c r="S13" s="10"/>
    </row>
    <row r="14" spans="1:19" x14ac:dyDescent="0.35">
      <c r="A14" t="s">
        <v>703</v>
      </c>
      <c r="B14">
        <v>1.7655367231638421E-4</v>
      </c>
      <c r="C14" t="s">
        <v>26</v>
      </c>
      <c r="D14" t="s">
        <v>21</v>
      </c>
      <c r="E14" t="s">
        <v>702</v>
      </c>
      <c r="F14" t="s">
        <v>27</v>
      </c>
      <c r="G14">
        <v>2</v>
      </c>
      <c r="H14">
        <v>-8.987196820661973</v>
      </c>
      <c r="I14">
        <v>7.4210002559136581E-2</v>
      </c>
      <c r="J14" t="s">
        <v>1</v>
      </c>
      <c r="Q14" s="10"/>
      <c r="S14" s="10"/>
    </row>
    <row r="16" spans="1:19" ht="15.5" x14ac:dyDescent="0.35">
      <c r="A16" s="1" t="s">
        <v>4</v>
      </c>
      <c r="B16" s="1" t="s">
        <v>704</v>
      </c>
    </row>
    <row r="17" spans="1:11" x14ac:dyDescent="0.35">
      <c r="A17" t="s">
        <v>67</v>
      </c>
      <c r="B17">
        <v>1</v>
      </c>
    </row>
    <row r="18" spans="1:11" ht="15.5" x14ac:dyDescent="0.35">
      <c r="A18" t="s">
        <v>9</v>
      </c>
      <c r="B18" s="2" t="s">
        <v>704</v>
      </c>
    </row>
    <row r="19" spans="1:11" x14ac:dyDescent="0.35">
      <c r="A19" t="s">
        <v>18</v>
      </c>
      <c r="B19" t="s">
        <v>184</v>
      </c>
    </row>
    <row r="20" spans="1:11" x14ac:dyDescent="0.35">
      <c r="A20" t="s">
        <v>10</v>
      </c>
      <c r="B20" t="s">
        <v>10</v>
      </c>
    </row>
    <row r="21" spans="1:11" x14ac:dyDescent="0.35">
      <c r="A21" t="s">
        <v>7</v>
      </c>
      <c r="B21" t="s">
        <v>26</v>
      </c>
    </row>
    <row r="22" spans="1:11" ht="15.5" x14ac:dyDescent="0.35">
      <c r="A22" s="1" t="s">
        <v>13</v>
      </c>
    </row>
    <row r="23" spans="1:11" x14ac:dyDescent="0.35">
      <c r="A23" t="s">
        <v>14</v>
      </c>
      <c r="B23" t="s">
        <v>15</v>
      </c>
      <c r="C23" t="s">
        <v>7</v>
      </c>
      <c r="D23" t="s">
        <v>10</v>
      </c>
      <c r="E23" t="s">
        <v>17</v>
      </c>
      <c r="F23" t="s">
        <v>18</v>
      </c>
      <c r="G23" t="s">
        <v>185</v>
      </c>
      <c r="H23" t="s">
        <v>699</v>
      </c>
      <c r="I23" t="s">
        <v>700</v>
      </c>
      <c r="J23" t="s">
        <v>16</v>
      </c>
      <c r="K23" t="s">
        <v>9</v>
      </c>
    </row>
    <row r="24" spans="1:11" ht="15.5" x14ac:dyDescent="0.35">
      <c r="A24" s="2" t="s">
        <v>704</v>
      </c>
      <c r="B24">
        <v>1</v>
      </c>
      <c r="C24" t="s">
        <v>26</v>
      </c>
      <c r="D24" t="s">
        <v>10</v>
      </c>
      <c r="E24" t="s">
        <v>701</v>
      </c>
      <c r="F24" t="s">
        <v>25</v>
      </c>
      <c r="J24" t="s">
        <v>1</v>
      </c>
      <c r="K24" s="2" t="s">
        <v>704</v>
      </c>
    </row>
    <row r="25" spans="1:11" x14ac:dyDescent="0.35">
      <c r="A25" t="s">
        <v>466</v>
      </c>
      <c r="B25">
        <v>300</v>
      </c>
      <c r="C25" t="s">
        <v>34</v>
      </c>
      <c r="D25" t="s">
        <v>21</v>
      </c>
      <c r="E25" t="s">
        <v>702</v>
      </c>
      <c r="F25" t="s">
        <v>27</v>
      </c>
      <c r="G25">
        <v>2</v>
      </c>
      <c r="H25">
        <v>5.7037824746562009</v>
      </c>
      <c r="I25">
        <v>0.46212945076166601</v>
      </c>
      <c r="J25" t="s">
        <v>200</v>
      </c>
      <c r="K25" t="s">
        <v>467</v>
      </c>
    </row>
    <row r="27" spans="1:11" ht="15.5" x14ac:dyDescent="0.35">
      <c r="A27" s="1" t="s">
        <v>4</v>
      </c>
      <c r="B27" s="1" t="s">
        <v>711</v>
      </c>
    </row>
    <row r="28" spans="1:11" x14ac:dyDescent="0.35">
      <c r="A28" t="s">
        <v>67</v>
      </c>
      <c r="B28">
        <v>1</v>
      </c>
    </row>
    <row r="29" spans="1:11" ht="15.5" x14ac:dyDescent="0.35">
      <c r="A29" t="s">
        <v>9</v>
      </c>
      <c r="B29" s="2" t="s">
        <v>711</v>
      </c>
    </row>
    <row r="30" spans="1:11" x14ac:dyDescent="0.35">
      <c r="A30" t="s">
        <v>18</v>
      </c>
      <c r="B30" t="s">
        <v>184</v>
      </c>
    </row>
    <row r="31" spans="1:11" x14ac:dyDescent="0.35">
      <c r="A31" t="s">
        <v>10</v>
      </c>
      <c r="B31" t="s">
        <v>21</v>
      </c>
    </row>
    <row r="32" spans="1:11" x14ac:dyDescent="0.35">
      <c r="A32" t="s">
        <v>7</v>
      </c>
      <c r="B32" t="s">
        <v>26</v>
      </c>
    </row>
    <row r="33" spans="1:13" ht="15.5" x14ac:dyDescent="0.35">
      <c r="A33" s="1" t="s">
        <v>13</v>
      </c>
    </row>
    <row r="34" spans="1:13" x14ac:dyDescent="0.35">
      <c r="A34" t="s">
        <v>14</v>
      </c>
      <c r="B34" t="s">
        <v>15</v>
      </c>
      <c r="C34" t="s">
        <v>7</v>
      </c>
      <c r="D34" t="s">
        <v>10</v>
      </c>
      <c r="E34" t="s">
        <v>17</v>
      </c>
      <c r="F34" t="s">
        <v>18</v>
      </c>
      <c r="G34" t="s">
        <v>185</v>
      </c>
      <c r="H34" t="s">
        <v>699</v>
      </c>
      <c r="I34" t="s">
        <v>700</v>
      </c>
      <c r="J34" t="s">
        <v>705</v>
      </c>
      <c r="K34" t="s">
        <v>706</v>
      </c>
      <c r="L34" t="s">
        <v>16</v>
      </c>
      <c r="M34" t="s">
        <v>9</v>
      </c>
    </row>
    <row r="35" spans="1:13" x14ac:dyDescent="0.35">
      <c r="A35" t="s">
        <v>840</v>
      </c>
      <c r="B35">
        <v>1</v>
      </c>
      <c r="D35" t="s">
        <v>21</v>
      </c>
      <c r="E35" t="s">
        <v>841</v>
      </c>
      <c r="F35" t="s">
        <v>23</v>
      </c>
      <c r="G35">
        <v>0</v>
      </c>
      <c r="H35">
        <v>1</v>
      </c>
      <c r="L35" t="s">
        <v>20</v>
      </c>
    </row>
    <row r="36" spans="1:13" ht="15.5" x14ac:dyDescent="0.35">
      <c r="A36" s="2" t="s">
        <v>711</v>
      </c>
      <c r="B36">
        <v>1</v>
      </c>
      <c r="C36" t="s">
        <v>26</v>
      </c>
      <c r="D36" t="s">
        <v>21</v>
      </c>
      <c r="E36" t="s">
        <v>707</v>
      </c>
      <c r="F36" t="s">
        <v>25</v>
      </c>
      <c r="L36" t="s">
        <v>1</v>
      </c>
      <c r="M36" s="2" t="s">
        <v>711</v>
      </c>
    </row>
    <row r="37" spans="1:13" x14ac:dyDescent="0.35">
      <c r="A37" t="s">
        <v>712</v>
      </c>
      <c r="B37">
        <v>1</v>
      </c>
      <c r="C37" t="s">
        <v>26</v>
      </c>
      <c r="D37" t="s">
        <v>10</v>
      </c>
      <c r="E37" t="s">
        <v>702</v>
      </c>
      <c r="F37" t="s">
        <v>27</v>
      </c>
      <c r="G37">
        <v>2</v>
      </c>
      <c r="H37">
        <v>0</v>
      </c>
      <c r="I37">
        <v>0.54930614433405478</v>
      </c>
      <c r="L37" t="s">
        <v>1</v>
      </c>
      <c r="M37" t="s">
        <v>712</v>
      </c>
    </row>
    <row r="38" spans="1:13" x14ac:dyDescent="0.35">
      <c r="A38" t="s">
        <v>708</v>
      </c>
      <c r="B38">
        <v>3.5596899999999999E-3</v>
      </c>
      <c r="C38" t="s">
        <v>34</v>
      </c>
      <c r="D38" t="s">
        <v>21</v>
      </c>
      <c r="E38" t="s">
        <v>702</v>
      </c>
      <c r="F38" t="s">
        <v>27</v>
      </c>
      <c r="G38">
        <v>2</v>
      </c>
      <c r="H38">
        <v>-5.6380818165614492</v>
      </c>
      <c r="I38">
        <v>2.439508208471609E-2</v>
      </c>
      <c r="L38" t="s">
        <v>200</v>
      </c>
      <c r="M38" t="s">
        <v>709</v>
      </c>
    </row>
    <row r="39" spans="1:13" x14ac:dyDescent="0.35">
      <c r="A39" t="s">
        <v>215</v>
      </c>
      <c r="B39">
        <v>0.37</v>
      </c>
      <c r="C39" t="s">
        <v>60</v>
      </c>
      <c r="D39" t="s">
        <v>61</v>
      </c>
      <c r="E39" t="s">
        <v>710</v>
      </c>
      <c r="F39" t="s">
        <v>27</v>
      </c>
      <c r="G39">
        <v>2</v>
      </c>
      <c r="H39">
        <v>-0.9942522733438669</v>
      </c>
      <c r="I39">
        <v>2.439508208471609E-2</v>
      </c>
      <c r="L39" t="s">
        <v>200</v>
      </c>
      <c r="M39" t="s">
        <v>216</v>
      </c>
    </row>
    <row r="41" spans="1:13" ht="15.5" x14ac:dyDescent="0.35">
      <c r="A41" s="1" t="s">
        <v>4</v>
      </c>
      <c r="B41" s="1" t="s">
        <v>712</v>
      </c>
    </row>
    <row r="42" spans="1:13" x14ac:dyDescent="0.35">
      <c r="A42" t="s">
        <v>67</v>
      </c>
      <c r="B42">
        <v>1</v>
      </c>
    </row>
    <row r="43" spans="1:13" ht="15.5" x14ac:dyDescent="0.35">
      <c r="A43" t="s">
        <v>9</v>
      </c>
      <c r="B43" s="2" t="s">
        <v>712</v>
      </c>
    </row>
    <row r="44" spans="1:13" x14ac:dyDescent="0.35">
      <c r="A44" t="s">
        <v>18</v>
      </c>
      <c r="B44" t="s">
        <v>184</v>
      </c>
    </row>
    <row r="45" spans="1:13" x14ac:dyDescent="0.35">
      <c r="A45" t="s">
        <v>10</v>
      </c>
      <c r="B45" t="s">
        <v>10</v>
      </c>
    </row>
    <row r="46" spans="1:13" x14ac:dyDescent="0.35">
      <c r="A46" t="s">
        <v>7</v>
      </c>
      <c r="B46" t="s">
        <v>26</v>
      </c>
    </row>
    <row r="47" spans="1:13" ht="15.5" x14ac:dyDescent="0.35">
      <c r="A47" s="1" t="s">
        <v>13</v>
      </c>
    </row>
    <row r="48" spans="1:13" x14ac:dyDescent="0.35">
      <c r="A48" t="s">
        <v>14</v>
      </c>
      <c r="B48" t="s">
        <v>15</v>
      </c>
      <c r="C48" t="s">
        <v>10</v>
      </c>
      <c r="D48" t="s">
        <v>7</v>
      </c>
      <c r="E48" t="s">
        <v>17</v>
      </c>
      <c r="F48" t="s">
        <v>18</v>
      </c>
      <c r="G48" t="s">
        <v>185</v>
      </c>
      <c r="H48" t="s">
        <v>699</v>
      </c>
      <c r="I48" t="s">
        <v>700</v>
      </c>
      <c r="J48" t="s">
        <v>9</v>
      </c>
      <c r="K48" t="s">
        <v>16</v>
      </c>
    </row>
    <row r="49" spans="1:11" ht="15.5" x14ac:dyDescent="0.35">
      <c r="A49" s="2" t="s">
        <v>712</v>
      </c>
      <c r="B49">
        <v>1</v>
      </c>
      <c r="C49" t="s">
        <v>10</v>
      </c>
      <c r="D49" t="s">
        <v>26</v>
      </c>
      <c r="E49" t="s">
        <v>707</v>
      </c>
      <c r="F49" t="s">
        <v>25</v>
      </c>
      <c r="J49" s="2" t="s">
        <v>712</v>
      </c>
      <c r="K49" t="s">
        <v>1</v>
      </c>
    </row>
    <row r="50" spans="1:11" ht="15.5" x14ac:dyDescent="0.35">
      <c r="A50" s="2" t="s">
        <v>717</v>
      </c>
      <c r="B50">
        <v>1.09529E-7</v>
      </c>
      <c r="C50" t="s">
        <v>10</v>
      </c>
      <c r="D50" t="s">
        <v>26</v>
      </c>
      <c r="E50" t="s">
        <v>702</v>
      </c>
      <c r="F50" t="s">
        <v>27</v>
      </c>
      <c r="G50">
        <v>2</v>
      </c>
      <c r="H50">
        <v>-16.027076482571179</v>
      </c>
      <c r="I50">
        <v>0.54930614433405478</v>
      </c>
      <c r="K50" t="s">
        <v>1</v>
      </c>
    </row>
    <row r="51" spans="1:11" ht="15.5" x14ac:dyDescent="0.35">
      <c r="A51" s="2" t="s">
        <v>724</v>
      </c>
      <c r="B51">
        <v>1.09529E-7</v>
      </c>
      <c r="C51" t="s">
        <v>10</v>
      </c>
      <c r="D51" t="s">
        <v>26</v>
      </c>
      <c r="E51" t="s">
        <v>702</v>
      </c>
      <c r="F51" t="s">
        <v>27</v>
      </c>
      <c r="G51">
        <v>2</v>
      </c>
      <c r="H51">
        <v>-16.027076482571179</v>
      </c>
      <c r="I51">
        <v>0.54930614433405478</v>
      </c>
      <c r="K51" t="s">
        <v>1</v>
      </c>
    </row>
    <row r="52" spans="1:11" ht="15.5" x14ac:dyDescent="0.35">
      <c r="A52" s="2" t="s">
        <v>725</v>
      </c>
      <c r="B52">
        <v>1.09529E-7</v>
      </c>
      <c r="C52" t="s">
        <v>10</v>
      </c>
      <c r="D52" t="s">
        <v>26</v>
      </c>
      <c r="E52" t="s">
        <v>702</v>
      </c>
      <c r="F52" t="s">
        <v>27</v>
      </c>
      <c r="G52">
        <v>2</v>
      </c>
      <c r="H52">
        <v>-16.027076482571179</v>
      </c>
      <c r="I52">
        <v>0.54930614433405478</v>
      </c>
      <c r="K52" t="s">
        <v>1</v>
      </c>
    </row>
    <row r="53" spans="1:11" ht="15.5" x14ac:dyDescent="0.35">
      <c r="A53" s="2" t="s">
        <v>727</v>
      </c>
      <c r="B53">
        <v>1.09529E-7</v>
      </c>
      <c r="C53" t="s">
        <v>10</v>
      </c>
      <c r="D53" t="s">
        <v>26</v>
      </c>
      <c r="E53" t="s">
        <v>702</v>
      </c>
      <c r="F53" t="s">
        <v>27</v>
      </c>
      <c r="G53">
        <v>2</v>
      </c>
      <c r="H53">
        <v>-16.027076482571179</v>
      </c>
      <c r="I53">
        <v>0.54930614433405478</v>
      </c>
      <c r="K53" t="s">
        <v>1</v>
      </c>
    </row>
    <row r="54" spans="1:11" x14ac:dyDescent="0.35">
      <c r="A54" t="s">
        <v>728</v>
      </c>
      <c r="B54">
        <v>1.09529E-7</v>
      </c>
      <c r="C54" t="s">
        <v>10</v>
      </c>
      <c r="D54" t="s">
        <v>26</v>
      </c>
      <c r="E54" t="s">
        <v>702</v>
      </c>
      <c r="F54" t="s">
        <v>27</v>
      </c>
      <c r="G54">
        <v>2</v>
      </c>
      <c r="H54">
        <v>-16.027076482571179</v>
      </c>
      <c r="I54">
        <v>0.54930614433405478</v>
      </c>
      <c r="K54" t="s">
        <v>1</v>
      </c>
    </row>
    <row r="55" spans="1:11" x14ac:dyDescent="0.35">
      <c r="A55" t="s">
        <v>734</v>
      </c>
      <c r="B55">
        <v>1.09529E-7</v>
      </c>
      <c r="C55" t="s">
        <v>10</v>
      </c>
      <c r="D55" t="s">
        <v>26</v>
      </c>
      <c r="E55" t="s">
        <v>702</v>
      </c>
      <c r="F55" t="s">
        <v>27</v>
      </c>
      <c r="G55">
        <v>2</v>
      </c>
      <c r="H55">
        <v>-16.027076482571179</v>
      </c>
      <c r="I55">
        <v>0.54930614433405478</v>
      </c>
      <c r="K55" t="s">
        <v>1</v>
      </c>
    </row>
    <row r="56" spans="1:11" ht="15.5" x14ac:dyDescent="0.35">
      <c r="A56" s="2" t="s">
        <v>737</v>
      </c>
      <c r="B56">
        <v>1.09529E-7</v>
      </c>
      <c r="C56" t="s">
        <v>10</v>
      </c>
      <c r="D56" t="s">
        <v>26</v>
      </c>
      <c r="E56" t="s">
        <v>702</v>
      </c>
      <c r="F56" t="s">
        <v>27</v>
      </c>
      <c r="G56">
        <v>2</v>
      </c>
      <c r="H56">
        <v>-16.027076482571179</v>
      </c>
      <c r="I56">
        <v>0.54930614433405478</v>
      </c>
      <c r="K56" t="s">
        <v>1</v>
      </c>
    </row>
    <row r="58" spans="1:11" ht="15.5" x14ac:dyDescent="0.35">
      <c r="A58" s="1" t="s">
        <v>4</v>
      </c>
      <c r="B58" s="1" t="s">
        <v>717</v>
      </c>
    </row>
    <row r="59" spans="1:11" x14ac:dyDescent="0.35">
      <c r="A59" t="s">
        <v>67</v>
      </c>
      <c r="B59">
        <v>1</v>
      </c>
    </row>
    <row r="60" spans="1:11" ht="15.5" x14ac:dyDescent="0.35">
      <c r="A60" t="s">
        <v>9</v>
      </c>
      <c r="B60" s="2" t="s">
        <v>717</v>
      </c>
    </row>
    <row r="61" spans="1:11" x14ac:dyDescent="0.35">
      <c r="A61" t="s">
        <v>18</v>
      </c>
      <c r="B61" t="s">
        <v>184</v>
      </c>
    </row>
    <row r="62" spans="1:11" x14ac:dyDescent="0.35">
      <c r="A62" t="s">
        <v>10</v>
      </c>
      <c r="B62" t="s">
        <v>10</v>
      </c>
    </row>
    <row r="63" spans="1:11" x14ac:dyDescent="0.35">
      <c r="A63" t="s">
        <v>7</v>
      </c>
      <c r="B63" t="s">
        <v>26</v>
      </c>
    </row>
    <row r="64" spans="1:11" ht="15.5" x14ac:dyDescent="0.35">
      <c r="A64" s="1" t="s">
        <v>13</v>
      </c>
    </row>
    <row r="65" spans="1:11" x14ac:dyDescent="0.35">
      <c r="A65" t="s">
        <v>14</v>
      </c>
      <c r="B65" t="s">
        <v>15</v>
      </c>
      <c r="C65" t="s">
        <v>7</v>
      </c>
      <c r="D65" t="s">
        <v>10</v>
      </c>
      <c r="E65" t="s">
        <v>17</v>
      </c>
      <c r="F65" t="s">
        <v>18</v>
      </c>
      <c r="G65" t="s">
        <v>185</v>
      </c>
      <c r="H65" t="s">
        <v>699</v>
      </c>
      <c r="I65" t="s">
        <v>700</v>
      </c>
      <c r="J65" t="s">
        <v>9</v>
      </c>
      <c r="K65" t="s">
        <v>16</v>
      </c>
    </row>
    <row r="66" spans="1:11" ht="15.5" x14ac:dyDescent="0.35">
      <c r="A66" s="2" t="s">
        <v>717</v>
      </c>
      <c r="B66">
        <v>1</v>
      </c>
      <c r="C66" t="s">
        <v>26</v>
      </c>
      <c r="D66" t="s">
        <v>10</v>
      </c>
      <c r="E66" t="s">
        <v>707</v>
      </c>
      <c r="F66" t="s">
        <v>25</v>
      </c>
      <c r="J66" s="2" t="s">
        <v>717</v>
      </c>
      <c r="K66" t="s">
        <v>1</v>
      </c>
    </row>
    <row r="67" spans="1:11" x14ac:dyDescent="0.35">
      <c r="A67" t="s">
        <v>237</v>
      </c>
      <c r="B67">
        <v>13000</v>
      </c>
      <c r="C67" t="s">
        <v>31</v>
      </c>
      <c r="D67" t="s">
        <v>21</v>
      </c>
      <c r="E67" t="s">
        <v>710</v>
      </c>
      <c r="F67" t="s">
        <v>27</v>
      </c>
      <c r="G67">
        <v>2</v>
      </c>
      <c r="H67">
        <v>9.4727046364436731</v>
      </c>
      <c r="I67">
        <v>2.439508208471609E-2</v>
      </c>
      <c r="J67" t="s">
        <v>239</v>
      </c>
      <c r="K67" t="s">
        <v>200</v>
      </c>
    </row>
    <row r="68" spans="1:11" x14ac:dyDescent="0.35">
      <c r="A68" t="s">
        <v>713</v>
      </c>
      <c r="B68">
        <v>500</v>
      </c>
      <c r="C68" t="s">
        <v>26</v>
      </c>
      <c r="D68" t="s">
        <v>21</v>
      </c>
      <c r="E68" t="s">
        <v>710</v>
      </c>
      <c r="F68" t="s">
        <v>27</v>
      </c>
      <c r="G68">
        <v>2</v>
      </c>
      <c r="H68">
        <v>6.2146080984221914</v>
      </c>
      <c r="I68">
        <v>2.439508208471609E-2</v>
      </c>
      <c r="J68" t="s">
        <v>714</v>
      </c>
      <c r="K68" t="s">
        <v>200</v>
      </c>
    </row>
    <row r="69" spans="1:11" x14ac:dyDescent="0.35">
      <c r="A69" t="s">
        <v>715</v>
      </c>
      <c r="B69">
        <v>500</v>
      </c>
      <c r="C69" t="s">
        <v>26</v>
      </c>
      <c r="D69" t="s">
        <v>21</v>
      </c>
      <c r="E69" t="s">
        <v>710</v>
      </c>
      <c r="F69" t="s">
        <v>27</v>
      </c>
      <c r="G69">
        <v>2</v>
      </c>
      <c r="H69">
        <v>6.2146080984221914</v>
      </c>
      <c r="I69">
        <v>2.439508208471609E-2</v>
      </c>
      <c r="J69" t="s">
        <v>261</v>
      </c>
      <c r="K69" t="s">
        <v>200</v>
      </c>
    </row>
    <row r="70" spans="1:11" x14ac:dyDescent="0.35">
      <c r="A70" t="s">
        <v>716</v>
      </c>
      <c r="B70">
        <v>120</v>
      </c>
      <c r="C70" t="s">
        <v>26</v>
      </c>
      <c r="D70" t="s">
        <v>21</v>
      </c>
      <c r="E70" t="s">
        <v>710</v>
      </c>
      <c r="F70" t="s">
        <v>27</v>
      </c>
      <c r="G70">
        <v>2</v>
      </c>
      <c r="H70">
        <v>4.7874917427820458</v>
      </c>
      <c r="I70">
        <v>2.439508208471609E-2</v>
      </c>
      <c r="J70" t="s">
        <v>105</v>
      </c>
      <c r="K70" t="s">
        <v>200</v>
      </c>
    </row>
    <row r="71" spans="1:11" x14ac:dyDescent="0.35">
      <c r="A71" t="s">
        <v>191</v>
      </c>
      <c r="B71">
        <v>15000</v>
      </c>
      <c r="C71" t="s">
        <v>26</v>
      </c>
      <c r="D71" t="s">
        <v>116</v>
      </c>
      <c r="E71" t="s">
        <v>710</v>
      </c>
      <c r="F71" t="s">
        <v>27</v>
      </c>
      <c r="G71">
        <v>2</v>
      </c>
      <c r="H71">
        <v>9.6158054800843473</v>
      </c>
      <c r="I71">
        <v>0.2126338677021721</v>
      </c>
      <c r="J71" t="s">
        <v>191</v>
      </c>
      <c r="K71" t="s">
        <v>200</v>
      </c>
    </row>
    <row r="73" spans="1:11" ht="15.5" x14ac:dyDescent="0.35">
      <c r="A73" s="1" t="s">
        <v>4</v>
      </c>
      <c r="B73" s="1" t="s">
        <v>724</v>
      </c>
    </row>
    <row r="74" spans="1:11" x14ac:dyDescent="0.35">
      <c r="A74" t="s">
        <v>67</v>
      </c>
      <c r="B74">
        <v>1</v>
      </c>
    </row>
    <row r="75" spans="1:11" ht="15.5" x14ac:dyDescent="0.35">
      <c r="A75" t="s">
        <v>9</v>
      </c>
      <c r="B75" s="2" t="s">
        <v>724</v>
      </c>
    </row>
    <row r="76" spans="1:11" x14ac:dyDescent="0.35">
      <c r="A76" t="s">
        <v>18</v>
      </c>
      <c r="B76" t="s">
        <v>184</v>
      </c>
    </row>
    <row r="77" spans="1:11" x14ac:dyDescent="0.35">
      <c r="A77" t="s">
        <v>10</v>
      </c>
      <c r="B77" t="s">
        <v>10</v>
      </c>
    </row>
    <row r="78" spans="1:11" x14ac:dyDescent="0.35">
      <c r="A78" t="s">
        <v>7</v>
      </c>
      <c r="B78" t="s">
        <v>26</v>
      </c>
    </row>
    <row r="79" spans="1:11" ht="15.5" x14ac:dyDescent="0.35">
      <c r="A79" s="1" t="s">
        <v>13</v>
      </c>
    </row>
    <row r="80" spans="1:11" x14ac:dyDescent="0.35">
      <c r="A80" t="s">
        <v>14</v>
      </c>
      <c r="B80" t="s">
        <v>15</v>
      </c>
      <c r="C80" t="s">
        <v>7</v>
      </c>
      <c r="D80" t="s">
        <v>10</v>
      </c>
      <c r="E80" t="s">
        <v>17</v>
      </c>
      <c r="F80" t="s">
        <v>18</v>
      </c>
      <c r="G80" t="s">
        <v>185</v>
      </c>
      <c r="H80" t="s">
        <v>699</v>
      </c>
      <c r="I80" t="s">
        <v>700</v>
      </c>
      <c r="J80" t="s">
        <v>9</v>
      </c>
      <c r="K80" t="s">
        <v>16</v>
      </c>
    </row>
    <row r="81" spans="1:11" ht="15.5" x14ac:dyDescent="0.35">
      <c r="A81" s="2" t="s">
        <v>724</v>
      </c>
      <c r="B81">
        <v>1</v>
      </c>
      <c r="C81" t="s">
        <v>26</v>
      </c>
      <c r="D81" t="s">
        <v>10</v>
      </c>
      <c r="E81" t="s">
        <v>707</v>
      </c>
      <c r="F81" t="s">
        <v>25</v>
      </c>
      <c r="J81" s="2" t="s">
        <v>724</v>
      </c>
      <c r="K81" t="s">
        <v>1</v>
      </c>
    </row>
    <row r="82" spans="1:11" x14ac:dyDescent="0.35">
      <c r="A82" t="s">
        <v>718</v>
      </c>
      <c r="B82">
        <v>1</v>
      </c>
      <c r="C82" t="s">
        <v>34</v>
      </c>
      <c r="D82" t="s">
        <v>10</v>
      </c>
      <c r="E82" t="s">
        <v>702</v>
      </c>
      <c r="F82" t="s">
        <v>27</v>
      </c>
      <c r="G82">
        <v>2</v>
      </c>
      <c r="H82">
        <v>0</v>
      </c>
      <c r="I82">
        <v>2.439508208471609E-2</v>
      </c>
      <c r="J82" t="s">
        <v>719</v>
      </c>
      <c r="K82" t="s">
        <v>200</v>
      </c>
    </row>
    <row r="83" spans="1:11" x14ac:dyDescent="0.35">
      <c r="A83" t="s">
        <v>68</v>
      </c>
      <c r="B83">
        <v>50</v>
      </c>
      <c r="C83" t="s">
        <v>26</v>
      </c>
      <c r="D83" t="s">
        <v>21</v>
      </c>
      <c r="E83" t="s">
        <v>702</v>
      </c>
      <c r="F83" t="s">
        <v>27</v>
      </c>
      <c r="G83">
        <v>2</v>
      </c>
      <c r="H83">
        <v>3.912023005428146</v>
      </c>
      <c r="I83">
        <v>2.439508208471609E-2</v>
      </c>
      <c r="J83" t="s">
        <v>70</v>
      </c>
      <c r="K83" t="s">
        <v>200</v>
      </c>
    </row>
    <row r="84" spans="1:11" x14ac:dyDescent="0.35">
      <c r="A84" t="s">
        <v>720</v>
      </c>
      <c r="B84">
        <v>2</v>
      </c>
      <c r="C84" t="s">
        <v>34</v>
      </c>
      <c r="D84" t="s">
        <v>10</v>
      </c>
      <c r="E84" t="s">
        <v>702</v>
      </c>
      <c r="F84" t="s">
        <v>27</v>
      </c>
      <c r="G84">
        <v>2</v>
      </c>
      <c r="H84">
        <v>0.69314718055994529</v>
      </c>
      <c r="I84">
        <v>2.439508208471609E-2</v>
      </c>
      <c r="J84" t="s">
        <v>721</v>
      </c>
      <c r="K84" t="s">
        <v>200</v>
      </c>
    </row>
    <row r="85" spans="1:11" x14ac:dyDescent="0.35">
      <c r="A85" t="s">
        <v>722</v>
      </c>
      <c r="B85">
        <v>80000</v>
      </c>
      <c r="C85" t="s">
        <v>8</v>
      </c>
      <c r="D85" t="s">
        <v>368</v>
      </c>
      <c r="E85" t="s">
        <v>702</v>
      </c>
      <c r="F85" t="s">
        <v>27</v>
      </c>
      <c r="G85">
        <v>2</v>
      </c>
      <c r="H85">
        <v>11.28978191365602</v>
      </c>
      <c r="I85">
        <v>2.439508208471609E-2</v>
      </c>
      <c r="J85" t="s">
        <v>722</v>
      </c>
      <c r="K85" t="s">
        <v>200</v>
      </c>
    </row>
    <row r="86" spans="1:11" x14ac:dyDescent="0.35">
      <c r="A86" t="s">
        <v>723</v>
      </c>
      <c r="B86">
        <v>1</v>
      </c>
      <c r="C86" t="s">
        <v>8</v>
      </c>
      <c r="D86" t="s">
        <v>10</v>
      </c>
      <c r="E86" t="s">
        <v>702</v>
      </c>
      <c r="F86" t="s">
        <v>27</v>
      </c>
      <c r="G86">
        <v>2</v>
      </c>
      <c r="H86">
        <v>0</v>
      </c>
      <c r="I86">
        <v>2.439508208471609E-2</v>
      </c>
      <c r="J86" t="s">
        <v>723</v>
      </c>
      <c r="K86" t="s">
        <v>200</v>
      </c>
    </row>
    <row r="88" spans="1:11" ht="15.5" x14ac:dyDescent="0.35">
      <c r="A88" s="1" t="s">
        <v>4</v>
      </c>
      <c r="B88" s="1" t="s">
        <v>725</v>
      </c>
    </row>
    <row r="89" spans="1:11" x14ac:dyDescent="0.35">
      <c r="A89" t="s">
        <v>67</v>
      </c>
      <c r="B89">
        <v>1</v>
      </c>
    </row>
    <row r="90" spans="1:11" ht="15.5" x14ac:dyDescent="0.35">
      <c r="A90" t="s">
        <v>9</v>
      </c>
      <c r="B90" s="2" t="s">
        <v>725</v>
      </c>
    </row>
    <row r="91" spans="1:11" x14ac:dyDescent="0.35">
      <c r="A91" t="s">
        <v>18</v>
      </c>
      <c r="B91" t="s">
        <v>184</v>
      </c>
    </row>
    <row r="92" spans="1:11" x14ac:dyDescent="0.35">
      <c r="A92" t="s">
        <v>10</v>
      </c>
      <c r="B92" t="s">
        <v>10</v>
      </c>
    </row>
    <row r="93" spans="1:11" x14ac:dyDescent="0.35">
      <c r="A93" t="s">
        <v>7</v>
      </c>
      <c r="B93" t="s">
        <v>26</v>
      </c>
    </row>
    <row r="94" spans="1:11" ht="15.5" x14ac:dyDescent="0.35">
      <c r="A94" s="1" t="s">
        <v>13</v>
      </c>
    </row>
    <row r="95" spans="1:11" x14ac:dyDescent="0.35">
      <c r="A95" t="s">
        <v>14</v>
      </c>
      <c r="B95" t="s">
        <v>15</v>
      </c>
      <c r="C95" t="s">
        <v>7</v>
      </c>
      <c r="D95" t="s">
        <v>10</v>
      </c>
      <c r="E95" t="s">
        <v>17</v>
      </c>
      <c r="F95" t="s">
        <v>18</v>
      </c>
      <c r="G95" t="s">
        <v>185</v>
      </c>
      <c r="H95" t="s">
        <v>699</v>
      </c>
      <c r="I95" t="s">
        <v>700</v>
      </c>
      <c r="J95" t="s">
        <v>9</v>
      </c>
      <c r="K95" t="s">
        <v>16</v>
      </c>
    </row>
    <row r="96" spans="1:11" ht="15.5" x14ac:dyDescent="0.35">
      <c r="A96" s="2" t="s">
        <v>725</v>
      </c>
      <c r="B96">
        <v>1</v>
      </c>
      <c r="C96" t="s">
        <v>26</v>
      </c>
      <c r="D96" t="s">
        <v>10</v>
      </c>
      <c r="E96" t="s">
        <v>707</v>
      </c>
      <c r="F96" t="s">
        <v>25</v>
      </c>
      <c r="J96" s="2" t="s">
        <v>725</v>
      </c>
      <c r="K96" t="s">
        <v>1</v>
      </c>
    </row>
    <row r="97" spans="1:11" x14ac:dyDescent="0.35">
      <c r="A97" t="s">
        <v>713</v>
      </c>
      <c r="B97">
        <v>854</v>
      </c>
      <c r="C97" t="s">
        <v>26</v>
      </c>
      <c r="D97" t="s">
        <v>21</v>
      </c>
      <c r="E97" t="s">
        <v>702</v>
      </c>
      <c r="F97" t="s">
        <v>27</v>
      </c>
      <c r="G97">
        <v>2</v>
      </c>
      <c r="H97">
        <v>6.7499311937885702</v>
      </c>
      <c r="I97">
        <v>2.439508208471609E-2</v>
      </c>
      <c r="J97" t="s">
        <v>714</v>
      </c>
      <c r="K97" t="s">
        <v>200</v>
      </c>
    </row>
    <row r="98" spans="1:11" x14ac:dyDescent="0.35">
      <c r="A98" t="s">
        <v>715</v>
      </c>
      <c r="B98">
        <v>454</v>
      </c>
      <c r="C98" t="s">
        <v>26</v>
      </c>
      <c r="D98" t="s">
        <v>21</v>
      </c>
      <c r="E98" t="s">
        <v>702</v>
      </c>
      <c r="F98" t="s">
        <v>27</v>
      </c>
      <c r="G98">
        <v>2</v>
      </c>
      <c r="H98">
        <v>6.1180971980413483</v>
      </c>
      <c r="I98">
        <v>2.439508208471609E-2</v>
      </c>
      <c r="J98" t="s">
        <v>261</v>
      </c>
      <c r="K98" t="s">
        <v>200</v>
      </c>
    </row>
    <row r="100" spans="1:11" ht="15.5" x14ac:dyDescent="0.35">
      <c r="A100" s="1" t="s">
        <v>4</v>
      </c>
      <c r="B100" s="1" t="s">
        <v>727</v>
      </c>
    </row>
    <row r="101" spans="1:11" x14ac:dyDescent="0.35">
      <c r="A101" t="s">
        <v>67</v>
      </c>
      <c r="B101">
        <v>1</v>
      </c>
    </row>
    <row r="102" spans="1:11" ht="15.5" x14ac:dyDescent="0.35">
      <c r="A102" t="s">
        <v>9</v>
      </c>
      <c r="B102" s="2" t="s">
        <v>727</v>
      </c>
    </row>
    <row r="103" spans="1:11" x14ac:dyDescent="0.35">
      <c r="A103" t="s">
        <v>18</v>
      </c>
      <c r="B103" t="s">
        <v>184</v>
      </c>
    </row>
    <row r="104" spans="1:11" x14ac:dyDescent="0.35">
      <c r="A104" t="s">
        <v>10</v>
      </c>
      <c r="B104" t="s">
        <v>10</v>
      </c>
    </row>
    <row r="105" spans="1:11" x14ac:dyDescent="0.35">
      <c r="A105" t="s">
        <v>7</v>
      </c>
      <c r="B105" t="s">
        <v>26</v>
      </c>
    </row>
    <row r="106" spans="1:11" ht="15.5" x14ac:dyDescent="0.35">
      <c r="A106" s="1" t="s">
        <v>13</v>
      </c>
    </row>
    <row r="107" spans="1:11" x14ac:dyDescent="0.35">
      <c r="A107" t="s">
        <v>14</v>
      </c>
      <c r="B107" t="s">
        <v>15</v>
      </c>
      <c r="C107" t="s">
        <v>7</v>
      </c>
      <c r="D107" t="s">
        <v>10</v>
      </c>
      <c r="E107" t="s">
        <v>17</v>
      </c>
      <c r="F107" t="s">
        <v>18</v>
      </c>
      <c r="G107" t="s">
        <v>185</v>
      </c>
      <c r="H107" t="s">
        <v>699</v>
      </c>
      <c r="I107" t="s">
        <v>700</v>
      </c>
      <c r="J107" t="s">
        <v>9</v>
      </c>
      <c r="K107" t="s">
        <v>16</v>
      </c>
    </row>
    <row r="108" spans="1:11" ht="15.5" x14ac:dyDescent="0.35">
      <c r="A108" s="2" t="s">
        <v>727</v>
      </c>
      <c r="B108">
        <v>1</v>
      </c>
      <c r="C108" t="s">
        <v>26</v>
      </c>
      <c r="D108" t="s">
        <v>10</v>
      </c>
      <c r="E108" t="s">
        <v>707</v>
      </c>
      <c r="F108" t="s">
        <v>25</v>
      </c>
      <c r="K108" t="s">
        <v>1</v>
      </c>
    </row>
    <row r="109" spans="1:11" x14ac:dyDescent="0.35">
      <c r="A109" t="s">
        <v>648</v>
      </c>
      <c r="B109">
        <v>9000</v>
      </c>
      <c r="C109" t="s">
        <v>26</v>
      </c>
      <c r="D109" t="s">
        <v>21</v>
      </c>
      <c r="E109" t="s">
        <v>702</v>
      </c>
      <c r="F109" t="s">
        <v>27</v>
      </c>
      <c r="G109">
        <v>2</v>
      </c>
      <c r="H109">
        <v>9000</v>
      </c>
      <c r="I109">
        <v>2.439508208471609E-2</v>
      </c>
      <c r="J109" t="s">
        <v>225</v>
      </c>
      <c r="K109" t="s">
        <v>200</v>
      </c>
    </row>
    <row r="110" spans="1:11" x14ac:dyDescent="0.35">
      <c r="A110" t="s">
        <v>432</v>
      </c>
      <c r="B110">
        <v>3.54</v>
      </c>
      <c r="C110" t="s">
        <v>8</v>
      </c>
      <c r="D110" t="s">
        <v>21</v>
      </c>
      <c r="E110" t="s">
        <v>702</v>
      </c>
      <c r="F110" t="s">
        <v>27</v>
      </c>
      <c r="G110">
        <v>2</v>
      </c>
      <c r="H110">
        <v>1.2641267271456831</v>
      </c>
      <c r="I110">
        <v>5.6664342653501683E-2</v>
      </c>
      <c r="J110" t="s">
        <v>433</v>
      </c>
      <c r="K110" t="s">
        <v>200</v>
      </c>
    </row>
    <row r="111" spans="1:11" x14ac:dyDescent="0.35">
      <c r="A111" t="s">
        <v>471</v>
      </c>
      <c r="B111">
        <v>1180</v>
      </c>
      <c r="C111" t="s">
        <v>26</v>
      </c>
      <c r="D111" t="s">
        <v>21</v>
      </c>
      <c r="E111" t="s">
        <v>702</v>
      </c>
      <c r="F111" t="s">
        <v>27</v>
      </c>
      <c r="G111">
        <v>2</v>
      </c>
      <c r="H111">
        <v>7.0732697174597101</v>
      </c>
      <c r="I111">
        <v>5.6664342653501683E-2</v>
      </c>
      <c r="J111" t="s">
        <v>317</v>
      </c>
      <c r="K111" t="s">
        <v>200</v>
      </c>
    </row>
    <row r="112" spans="1:11" x14ac:dyDescent="0.35">
      <c r="A112" t="s">
        <v>715</v>
      </c>
      <c r="B112">
        <v>1180</v>
      </c>
      <c r="C112" t="s">
        <v>26</v>
      </c>
      <c r="D112" t="s">
        <v>21</v>
      </c>
      <c r="E112" t="s">
        <v>702</v>
      </c>
      <c r="F112" t="s">
        <v>27</v>
      </c>
      <c r="G112">
        <v>2</v>
      </c>
      <c r="H112">
        <v>7.0732697174597101</v>
      </c>
      <c r="I112">
        <v>5.6664342653501683E-2</v>
      </c>
      <c r="J112" t="s">
        <v>261</v>
      </c>
      <c r="K112" t="s">
        <v>200</v>
      </c>
    </row>
    <row r="113" spans="1:11" x14ac:dyDescent="0.35">
      <c r="A113" t="s">
        <v>726</v>
      </c>
      <c r="B113">
        <v>1418</v>
      </c>
      <c r="C113" t="s">
        <v>8</v>
      </c>
      <c r="D113" t="s">
        <v>116</v>
      </c>
      <c r="E113" t="s">
        <v>702</v>
      </c>
      <c r="F113" t="s">
        <v>27</v>
      </c>
      <c r="G113">
        <v>2</v>
      </c>
      <c r="H113">
        <v>7.2570027070920728</v>
      </c>
      <c r="I113">
        <v>5.6664342653501683E-2</v>
      </c>
      <c r="J113" t="s">
        <v>144</v>
      </c>
      <c r="K113" t="s">
        <v>200</v>
      </c>
    </row>
    <row r="114" spans="1:11" x14ac:dyDescent="0.35">
      <c r="A114" t="s">
        <v>191</v>
      </c>
      <c r="B114">
        <v>1000</v>
      </c>
      <c r="C114" t="s">
        <v>26</v>
      </c>
      <c r="D114" t="s">
        <v>116</v>
      </c>
      <c r="E114" t="s">
        <v>702</v>
      </c>
      <c r="F114" t="s">
        <v>27</v>
      </c>
      <c r="G114">
        <v>2</v>
      </c>
      <c r="H114">
        <v>6.9077552789821368</v>
      </c>
      <c r="I114">
        <v>2.439508208471609E-2</v>
      </c>
      <c r="J114" t="s">
        <v>191</v>
      </c>
      <c r="K114" t="s">
        <v>200</v>
      </c>
    </row>
    <row r="115" spans="1:11" x14ac:dyDescent="0.35">
      <c r="A115" t="s">
        <v>191</v>
      </c>
      <c r="B115">
        <v>118</v>
      </c>
      <c r="C115" t="s">
        <v>26</v>
      </c>
      <c r="D115" t="s">
        <v>116</v>
      </c>
      <c r="E115" t="s">
        <v>702</v>
      </c>
      <c r="F115" t="s">
        <v>27</v>
      </c>
      <c r="G115">
        <v>2</v>
      </c>
      <c r="H115">
        <v>4.7706846244656651</v>
      </c>
      <c r="I115">
        <v>5.6664342653501683E-2</v>
      </c>
      <c r="J115" t="s">
        <v>191</v>
      </c>
      <c r="K115" t="s">
        <v>200</v>
      </c>
    </row>
    <row r="117" spans="1:11" ht="15.5" x14ac:dyDescent="0.35">
      <c r="A117" s="1" t="s">
        <v>4</v>
      </c>
      <c r="B117" s="1" t="s">
        <v>728</v>
      </c>
    </row>
    <row r="118" spans="1:11" x14ac:dyDescent="0.35">
      <c r="A118" t="s">
        <v>67</v>
      </c>
      <c r="B118">
        <v>1</v>
      </c>
    </row>
    <row r="119" spans="1:11" x14ac:dyDescent="0.35">
      <c r="A119" t="s">
        <v>9</v>
      </c>
      <c r="B119" t="s">
        <v>728</v>
      </c>
    </row>
    <row r="120" spans="1:11" x14ac:dyDescent="0.35">
      <c r="A120" t="s">
        <v>18</v>
      </c>
      <c r="B120" t="s">
        <v>184</v>
      </c>
    </row>
    <row r="121" spans="1:11" x14ac:dyDescent="0.35">
      <c r="A121" t="s">
        <v>10</v>
      </c>
      <c r="B121" t="s">
        <v>10</v>
      </c>
    </row>
    <row r="122" spans="1:11" x14ac:dyDescent="0.35">
      <c r="A122" t="s">
        <v>7</v>
      </c>
      <c r="B122" t="s">
        <v>26</v>
      </c>
    </row>
    <row r="123" spans="1:11" ht="15.5" x14ac:dyDescent="0.35">
      <c r="A123" s="1" t="s">
        <v>13</v>
      </c>
    </row>
    <row r="124" spans="1:11" x14ac:dyDescent="0.35">
      <c r="A124" t="s">
        <v>14</v>
      </c>
      <c r="B124" t="s">
        <v>15</v>
      </c>
      <c r="C124" t="s">
        <v>7</v>
      </c>
      <c r="D124" t="s">
        <v>10</v>
      </c>
      <c r="E124" t="s">
        <v>17</v>
      </c>
      <c r="F124" t="s">
        <v>18</v>
      </c>
      <c r="G124" t="s">
        <v>185</v>
      </c>
      <c r="H124" t="s">
        <v>699</v>
      </c>
      <c r="I124" t="s">
        <v>700</v>
      </c>
      <c r="J124" t="s">
        <v>9</v>
      </c>
      <c r="K124" t="s">
        <v>16</v>
      </c>
    </row>
    <row r="125" spans="1:11" x14ac:dyDescent="0.35">
      <c r="A125" t="s">
        <v>728</v>
      </c>
      <c r="B125">
        <v>1</v>
      </c>
      <c r="C125" t="s">
        <v>26</v>
      </c>
      <c r="D125" t="s">
        <v>10</v>
      </c>
      <c r="E125" t="s">
        <v>707</v>
      </c>
      <c r="F125" t="s">
        <v>25</v>
      </c>
      <c r="J125" t="s">
        <v>728</v>
      </c>
      <c r="K125" t="s">
        <v>1</v>
      </c>
    </row>
    <row r="126" spans="1:11" x14ac:dyDescent="0.35">
      <c r="A126" t="s">
        <v>715</v>
      </c>
      <c r="B126">
        <v>2000</v>
      </c>
      <c r="C126" t="s">
        <v>26</v>
      </c>
      <c r="D126" t="s">
        <v>21</v>
      </c>
      <c r="E126" t="s">
        <v>702</v>
      </c>
      <c r="F126" t="s">
        <v>27</v>
      </c>
      <c r="G126">
        <v>2</v>
      </c>
      <c r="H126">
        <v>2000</v>
      </c>
      <c r="I126">
        <v>2.439508208471609E-2</v>
      </c>
      <c r="J126" t="s">
        <v>261</v>
      </c>
      <c r="K126" t="s">
        <v>200</v>
      </c>
    </row>
    <row r="127" spans="1:11" x14ac:dyDescent="0.35">
      <c r="A127" t="s">
        <v>191</v>
      </c>
      <c r="B127">
        <v>2000</v>
      </c>
      <c r="C127" t="s">
        <v>26</v>
      </c>
      <c r="D127" t="s">
        <v>116</v>
      </c>
      <c r="E127" t="s">
        <v>702</v>
      </c>
      <c r="F127" t="s">
        <v>27</v>
      </c>
      <c r="G127">
        <v>2</v>
      </c>
      <c r="H127">
        <v>7.6009024595420822</v>
      </c>
      <c r="I127">
        <v>0.3465735902799727</v>
      </c>
      <c r="J127" t="s">
        <v>191</v>
      </c>
      <c r="K127" t="s">
        <v>200</v>
      </c>
    </row>
    <row r="129" spans="1:11" ht="15.5" x14ac:dyDescent="0.35">
      <c r="A129" s="1" t="s">
        <v>4</v>
      </c>
      <c r="B129" s="1" t="s">
        <v>734</v>
      </c>
    </row>
    <row r="130" spans="1:11" x14ac:dyDescent="0.35">
      <c r="A130" t="s">
        <v>67</v>
      </c>
      <c r="B130">
        <v>1</v>
      </c>
    </row>
    <row r="131" spans="1:11" x14ac:dyDescent="0.35">
      <c r="A131" t="s">
        <v>9</v>
      </c>
      <c r="B131" t="s">
        <v>734</v>
      </c>
    </row>
    <row r="132" spans="1:11" x14ac:dyDescent="0.35">
      <c r="A132" t="s">
        <v>18</v>
      </c>
      <c r="B132" t="s">
        <v>184</v>
      </c>
    </row>
    <row r="133" spans="1:11" x14ac:dyDescent="0.35">
      <c r="A133" t="s">
        <v>10</v>
      </c>
      <c r="B133" t="s">
        <v>10</v>
      </c>
    </row>
    <row r="134" spans="1:11" x14ac:dyDescent="0.35">
      <c r="A134" t="s">
        <v>7</v>
      </c>
      <c r="B134" t="s">
        <v>26</v>
      </c>
    </row>
    <row r="135" spans="1:11" ht="15.5" x14ac:dyDescent="0.35">
      <c r="A135" s="1" t="s">
        <v>13</v>
      </c>
    </row>
    <row r="136" spans="1:11" x14ac:dyDescent="0.35">
      <c r="A136" t="s">
        <v>14</v>
      </c>
      <c r="B136" t="s">
        <v>15</v>
      </c>
      <c r="C136" t="s">
        <v>7</v>
      </c>
      <c r="D136" t="s">
        <v>10</v>
      </c>
      <c r="E136" t="s">
        <v>17</v>
      </c>
      <c r="F136" t="s">
        <v>18</v>
      </c>
      <c r="G136" t="s">
        <v>185</v>
      </c>
      <c r="H136" t="s">
        <v>699</v>
      </c>
      <c r="I136" t="s">
        <v>700</v>
      </c>
      <c r="J136" t="s">
        <v>9</v>
      </c>
      <c r="K136" t="s">
        <v>16</v>
      </c>
    </row>
    <row r="137" spans="1:11" x14ac:dyDescent="0.35">
      <c r="A137" t="s">
        <v>734</v>
      </c>
      <c r="B137">
        <v>1</v>
      </c>
      <c r="C137" t="s">
        <v>26</v>
      </c>
      <c r="D137" t="s">
        <v>10</v>
      </c>
      <c r="E137" t="s">
        <v>707</v>
      </c>
      <c r="F137" t="s">
        <v>25</v>
      </c>
      <c r="J137" t="s">
        <v>734</v>
      </c>
      <c r="K137" t="s">
        <v>1</v>
      </c>
    </row>
    <row r="138" spans="1:11" x14ac:dyDescent="0.35">
      <c r="A138" t="s">
        <v>729</v>
      </c>
      <c r="B138">
        <v>0.17</v>
      </c>
      <c r="C138" t="s">
        <v>26</v>
      </c>
      <c r="D138" t="s">
        <v>10</v>
      </c>
      <c r="E138" t="s">
        <v>702</v>
      </c>
      <c r="F138" t="s">
        <v>27</v>
      </c>
      <c r="G138">
        <v>2</v>
      </c>
      <c r="H138">
        <v>-1.771956841931875</v>
      </c>
      <c r="I138">
        <v>0.54930614433405478</v>
      </c>
      <c r="J138" t="s">
        <v>730</v>
      </c>
      <c r="K138" t="s">
        <v>200</v>
      </c>
    </row>
    <row r="139" spans="1:11" x14ac:dyDescent="0.35">
      <c r="A139" t="s">
        <v>731</v>
      </c>
      <c r="B139">
        <v>125</v>
      </c>
      <c r="C139" t="s">
        <v>8</v>
      </c>
      <c r="D139" t="s">
        <v>10</v>
      </c>
      <c r="E139" t="s">
        <v>702</v>
      </c>
      <c r="F139" t="s">
        <v>27</v>
      </c>
      <c r="G139">
        <v>2</v>
      </c>
      <c r="H139">
        <v>4.8283137373023024</v>
      </c>
      <c r="I139">
        <v>0.54930614433405478</v>
      </c>
      <c r="J139" t="s">
        <v>732</v>
      </c>
      <c r="K139" t="s">
        <v>200</v>
      </c>
    </row>
    <row r="140" spans="1:11" x14ac:dyDescent="0.35">
      <c r="A140" t="s">
        <v>733</v>
      </c>
      <c r="B140">
        <v>818</v>
      </c>
      <c r="C140" t="s">
        <v>26</v>
      </c>
      <c r="D140" t="s">
        <v>21</v>
      </c>
      <c r="E140" t="s">
        <v>702</v>
      </c>
      <c r="F140" t="s">
        <v>27</v>
      </c>
      <c r="G140">
        <v>2</v>
      </c>
      <c r="H140">
        <v>6.7068623366027467</v>
      </c>
      <c r="I140">
        <v>2.439508208471609E-2</v>
      </c>
      <c r="J140" t="s">
        <v>261</v>
      </c>
      <c r="K140" t="s">
        <v>200</v>
      </c>
    </row>
    <row r="142" spans="1:11" ht="15.5" x14ac:dyDescent="0.35">
      <c r="A142" s="1" t="s">
        <v>4</v>
      </c>
      <c r="B142" s="1" t="s">
        <v>737</v>
      </c>
    </row>
    <row r="143" spans="1:11" x14ac:dyDescent="0.35">
      <c r="A143" t="s">
        <v>67</v>
      </c>
      <c r="B143">
        <v>1</v>
      </c>
    </row>
    <row r="144" spans="1:11" ht="15.5" x14ac:dyDescent="0.35">
      <c r="A144" t="s">
        <v>9</v>
      </c>
      <c r="B144" s="2" t="s">
        <v>737</v>
      </c>
    </row>
    <row r="145" spans="1:11" x14ac:dyDescent="0.35">
      <c r="A145" t="s">
        <v>18</v>
      </c>
      <c r="B145" t="s">
        <v>184</v>
      </c>
    </row>
    <row r="146" spans="1:11" x14ac:dyDescent="0.35">
      <c r="A146" t="s">
        <v>10</v>
      </c>
      <c r="B146" t="s">
        <v>10</v>
      </c>
    </row>
    <row r="147" spans="1:11" x14ac:dyDescent="0.35">
      <c r="A147" t="s">
        <v>7</v>
      </c>
      <c r="B147" t="s">
        <v>26</v>
      </c>
    </row>
    <row r="148" spans="1:11" ht="15.5" x14ac:dyDescent="0.35">
      <c r="A148" s="1" t="s">
        <v>13</v>
      </c>
    </row>
    <row r="149" spans="1:11" x14ac:dyDescent="0.35">
      <c r="A149" t="s">
        <v>14</v>
      </c>
      <c r="B149" t="s">
        <v>15</v>
      </c>
      <c r="C149" t="s">
        <v>7</v>
      </c>
      <c r="D149" t="s">
        <v>10</v>
      </c>
      <c r="E149" t="s">
        <v>17</v>
      </c>
      <c r="F149" t="s">
        <v>18</v>
      </c>
      <c r="G149" t="s">
        <v>185</v>
      </c>
      <c r="H149" t="s">
        <v>699</v>
      </c>
      <c r="I149" t="s">
        <v>700</v>
      </c>
      <c r="J149" t="s">
        <v>9</v>
      </c>
      <c r="K149" t="s">
        <v>16</v>
      </c>
    </row>
    <row r="150" spans="1:11" ht="15.5" x14ac:dyDescent="0.35">
      <c r="A150" s="2" t="s">
        <v>737</v>
      </c>
      <c r="B150">
        <v>1</v>
      </c>
      <c r="C150" t="s">
        <v>26</v>
      </c>
      <c r="D150" t="s">
        <v>10</v>
      </c>
      <c r="E150" t="s">
        <v>707</v>
      </c>
      <c r="F150" t="s">
        <v>25</v>
      </c>
      <c r="J150" s="2" t="s">
        <v>737</v>
      </c>
      <c r="K150" t="s">
        <v>1</v>
      </c>
    </row>
    <row r="151" spans="1:11" x14ac:dyDescent="0.35">
      <c r="A151" t="s">
        <v>735</v>
      </c>
      <c r="B151">
        <v>97.5</v>
      </c>
      <c r="C151" t="s">
        <v>26</v>
      </c>
      <c r="D151" t="s">
        <v>21</v>
      </c>
      <c r="E151" t="s">
        <v>702</v>
      </c>
      <c r="F151" t="s">
        <v>27</v>
      </c>
      <c r="G151">
        <v>2</v>
      </c>
      <c r="H151">
        <v>4.5798523780038014</v>
      </c>
      <c r="I151">
        <v>2.439508208471609E-2</v>
      </c>
      <c r="J151" t="s">
        <v>736</v>
      </c>
      <c r="K151" t="s">
        <v>200</v>
      </c>
    </row>
    <row r="152" spans="1:11" x14ac:dyDescent="0.35">
      <c r="A152" t="s">
        <v>715</v>
      </c>
      <c r="B152">
        <v>3000</v>
      </c>
      <c r="C152" t="s">
        <v>26</v>
      </c>
      <c r="D152" t="s">
        <v>21</v>
      </c>
      <c r="E152" t="s">
        <v>702</v>
      </c>
      <c r="F152" t="s">
        <v>27</v>
      </c>
      <c r="G152">
        <v>2</v>
      </c>
      <c r="H152">
        <v>8.0063675676502459</v>
      </c>
      <c r="I152">
        <v>2.439508208471609E-2</v>
      </c>
      <c r="J152" t="s">
        <v>261</v>
      </c>
      <c r="K152" t="s">
        <v>200</v>
      </c>
    </row>
    <row r="153" spans="1:11" x14ac:dyDescent="0.35">
      <c r="A153" t="s">
        <v>716</v>
      </c>
      <c r="B153">
        <v>52.5</v>
      </c>
      <c r="C153" t="s">
        <v>26</v>
      </c>
      <c r="D153" t="s">
        <v>21</v>
      </c>
      <c r="E153" t="s">
        <v>702</v>
      </c>
      <c r="F153" t="s">
        <v>27</v>
      </c>
      <c r="G153">
        <v>2</v>
      </c>
      <c r="H153">
        <v>3.9608131695975781</v>
      </c>
      <c r="I153">
        <v>2.439508208471609E-2</v>
      </c>
      <c r="J153" t="s">
        <v>105</v>
      </c>
      <c r="K153" t="s">
        <v>200</v>
      </c>
    </row>
    <row r="154" spans="1:11" x14ac:dyDescent="0.35">
      <c r="A154" t="s">
        <v>191</v>
      </c>
      <c r="B154">
        <v>4000</v>
      </c>
      <c r="C154" t="s">
        <v>26</v>
      </c>
      <c r="D154" t="s">
        <v>116</v>
      </c>
      <c r="E154" t="s">
        <v>702</v>
      </c>
      <c r="F154" t="s">
        <v>27</v>
      </c>
      <c r="G154">
        <v>2</v>
      </c>
      <c r="H154">
        <v>8.2940496401020276</v>
      </c>
      <c r="I154">
        <v>0.3465735902799727</v>
      </c>
      <c r="J154" t="s">
        <v>191</v>
      </c>
      <c r="K154" t="s">
        <v>200</v>
      </c>
    </row>
    <row r="156" spans="1:11" ht="15.5" x14ac:dyDescent="0.35">
      <c r="A156" s="1" t="s">
        <v>4</v>
      </c>
      <c r="B156" s="1" t="s">
        <v>703</v>
      </c>
    </row>
    <row r="157" spans="1:11" x14ac:dyDescent="0.35">
      <c r="A157" t="s">
        <v>67</v>
      </c>
      <c r="B157">
        <v>1</v>
      </c>
    </row>
    <row r="158" spans="1:11" x14ac:dyDescent="0.35">
      <c r="A158" t="s">
        <v>9</v>
      </c>
      <c r="B158" t="s">
        <v>703</v>
      </c>
    </row>
    <row r="159" spans="1:11" x14ac:dyDescent="0.35">
      <c r="A159" t="s">
        <v>18</v>
      </c>
      <c r="B159" t="s">
        <v>184</v>
      </c>
    </row>
    <row r="160" spans="1:11" x14ac:dyDescent="0.35">
      <c r="A160" t="s">
        <v>10</v>
      </c>
      <c r="B160" t="s">
        <v>21</v>
      </c>
    </row>
    <row r="161" spans="1:11" x14ac:dyDescent="0.35">
      <c r="A161" t="s">
        <v>7</v>
      </c>
      <c r="B161" t="s">
        <v>26</v>
      </c>
    </row>
    <row r="162" spans="1:11" ht="15.5" x14ac:dyDescent="0.35">
      <c r="A162" s="1" t="s">
        <v>13</v>
      </c>
    </row>
    <row r="163" spans="1:11" x14ac:dyDescent="0.35">
      <c r="A163" t="s">
        <v>14</v>
      </c>
      <c r="B163" t="s">
        <v>15</v>
      </c>
      <c r="C163" t="s">
        <v>7</v>
      </c>
      <c r="D163" t="s">
        <v>10</v>
      </c>
      <c r="E163" t="s">
        <v>17</v>
      </c>
      <c r="F163" t="s">
        <v>18</v>
      </c>
      <c r="G163" t="s">
        <v>185</v>
      </c>
      <c r="H163" t="s">
        <v>699</v>
      </c>
      <c r="I163" t="s">
        <v>700</v>
      </c>
      <c r="J163" t="s">
        <v>9</v>
      </c>
      <c r="K163" t="s">
        <v>16</v>
      </c>
    </row>
    <row r="164" spans="1:11" x14ac:dyDescent="0.35">
      <c r="A164" t="s">
        <v>703</v>
      </c>
      <c r="B164">
        <v>1</v>
      </c>
      <c r="C164" t="s">
        <v>26</v>
      </c>
      <c r="D164" t="s">
        <v>21</v>
      </c>
      <c r="E164" t="s">
        <v>701</v>
      </c>
      <c r="F164" t="s">
        <v>25</v>
      </c>
      <c r="J164" t="s">
        <v>703</v>
      </c>
      <c r="K164" t="s">
        <v>1</v>
      </c>
    </row>
    <row r="165" spans="1:11" x14ac:dyDescent="0.35">
      <c r="A165" t="s">
        <v>738</v>
      </c>
      <c r="B165">
        <v>0.81</v>
      </c>
      <c r="C165" t="s">
        <v>34</v>
      </c>
      <c r="D165" t="s">
        <v>21</v>
      </c>
      <c r="E165" t="s">
        <v>702</v>
      </c>
      <c r="F165" t="s">
        <v>27</v>
      </c>
      <c r="G165">
        <v>2</v>
      </c>
      <c r="H165">
        <v>-0.21072103131565251</v>
      </c>
      <c r="I165">
        <v>0.30759281954511669</v>
      </c>
      <c r="J165" t="s">
        <v>739</v>
      </c>
      <c r="K165" t="s">
        <v>200</v>
      </c>
    </row>
    <row r="166" spans="1:11" x14ac:dyDescent="0.35">
      <c r="A166" t="s">
        <v>44</v>
      </c>
      <c r="B166">
        <v>0.19</v>
      </c>
      <c r="C166" t="s">
        <v>34</v>
      </c>
      <c r="D166" t="s">
        <v>21</v>
      </c>
      <c r="E166" t="s">
        <v>702</v>
      </c>
      <c r="F166" t="s">
        <v>27</v>
      </c>
      <c r="G166">
        <v>2</v>
      </c>
      <c r="H166">
        <v>-1.6607312068216511</v>
      </c>
      <c r="I166">
        <v>0.31028824386255488</v>
      </c>
      <c r="J166" t="s">
        <v>45</v>
      </c>
      <c r="K166" t="s">
        <v>200</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1"/>
  <sheetViews>
    <sheetView workbookViewId="0">
      <selection activeCell="D11" sqref="D11"/>
    </sheetView>
  </sheetViews>
  <sheetFormatPr defaultRowHeight="14.5" x14ac:dyDescent="0.35"/>
  <cols>
    <col min="1" max="1" width="51.1796875" bestFit="1" customWidth="1"/>
  </cols>
  <sheetData>
    <row r="1" spans="1:11" ht="15.5" x14ac:dyDescent="0.35">
      <c r="A1" s="1" t="s">
        <v>4</v>
      </c>
      <c r="B1" s="1" t="s">
        <v>613</v>
      </c>
    </row>
    <row r="2" spans="1:11" x14ac:dyDescent="0.35">
      <c r="A2" t="s">
        <v>65</v>
      </c>
      <c r="B2" t="s">
        <v>965</v>
      </c>
    </row>
    <row r="3" spans="1:11" x14ac:dyDescent="0.35">
      <c r="A3" t="s">
        <v>7</v>
      </c>
      <c r="B3" t="s">
        <v>8</v>
      </c>
    </row>
    <row r="4" spans="1:11" x14ac:dyDescent="0.35">
      <c r="A4" t="s">
        <v>67</v>
      </c>
      <c r="B4">
        <v>1</v>
      </c>
    </row>
    <row r="5" spans="1:11" x14ac:dyDescent="0.35">
      <c r="A5" t="s">
        <v>9</v>
      </c>
      <c r="B5" t="s">
        <v>613</v>
      </c>
    </row>
    <row r="6" spans="1:11" x14ac:dyDescent="0.35">
      <c r="A6" t="s">
        <v>10</v>
      </c>
      <c r="B6" t="s">
        <v>21</v>
      </c>
    </row>
    <row r="7" spans="1:11" ht="15.5" x14ac:dyDescent="0.35">
      <c r="A7" s="1" t="s">
        <v>13</v>
      </c>
    </row>
    <row r="8" spans="1:11" x14ac:dyDescent="0.35">
      <c r="A8" t="s">
        <v>14</v>
      </c>
      <c r="B8" t="s">
        <v>15</v>
      </c>
      <c r="C8" t="s">
        <v>16</v>
      </c>
      <c r="D8" t="s">
        <v>7</v>
      </c>
      <c r="E8" t="s">
        <v>10</v>
      </c>
      <c r="F8" t="s">
        <v>17</v>
      </c>
      <c r="G8" t="s">
        <v>18</v>
      </c>
      <c r="H8" t="s">
        <v>614</v>
      </c>
      <c r="I8" t="s">
        <v>65</v>
      </c>
      <c r="J8" t="s">
        <v>9</v>
      </c>
      <c r="K8" t="s">
        <v>91</v>
      </c>
    </row>
    <row r="9" spans="1:11" x14ac:dyDescent="0.35">
      <c r="A9" t="s">
        <v>195</v>
      </c>
      <c r="B9" s="9">
        <v>1.8385650224215247E-4</v>
      </c>
      <c r="C9" t="s">
        <v>20</v>
      </c>
      <c r="E9" t="s">
        <v>21</v>
      </c>
      <c r="F9" t="s">
        <v>22</v>
      </c>
      <c r="G9" t="s">
        <v>23</v>
      </c>
      <c r="I9" t="s">
        <v>615</v>
      </c>
    </row>
    <row r="10" spans="1:11" x14ac:dyDescent="0.35">
      <c r="A10" t="s">
        <v>616</v>
      </c>
      <c r="B10">
        <v>1.3713596052052344</v>
      </c>
      <c r="C10" t="s">
        <v>20</v>
      </c>
      <c r="E10" t="s">
        <v>21</v>
      </c>
      <c r="F10" t="s">
        <v>22</v>
      </c>
      <c r="G10" t="s">
        <v>23</v>
      </c>
      <c r="I10" t="s">
        <v>617</v>
      </c>
    </row>
    <row r="11" spans="1:11" x14ac:dyDescent="0.35">
      <c r="A11" t="s">
        <v>840</v>
      </c>
      <c r="B11" s="9">
        <f>2.65+B10</f>
        <v>4.0213596052052338</v>
      </c>
      <c r="C11" t="s">
        <v>20</v>
      </c>
      <c r="E11" t="s">
        <v>21</v>
      </c>
      <c r="F11" t="s">
        <v>841</v>
      </c>
      <c r="G11" t="s">
        <v>23</v>
      </c>
      <c r="H11" t="s">
        <v>963</v>
      </c>
      <c r="I11" t="s">
        <v>964</v>
      </c>
    </row>
    <row r="12" spans="1:11" x14ac:dyDescent="0.35">
      <c r="A12" t="s">
        <v>618</v>
      </c>
      <c r="B12" s="9">
        <v>5.2130044843049324E-6</v>
      </c>
      <c r="C12" t="s">
        <v>20</v>
      </c>
      <c r="E12" t="s">
        <v>21</v>
      </c>
      <c r="F12" t="s">
        <v>22</v>
      </c>
      <c r="G12" t="s">
        <v>23</v>
      </c>
      <c r="I12" t="s">
        <v>619</v>
      </c>
    </row>
    <row r="13" spans="1:11" x14ac:dyDescent="0.35">
      <c r="A13" t="s">
        <v>620</v>
      </c>
      <c r="B13" s="9">
        <v>4.2869955156950664E-4</v>
      </c>
      <c r="C13" t="s">
        <v>20</v>
      </c>
      <c r="E13" t="s">
        <v>21</v>
      </c>
      <c r="F13" t="s">
        <v>22</v>
      </c>
      <c r="G13" t="s">
        <v>23</v>
      </c>
      <c r="H13" t="s">
        <v>621</v>
      </c>
      <c r="I13" t="s">
        <v>619</v>
      </c>
    </row>
    <row r="14" spans="1:11" x14ac:dyDescent="0.35">
      <c r="A14" t="s">
        <v>196</v>
      </c>
      <c r="B14" s="9">
        <v>8.9686098654708509E-6</v>
      </c>
      <c r="C14" t="s">
        <v>20</v>
      </c>
      <c r="E14" t="s">
        <v>21</v>
      </c>
      <c r="F14" t="s">
        <v>22</v>
      </c>
      <c r="G14" t="s">
        <v>23</v>
      </c>
      <c r="I14" t="s">
        <v>619</v>
      </c>
    </row>
    <row r="15" spans="1:11" x14ac:dyDescent="0.35">
      <c r="A15" t="s">
        <v>524</v>
      </c>
      <c r="B15" s="9">
        <v>8.2448430493273531E-4</v>
      </c>
      <c r="C15" t="s">
        <v>20</v>
      </c>
      <c r="E15" t="s">
        <v>21</v>
      </c>
      <c r="F15" t="s">
        <v>22</v>
      </c>
      <c r="G15" t="s">
        <v>23</v>
      </c>
      <c r="I15" t="s">
        <v>622</v>
      </c>
    </row>
    <row r="16" spans="1:11" x14ac:dyDescent="0.35">
      <c r="A16" t="s">
        <v>613</v>
      </c>
      <c r="B16">
        <v>1</v>
      </c>
      <c r="C16" t="s">
        <v>1</v>
      </c>
      <c r="D16" t="s">
        <v>8</v>
      </c>
      <c r="E16" t="s">
        <v>21</v>
      </c>
      <c r="G16" t="s">
        <v>25</v>
      </c>
      <c r="I16" t="s">
        <v>9</v>
      </c>
      <c r="J16" t="s">
        <v>623</v>
      </c>
    </row>
    <row r="17" spans="1:13" x14ac:dyDescent="0.35">
      <c r="A17" t="s">
        <v>624</v>
      </c>
      <c r="B17" s="9">
        <v>2.8160765678334782E-2</v>
      </c>
      <c r="C17" t="s">
        <v>200</v>
      </c>
      <c r="D17" t="s">
        <v>34</v>
      </c>
      <c r="E17" t="s">
        <v>21</v>
      </c>
      <c r="G17" t="s">
        <v>27</v>
      </c>
      <c r="I17" t="s">
        <v>625</v>
      </c>
      <c r="J17" t="s">
        <v>626</v>
      </c>
      <c r="K17" t="s">
        <v>627</v>
      </c>
    </row>
    <row r="18" spans="1:13" x14ac:dyDescent="0.35">
      <c r="A18" t="s">
        <v>628</v>
      </c>
      <c r="B18" s="9">
        <v>1.1043437520915599E-3</v>
      </c>
      <c r="C18" t="s">
        <v>200</v>
      </c>
      <c r="D18" t="s">
        <v>34</v>
      </c>
      <c r="E18" t="s">
        <v>21</v>
      </c>
      <c r="G18" t="s">
        <v>27</v>
      </c>
      <c r="I18" t="s">
        <v>629</v>
      </c>
      <c r="J18" t="s">
        <v>630</v>
      </c>
      <c r="K18" t="s">
        <v>627</v>
      </c>
    </row>
    <row r="19" spans="1:13" x14ac:dyDescent="0.35">
      <c r="A19" t="s">
        <v>293</v>
      </c>
      <c r="B19" s="9">
        <v>5.9790732436472346E-10</v>
      </c>
      <c r="C19" t="s">
        <v>200</v>
      </c>
      <c r="D19" t="s">
        <v>34</v>
      </c>
      <c r="E19" t="s">
        <v>10</v>
      </c>
      <c r="G19" t="s">
        <v>27</v>
      </c>
      <c r="I19" t="s">
        <v>631</v>
      </c>
      <c r="J19" t="s">
        <v>29</v>
      </c>
      <c r="K19" t="s">
        <v>632</v>
      </c>
    </row>
    <row r="20" spans="1:13" x14ac:dyDescent="0.35">
      <c r="A20" t="s">
        <v>201</v>
      </c>
      <c r="B20" s="9">
        <v>6.6260625125493598E-5</v>
      </c>
      <c r="C20" t="s">
        <v>200</v>
      </c>
      <c r="D20" t="s">
        <v>34</v>
      </c>
      <c r="E20" t="s">
        <v>21</v>
      </c>
      <c r="G20" t="s">
        <v>27</v>
      </c>
      <c r="I20" t="s">
        <v>633</v>
      </c>
      <c r="J20" t="s">
        <v>202</v>
      </c>
      <c r="K20" t="s">
        <v>627</v>
      </c>
    </row>
    <row r="21" spans="1:13" x14ac:dyDescent="0.35">
      <c r="A21" t="s">
        <v>52</v>
      </c>
      <c r="B21" s="9">
        <v>6.6260625125493591E-2</v>
      </c>
      <c r="C21" t="s">
        <v>200</v>
      </c>
      <c r="D21" t="s">
        <v>8</v>
      </c>
      <c r="E21" t="s">
        <v>21</v>
      </c>
      <c r="G21" t="s">
        <v>27</v>
      </c>
      <c r="J21" t="s">
        <v>54</v>
      </c>
    </row>
    <row r="22" spans="1:13" x14ac:dyDescent="0.35">
      <c r="A22" t="s">
        <v>120</v>
      </c>
      <c r="B22" s="9">
        <v>0.17937219730941703</v>
      </c>
      <c r="C22" t="s">
        <v>200</v>
      </c>
      <c r="D22" t="s">
        <v>60</v>
      </c>
      <c r="E22" t="s">
        <v>61</v>
      </c>
      <c r="G22" t="s">
        <v>27</v>
      </c>
      <c r="H22" t="s">
        <v>634</v>
      </c>
      <c r="I22" t="s">
        <v>635</v>
      </c>
      <c r="J22" t="s">
        <v>122</v>
      </c>
      <c r="K22" t="s">
        <v>636</v>
      </c>
    </row>
    <row r="23" spans="1:13" x14ac:dyDescent="0.35">
      <c r="A23" t="s">
        <v>637</v>
      </c>
      <c r="B23" s="9">
        <v>1.1457566427949933E-2</v>
      </c>
      <c r="C23" t="s">
        <v>1</v>
      </c>
      <c r="D23" t="s">
        <v>26</v>
      </c>
      <c r="E23" t="s">
        <v>21</v>
      </c>
      <c r="G23" t="s">
        <v>27</v>
      </c>
      <c r="I23" t="s">
        <v>638</v>
      </c>
      <c r="J23" t="s">
        <v>639</v>
      </c>
      <c r="K23" t="s">
        <v>627</v>
      </c>
    </row>
    <row r="24" spans="1:13" x14ac:dyDescent="0.35">
      <c r="A24" t="s">
        <v>640</v>
      </c>
      <c r="B24" s="9">
        <v>2.20868750418312</v>
      </c>
      <c r="C24" t="s">
        <v>200</v>
      </c>
      <c r="D24" t="s">
        <v>8</v>
      </c>
      <c r="E24" t="s">
        <v>198</v>
      </c>
      <c r="G24" t="s">
        <v>27</v>
      </c>
      <c r="J24" t="s">
        <v>641</v>
      </c>
    </row>
    <row r="26" spans="1:13" ht="15.5" x14ac:dyDescent="0.35">
      <c r="A26" s="1" t="s">
        <v>4</v>
      </c>
      <c r="B26" s="1" t="s">
        <v>637</v>
      </c>
    </row>
    <row r="27" spans="1:13" x14ac:dyDescent="0.35">
      <c r="A27" t="s">
        <v>6</v>
      </c>
      <c r="B27" t="s">
        <v>669</v>
      </c>
    </row>
    <row r="28" spans="1:13" x14ac:dyDescent="0.35">
      <c r="A28" t="s">
        <v>7</v>
      </c>
      <c r="B28" t="s">
        <v>26</v>
      </c>
    </row>
    <row r="29" spans="1:13" x14ac:dyDescent="0.35">
      <c r="A29" t="s">
        <v>67</v>
      </c>
      <c r="B29">
        <v>1</v>
      </c>
    </row>
    <row r="30" spans="1:13" x14ac:dyDescent="0.35">
      <c r="A30" t="s">
        <v>9</v>
      </c>
      <c r="B30" t="s">
        <v>637</v>
      </c>
    </row>
    <row r="31" spans="1:13" x14ac:dyDescent="0.35">
      <c r="A31" t="s">
        <v>10</v>
      </c>
      <c r="B31" t="s">
        <v>21</v>
      </c>
      <c r="M31" s="9"/>
    </row>
    <row r="32" spans="1:13" x14ac:dyDescent="0.35">
      <c r="A32" t="s">
        <v>12</v>
      </c>
      <c r="B32" t="s">
        <v>1</v>
      </c>
    </row>
    <row r="33" spans="1:8" ht="15.5" x14ac:dyDescent="0.35">
      <c r="A33" s="1" t="s">
        <v>13</v>
      </c>
    </row>
    <row r="34" spans="1:8" x14ac:dyDescent="0.35">
      <c r="A34" t="s">
        <v>14</v>
      </c>
      <c r="B34" t="s">
        <v>15</v>
      </c>
      <c r="C34" t="s">
        <v>16</v>
      </c>
      <c r="D34" t="s">
        <v>7</v>
      </c>
      <c r="E34" t="s">
        <v>10</v>
      </c>
      <c r="F34" t="s">
        <v>18</v>
      </c>
      <c r="G34" t="s">
        <v>124</v>
      </c>
      <c r="H34" t="s">
        <v>9</v>
      </c>
    </row>
    <row r="35" spans="1:8" x14ac:dyDescent="0.35">
      <c r="A35" t="s">
        <v>637</v>
      </c>
      <c r="B35">
        <v>1</v>
      </c>
      <c r="C35" t="s">
        <v>1</v>
      </c>
      <c r="D35" t="s">
        <v>26</v>
      </c>
      <c r="E35" t="s">
        <v>21</v>
      </c>
      <c r="F35" t="s">
        <v>25</v>
      </c>
      <c r="H35" t="s">
        <v>639</v>
      </c>
    </row>
    <row r="36" spans="1:8" x14ac:dyDescent="0.35">
      <c r="A36" t="s">
        <v>670</v>
      </c>
      <c r="B36">
        <v>2.3800000000000001E-4</v>
      </c>
      <c r="C36" t="s">
        <v>200</v>
      </c>
      <c r="D36" t="s">
        <v>53</v>
      </c>
      <c r="E36" t="s">
        <v>11</v>
      </c>
      <c r="F36" t="s">
        <v>27</v>
      </c>
      <c r="H36" t="s">
        <v>130</v>
      </c>
    </row>
    <row r="37" spans="1:8" x14ac:dyDescent="0.35">
      <c r="A37" t="s">
        <v>671</v>
      </c>
      <c r="B37">
        <v>3.4339655648031599E-10</v>
      </c>
      <c r="C37" t="s">
        <v>200</v>
      </c>
      <c r="D37" t="s">
        <v>34</v>
      </c>
      <c r="E37" t="s">
        <v>21</v>
      </c>
      <c r="F37" t="s">
        <v>27</v>
      </c>
      <c r="G37" t="s">
        <v>672</v>
      </c>
      <c r="H37" t="s">
        <v>673</v>
      </c>
    </row>
    <row r="38" spans="1:8" x14ac:dyDescent="0.35">
      <c r="A38" t="s">
        <v>674</v>
      </c>
      <c r="B38">
        <v>1.8660000000000003E-2</v>
      </c>
      <c r="C38" t="s">
        <v>200</v>
      </c>
      <c r="D38" t="s">
        <v>34</v>
      </c>
      <c r="E38" t="s">
        <v>21</v>
      </c>
      <c r="F38" t="s">
        <v>27</v>
      </c>
      <c r="H38" t="s">
        <v>675</v>
      </c>
    </row>
    <row r="39" spans="1:8" x14ac:dyDescent="0.35">
      <c r="A39" t="s">
        <v>676</v>
      </c>
      <c r="B39">
        <v>8.1000000000000013E-3</v>
      </c>
      <c r="C39" t="s">
        <v>200</v>
      </c>
      <c r="D39" t="s">
        <v>34</v>
      </c>
      <c r="E39" t="s">
        <v>21</v>
      </c>
      <c r="F39" t="s">
        <v>27</v>
      </c>
      <c r="H39" t="s">
        <v>677</v>
      </c>
    </row>
    <row r="40" spans="1:8" x14ac:dyDescent="0.35">
      <c r="A40" t="s">
        <v>52</v>
      </c>
      <c r="B40">
        <v>0.996</v>
      </c>
      <c r="C40" t="s">
        <v>200</v>
      </c>
      <c r="D40" t="s">
        <v>53</v>
      </c>
      <c r="E40" t="s">
        <v>21</v>
      </c>
      <c r="F40" t="s">
        <v>27</v>
      </c>
      <c r="H40" t="s">
        <v>54</v>
      </c>
    </row>
    <row r="41" spans="1:8" x14ac:dyDescent="0.35">
      <c r="A41" t="s">
        <v>120</v>
      </c>
      <c r="B41">
        <v>3.44E-2</v>
      </c>
      <c r="C41" t="s">
        <v>200</v>
      </c>
      <c r="D41" t="s">
        <v>60</v>
      </c>
      <c r="E41" t="s">
        <v>61</v>
      </c>
      <c r="F41" t="s">
        <v>27</v>
      </c>
      <c r="H41" t="s">
        <v>122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564"/>
  <sheetViews>
    <sheetView topLeftCell="A102" workbookViewId="0">
      <selection activeCell="Z136" sqref="Z136"/>
    </sheetView>
  </sheetViews>
  <sheetFormatPr defaultRowHeight="14.5" x14ac:dyDescent="0.35"/>
  <cols>
    <col min="1" max="1" width="64.453125" customWidth="1"/>
    <col min="4" max="4" width="16.54296875" customWidth="1"/>
  </cols>
  <sheetData>
    <row r="1" spans="1:12" ht="15.5" x14ac:dyDescent="0.35">
      <c r="A1" s="1" t="s">
        <v>4</v>
      </c>
      <c r="B1" s="1" t="s">
        <v>968</v>
      </c>
    </row>
    <row r="2" spans="1:12" x14ac:dyDescent="0.35">
      <c r="A2" t="s">
        <v>7</v>
      </c>
      <c r="B2" t="s">
        <v>26</v>
      </c>
    </row>
    <row r="3" spans="1:12" x14ac:dyDescent="0.35">
      <c r="A3" t="s">
        <v>67</v>
      </c>
      <c r="B3">
        <v>1</v>
      </c>
    </row>
    <row r="4" spans="1:12" ht="15.5" x14ac:dyDescent="0.35">
      <c r="A4" t="s">
        <v>9</v>
      </c>
      <c r="B4" s="2" t="s">
        <v>968</v>
      </c>
    </row>
    <row r="5" spans="1:12" x14ac:dyDescent="0.35">
      <c r="A5" t="s">
        <v>18</v>
      </c>
      <c r="B5" t="s">
        <v>184</v>
      </c>
    </row>
    <row r="6" spans="1:12" x14ac:dyDescent="0.35">
      <c r="A6" t="s">
        <v>10</v>
      </c>
      <c r="B6" t="s">
        <v>21</v>
      </c>
    </row>
    <row r="7" spans="1:12" ht="15.5" x14ac:dyDescent="0.35">
      <c r="A7" s="1" t="s">
        <v>13</v>
      </c>
    </row>
    <row r="8" spans="1:12" x14ac:dyDescent="0.35">
      <c r="A8" t="s">
        <v>14</v>
      </c>
      <c r="B8" t="s">
        <v>15</v>
      </c>
      <c r="C8" t="s">
        <v>7</v>
      </c>
      <c r="D8" t="s">
        <v>10</v>
      </c>
      <c r="E8" t="s">
        <v>17</v>
      </c>
      <c r="F8" t="s">
        <v>18</v>
      </c>
      <c r="G8" t="s">
        <v>185</v>
      </c>
      <c r="H8" t="s">
        <v>699</v>
      </c>
      <c r="I8" t="s">
        <v>969</v>
      </c>
      <c r="J8" t="s">
        <v>65</v>
      </c>
      <c r="K8" t="s">
        <v>970</v>
      </c>
      <c r="L8" t="s">
        <v>9</v>
      </c>
    </row>
    <row r="9" spans="1:12" ht="15.5" x14ac:dyDescent="0.35">
      <c r="A9" s="2" t="s">
        <v>968</v>
      </c>
      <c r="B9">
        <v>1</v>
      </c>
      <c r="C9" t="s">
        <v>26</v>
      </c>
      <c r="D9" t="s">
        <v>21</v>
      </c>
      <c r="E9" t="s">
        <v>971</v>
      </c>
      <c r="F9" t="s">
        <v>25</v>
      </c>
      <c r="I9">
        <v>100</v>
      </c>
      <c r="J9" t="s">
        <v>66</v>
      </c>
      <c r="K9" s="2" t="s">
        <v>968</v>
      </c>
    </row>
    <row r="10" spans="1:12" x14ac:dyDescent="0.35">
      <c r="A10" t="s">
        <v>972</v>
      </c>
      <c r="B10">
        <v>31.116800000000005</v>
      </c>
      <c r="C10" t="s">
        <v>26</v>
      </c>
      <c r="D10" t="s">
        <v>11</v>
      </c>
      <c r="E10" t="s">
        <v>702</v>
      </c>
      <c r="F10" t="s">
        <v>27</v>
      </c>
      <c r="G10">
        <v>0</v>
      </c>
      <c r="H10">
        <v>1.0880000000000001</v>
      </c>
      <c r="J10" t="s">
        <v>973</v>
      </c>
      <c r="K10" t="s">
        <v>972</v>
      </c>
    </row>
    <row r="11" spans="1:12" x14ac:dyDescent="0.35">
      <c r="A11" t="s">
        <v>974</v>
      </c>
      <c r="B11">
        <v>4.3500600000000002E-3</v>
      </c>
      <c r="C11" t="s">
        <v>26</v>
      </c>
      <c r="D11" t="s">
        <v>21</v>
      </c>
      <c r="E11" t="s">
        <v>702</v>
      </c>
      <c r="F11" t="s">
        <v>27</v>
      </c>
      <c r="G11">
        <v>0</v>
      </c>
      <c r="H11">
        <v>1.5210000000000001E-4</v>
      </c>
      <c r="J11" t="s">
        <v>975</v>
      </c>
      <c r="K11" t="s">
        <v>976</v>
      </c>
      <c r="L11" t="s">
        <v>976</v>
      </c>
    </row>
    <row r="12" spans="1:12" x14ac:dyDescent="0.35">
      <c r="A12" t="s">
        <v>213</v>
      </c>
      <c r="B12">
        <v>6.2462400000000002</v>
      </c>
      <c r="C12" t="s">
        <v>26</v>
      </c>
      <c r="D12" t="s">
        <v>11</v>
      </c>
      <c r="E12" t="s">
        <v>710</v>
      </c>
      <c r="F12" t="s">
        <v>27</v>
      </c>
      <c r="G12">
        <v>0</v>
      </c>
      <c r="H12">
        <v>0.21840000000000001</v>
      </c>
      <c r="J12" t="s">
        <v>977</v>
      </c>
      <c r="K12" t="s">
        <v>214</v>
      </c>
      <c r="L12" t="s">
        <v>214</v>
      </c>
    </row>
    <row r="13" spans="1:12" x14ac:dyDescent="0.35">
      <c r="A13" t="s">
        <v>48</v>
      </c>
      <c r="B13">
        <v>1.8914896000000003E-3</v>
      </c>
      <c r="C13" t="s">
        <v>26</v>
      </c>
      <c r="D13" t="s">
        <v>21</v>
      </c>
      <c r="E13" t="s">
        <v>702</v>
      </c>
      <c r="F13" t="s">
        <v>27</v>
      </c>
      <c r="G13">
        <v>0</v>
      </c>
      <c r="H13">
        <v>6.6136000000000005E-5</v>
      </c>
      <c r="J13" t="s">
        <v>978</v>
      </c>
      <c r="K13" t="s">
        <v>49</v>
      </c>
      <c r="L13" t="s">
        <v>49</v>
      </c>
    </row>
    <row r="14" spans="1:12" x14ac:dyDescent="0.35">
      <c r="A14" t="s">
        <v>203</v>
      </c>
      <c r="B14">
        <v>7.1877520000000012E-3</v>
      </c>
      <c r="C14" t="s">
        <v>34</v>
      </c>
      <c r="D14" t="s">
        <v>21</v>
      </c>
      <c r="E14" t="s">
        <v>702</v>
      </c>
      <c r="F14" t="s">
        <v>27</v>
      </c>
      <c r="G14">
        <v>0</v>
      </c>
      <c r="H14">
        <v>2.5132000000000003E-4</v>
      </c>
      <c r="J14" t="s">
        <v>979</v>
      </c>
      <c r="K14" t="s">
        <v>204</v>
      </c>
      <c r="L14" t="s">
        <v>204</v>
      </c>
    </row>
    <row r="15" spans="1:12" x14ac:dyDescent="0.35">
      <c r="A15" t="s">
        <v>980</v>
      </c>
      <c r="B15">
        <v>2.2696960000000003E-3</v>
      </c>
      <c r="C15" t="s">
        <v>26</v>
      </c>
      <c r="D15" t="s">
        <v>21</v>
      </c>
      <c r="E15" t="s">
        <v>702</v>
      </c>
      <c r="F15" t="s">
        <v>27</v>
      </c>
      <c r="G15">
        <v>0</v>
      </c>
      <c r="H15">
        <v>7.9359999999999999E-5</v>
      </c>
      <c r="J15" t="s">
        <v>981</v>
      </c>
      <c r="K15" t="s">
        <v>229</v>
      </c>
      <c r="L15" t="s">
        <v>229</v>
      </c>
    </row>
    <row r="16" spans="1:12" x14ac:dyDescent="0.35">
      <c r="A16" t="s">
        <v>143</v>
      </c>
      <c r="B16">
        <v>0.29172000000000003</v>
      </c>
      <c r="C16" t="s">
        <v>53</v>
      </c>
      <c r="D16" t="s">
        <v>116</v>
      </c>
      <c r="E16" t="s">
        <v>710</v>
      </c>
      <c r="F16" t="s">
        <v>27</v>
      </c>
      <c r="G16">
        <v>0</v>
      </c>
      <c r="H16">
        <v>1.0200000000000001E-2</v>
      </c>
      <c r="J16" t="s">
        <v>982</v>
      </c>
      <c r="K16" t="s">
        <v>144</v>
      </c>
      <c r="L16" t="s">
        <v>144</v>
      </c>
    </row>
    <row r="17" spans="1:12" x14ac:dyDescent="0.35">
      <c r="A17" t="s">
        <v>143</v>
      </c>
      <c r="B17">
        <v>8.0079999999999998E-2</v>
      </c>
      <c r="C17" t="s">
        <v>53</v>
      </c>
      <c r="D17" t="s">
        <v>116</v>
      </c>
      <c r="E17" t="s">
        <v>710</v>
      </c>
      <c r="F17" t="s">
        <v>27</v>
      </c>
      <c r="G17">
        <v>0</v>
      </c>
      <c r="H17">
        <v>2.8E-3</v>
      </c>
      <c r="J17" t="s">
        <v>983</v>
      </c>
      <c r="K17" t="s">
        <v>144</v>
      </c>
      <c r="L17" t="s">
        <v>144</v>
      </c>
    </row>
    <row r="18" spans="1:12" x14ac:dyDescent="0.35">
      <c r="A18" t="s">
        <v>984</v>
      </c>
      <c r="B18">
        <v>0.16302000000000003</v>
      </c>
      <c r="C18" t="s">
        <v>26</v>
      </c>
      <c r="D18" t="s">
        <v>116</v>
      </c>
      <c r="E18" t="s">
        <v>710</v>
      </c>
      <c r="F18" t="s">
        <v>27</v>
      </c>
      <c r="G18">
        <v>0</v>
      </c>
      <c r="H18">
        <v>5.7000000000000002E-3</v>
      </c>
      <c r="J18" t="s">
        <v>985</v>
      </c>
      <c r="K18" t="s">
        <v>818</v>
      </c>
      <c r="L18" t="s">
        <v>818</v>
      </c>
    </row>
    <row r="19" spans="1:12" x14ac:dyDescent="0.35">
      <c r="A19" t="s">
        <v>986</v>
      </c>
      <c r="B19">
        <v>0.31459999999999999</v>
      </c>
      <c r="C19" t="s">
        <v>26</v>
      </c>
      <c r="D19" t="s">
        <v>116</v>
      </c>
      <c r="E19" t="s">
        <v>710</v>
      </c>
      <c r="F19" t="s">
        <v>27</v>
      </c>
      <c r="G19">
        <v>0</v>
      </c>
      <c r="H19">
        <v>1.0999999999999999E-2</v>
      </c>
      <c r="J19" t="s">
        <v>987</v>
      </c>
      <c r="K19" t="s">
        <v>988</v>
      </c>
      <c r="L19" t="s">
        <v>988</v>
      </c>
    </row>
    <row r="20" spans="1:12" x14ac:dyDescent="0.35">
      <c r="A20" t="s">
        <v>986</v>
      </c>
      <c r="B20">
        <v>0.35178000000000004</v>
      </c>
      <c r="C20" t="s">
        <v>26</v>
      </c>
      <c r="D20" t="s">
        <v>116</v>
      </c>
      <c r="E20" t="s">
        <v>710</v>
      </c>
      <c r="F20" t="s">
        <v>27</v>
      </c>
      <c r="G20">
        <v>0</v>
      </c>
      <c r="H20">
        <v>1.23E-2</v>
      </c>
      <c r="J20" t="s">
        <v>989</v>
      </c>
      <c r="K20" t="s">
        <v>988</v>
      </c>
      <c r="L20" t="s">
        <v>988</v>
      </c>
    </row>
    <row r="21" spans="1:12" x14ac:dyDescent="0.35">
      <c r="A21" t="s">
        <v>986</v>
      </c>
      <c r="B21">
        <v>0.1716</v>
      </c>
      <c r="C21" t="s">
        <v>26</v>
      </c>
      <c r="D21" t="s">
        <v>116</v>
      </c>
      <c r="E21" t="s">
        <v>710</v>
      </c>
      <c r="F21" t="s">
        <v>27</v>
      </c>
      <c r="G21">
        <v>0</v>
      </c>
      <c r="H21">
        <v>6.0000000000000001E-3</v>
      </c>
      <c r="J21" t="s">
        <v>990</v>
      </c>
      <c r="K21" t="s">
        <v>988</v>
      </c>
      <c r="L21" t="s">
        <v>988</v>
      </c>
    </row>
    <row r="22" spans="1:12" x14ac:dyDescent="0.35">
      <c r="A22" t="s">
        <v>118</v>
      </c>
      <c r="B22">
        <v>1.19262</v>
      </c>
      <c r="C22" t="s">
        <v>34</v>
      </c>
      <c r="D22" t="s">
        <v>116</v>
      </c>
      <c r="E22" t="s">
        <v>710</v>
      </c>
      <c r="F22" t="s">
        <v>27</v>
      </c>
      <c r="G22">
        <v>0</v>
      </c>
      <c r="H22">
        <v>4.1700000000000001E-2</v>
      </c>
      <c r="J22" t="s">
        <v>991</v>
      </c>
      <c r="K22" t="s">
        <v>119</v>
      </c>
      <c r="L22" t="s">
        <v>119</v>
      </c>
    </row>
    <row r="23" spans="1:12" x14ac:dyDescent="0.35">
      <c r="A23" t="s">
        <v>992</v>
      </c>
      <c r="B23">
        <v>7.5658440000000004E-3</v>
      </c>
      <c r="C23" t="s">
        <v>34</v>
      </c>
      <c r="D23" t="s">
        <v>21</v>
      </c>
      <c r="E23" t="s">
        <v>702</v>
      </c>
      <c r="F23" t="s">
        <v>27</v>
      </c>
      <c r="G23">
        <v>0</v>
      </c>
      <c r="H23">
        <v>2.6454000000000001E-4</v>
      </c>
      <c r="J23" t="s">
        <v>993</v>
      </c>
      <c r="K23" t="s">
        <v>994</v>
      </c>
      <c r="L23" t="s">
        <v>994</v>
      </c>
    </row>
    <row r="24" spans="1:12" x14ac:dyDescent="0.35">
      <c r="A24" t="s">
        <v>120</v>
      </c>
      <c r="B24">
        <v>0.18883150000000004</v>
      </c>
      <c r="C24" t="s">
        <v>60</v>
      </c>
      <c r="D24" t="s">
        <v>61</v>
      </c>
      <c r="E24" t="s">
        <v>710</v>
      </c>
      <c r="F24" t="s">
        <v>27</v>
      </c>
      <c r="G24">
        <v>0</v>
      </c>
      <c r="H24">
        <v>2.375E-2</v>
      </c>
      <c r="J24" t="s">
        <v>995</v>
      </c>
      <c r="K24" t="s">
        <v>122</v>
      </c>
      <c r="L24" t="s">
        <v>122</v>
      </c>
    </row>
    <row r="25" spans="1:12" x14ac:dyDescent="0.35">
      <c r="A25" t="s">
        <v>120</v>
      </c>
      <c r="B25">
        <v>3.3711392000000007E-2</v>
      </c>
      <c r="C25" t="s">
        <v>60</v>
      </c>
      <c r="D25" t="s">
        <v>61</v>
      </c>
      <c r="E25" t="s">
        <v>710</v>
      </c>
      <c r="F25" t="s">
        <v>27</v>
      </c>
      <c r="G25">
        <v>0</v>
      </c>
      <c r="H25">
        <v>4.2399999999999998E-3</v>
      </c>
      <c r="J25" t="s">
        <v>996</v>
      </c>
      <c r="K25" t="s">
        <v>122</v>
      </c>
      <c r="L25" t="s">
        <v>122</v>
      </c>
    </row>
    <row r="26" spans="1:12" x14ac:dyDescent="0.35">
      <c r="A26" t="s">
        <v>120</v>
      </c>
      <c r="B26">
        <v>4.6750704000000001E-3</v>
      </c>
      <c r="C26" t="s">
        <v>60</v>
      </c>
      <c r="D26" t="s">
        <v>61</v>
      </c>
      <c r="E26" t="s">
        <v>710</v>
      </c>
      <c r="F26" t="s">
        <v>27</v>
      </c>
      <c r="G26">
        <v>0</v>
      </c>
      <c r="H26">
        <v>5.8799999999999998E-4</v>
      </c>
      <c r="J26" t="s">
        <v>997</v>
      </c>
      <c r="K26" t="s">
        <v>122</v>
      </c>
      <c r="L26" t="s">
        <v>122</v>
      </c>
    </row>
    <row r="27" spans="1:12" x14ac:dyDescent="0.35">
      <c r="A27" t="s">
        <v>840</v>
      </c>
      <c r="B27" s="9">
        <v>1.91</v>
      </c>
      <c r="D27" t="s">
        <v>21</v>
      </c>
      <c r="E27" t="s">
        <v>841</v>
      </c>
      <c r="F27" t="s">
        <v>23</v>
      </c>
      <c r="J27" t="s">
        <v>998</v>
      </c>
    </row>
    <row r="28" spans="1:12" x14ac:dyDescent="0.35">
      <c r="A28" t="s">
        <v>616</v>
      </c>
      <c r="B28">
        <f>0.016*26.8</f>
        <v>0.42880000000000001</v>
      </c>
      <c r="D28" t="s">
        <v>21</v>
      </c>
      <c r="E28" t="s">
        <v>22</v>
      </c>
      <c r="F28" t="s">
        <v>23</v>
      </c>
      <c r="G28">
        <v>0</v>
      </c>
      <c r="H28">
        <v>5.4000000000000003E-3</v>
      </c>
      <c r="J28" t="s">
        <v>999</v>
      </c>
    </row>
    <row r="30" spans="1:12" ht="15.5" x14ac:dyDescent="0.35">
      <c r="A30" s="1" t="s">
        <v>4</v>
      </c>
      <c r="B30" s="16" t="s">
        <v>1000</v>
      </c>
    </row>
    <row r="31" spans="1:12" x14ac:dyDescent="0.35">
      <c r="A31" t="s">
        <v>6</v>
      </c>
      <c r="B31" t="s">
        <v>1001</v>
      </c>
    </row>
    <row r="32" spans="1:12" x14ac:dyDescent="0.35">
      <c r="A32" t="s">
        <v>1002</v>
      </c>
      <c r="B32" t="s">
        <v>1003</v>
      </c>
    </row>
    <row r="33" spans="1:14" x14ac:dyDescent="0.35">
      <c r="A33" t="s">
        <v>7</v>
      </c>
      <c r="B33" t="s">
        <v>26</v>
      </c>
    </row>
    <row r="34" spans="1:14" x14ac:dyDescent="0.35">
      <c r="A34" t="s">
        <v>67</v>
      </c>
      <c r="B34">
        <v>1</v>
      </c>
    </row>
    <row r="35" spans="1:14" x14ac:dyDescent="0.35">
      <c r="A35" t="s">
        <v>9</v>
      </c>
      <c r="B35" t="s">
        <v>1000</v>
      </c>
    </row>
    <row r="36" spans="1:14" x14ac:dyDescent="0.35">
      <c r="A36" t="s">
        <v>18</v>
      </c>
      <c r="B36" t="s">
        <v>184</v>
      </c>
    </row>
    <row r="37" spans="1:14" x14ac:dyDescent="0.35">
      <c r="A37" t="s">
        <v>10</v>
      </c>
      <c r="B37" t="s">
        <v>21</v>
      </c>
    </row>
    <row r="38" spans="1:14" ht="15.5" x14ac:dyDescent="0.35">
      <c r="A38" s="1" t="s">
        <v>13</v>
      </c>
    </row>
    <row r="39" spans="1:14" x14ac:dyDescent="0.35">
      <c r="A39" t="s">
        <v>14</v>
      </c>
      <c r="B39" t="s">
        <v>15</v>
      </c>
      <c r="C39" t="s">
        <v>7</v>
      </c>
      <c r="D39" t="s">
        <v>10</v>
      </c>
      <c r="E39" t="s">
        <v>17</v>
      </c>
      <c r="F39" t="s">
        <v>18</v>
      </c>
      <c r="G39" t="s">
        <v>185</v>
      </c>
      <c r="H39" t="s">
        <v>699</v>
      </c>
      <c r="I39" t="s">
        <v>969</v>
      </c>
      <c r="J39" t="s">
        <v>65</v>
      </c>
      <c r="K39" t="s">
        <v>970</v>
      </c>
      <c r="L39" t="s">
        <v>9</v>
      </c>
      <c r="M39" t="s">
        <v>1004</v>
      </c>
      <c r="N39" t="s">
        <v>1005</v>
      </c>
    </row>
    <row r="40" spans="1:14" x14ac:dyDescent="0.35">
      <c r="A40" t="s">
        <v>1000</v>
      </c>
      <c r="B40">
        <v>1</v>
      </c>
      <c r="C40" t="s">
        <v>26</v>
      </c>
      <c r="D40" t="s">
        <v>21</v>
      </c>
      <c r="E40" t="s">
        <v>1006</v>
      </c>
      <c r="F40" t="s">
        <v>25</v>
      </c>
      <c r="I40">
        <v>100</v>
      </c>
      <c r="J40" t="s">
        <v>66</v>
      </c>
      <c r="K40" t="s">
        <v>1000</v>
      </c>
    </row>
    <row r="41" spans="1:14" x14ac:dyDescent="0.35">
      <c r="A41" t="s">
        <v>1007</v>
      </c>
      <c r="B41">
        <v>35.1616</v>
      </c>
      <c r="C41" t="s">
        <v>26</v>
      </c>
      <c r="D41" t="s">
        <v>11</v>
      </c>
      <c r="E41" t="s">
        <v>702</v>
      </c>
      <c r="F41" t="s">
        <v>27</v>
      </c>
      <c r="G41">
        <v>0</v>
      </c>
      <c r="H41">
        <v>1.3120000000000001</v>
      </c>
      <c r="J41" t="s">
        <v>66</v>
      </c>
      <c r="K41" t="s">
        <v>1007</v>
      </c>
    </row>
    <row r="42" spans="1:14" x14ac:dyDescent="0.35">
      <c r="A42" t="s">
        <v>213</v>
      </c>
      <c r="B42">
        <v>1.9939199999999999</v>
      </c>
      <c r="C42" t="s">
        <v>26</v>
      </c>
      <c r="D42" t="s">
        <v>11</v>
      </c>
      <c r="E42" t="s">
        <v>710</v>
      </c>
      <c r="F42" t="s">
        <v>27</v>
      </c>
      <c r="G42">
        <v>0</v>
      </c>
      <c r="H42">
        <v>7.4399999999999994E-2</v>
      </c>
      <c r="J42" t="s">
        <v>1008</v>
      </c>
      <c r="K42" t="s">
        <v>214</v>
      </c>
      <c r="L42" t="s">
        <v>214</v>
      </c>
      <c r="M42" t="s">
        <v>1009</v>
      </c>
      <c r="N42" t="s">
        <v>1010</v>
      </c>
    </row>
    <row r="43" spans="1:14" x14ac:dyDescent="0.35">
      <c r="A43" t="s">
        <v>143</v>
      </c>
      <c r="B43">
        <v>0.27336000000000005</v>
      </c>
      <c r="C43" t="s">
        <v>53</v>
      </c>
      <c r="D43" t="s">
        <v>116</v>
      </c>
      <c r="E43" t="s">
        <v>710</v>
      </c>
      <c r="F43" t="s">
        <v>27</v>
      </c>
      <c r="G43">
        <v>0</v>
      </c>
      <c r="H43">
        <v>1.0200000000000001E-2</v>
      </c>
      <c r="J43" t="s">
        <v>982</v>
      </c>
      <c r="K43" t="s">
        <v>144</v>
      </c>
      <c r="L43" t="s">
        <v>144</v>
      </c>
      <c r="M43" t="s">
        <v>1011</v>
      </c>
      <c r="N43" t="s">
        <v>1010</v>
      </c>
    </row>
    <row r="44" spans="1:14" x14ac:dyDescent="0.35">
      <c r="A44" t="s">
        <v>984</v>
      </c>
      <c r="B44">
        <v>0.15276000000000001</v>
      </c>
      <c r="C44" t="s">
        <v>26</v>
      </c>
      <c r="D44" t="s">
        <v>116</v>
      </c>
      <c r="E44" t="s">
        <v>710</v>
      </c>
      <c r="F44" t="s">
        <v>27</v>
      </c>
      <c r="G44">
        <v>0</v>
      </c>
      <c r="H44">
        <v>5.7000000000000002E-3</v>
      </c>
      <c r="J44" t="s">
        <v>985</v>
      </c>
      <c r="K44" t="s">
        <v>818</v>
      </c>
      <c r="L44" t="s">
        <v>818</v>
      </c>
      <c r="M44" t="s">
        <v>1012</v>
      </c>
      <c r="N44" t="s">
        <v>1010</v>
      </c>
    </row>
    <row r="45" spans="1:14" x14ac:dyDescent="0.35">
      <c r="A45" t="s">
        <v>986</v>
      </c>
      <c r="B45">
        <v>0.36474800000000002</v>
      </c>
      <c r="C45" t="s">
        <v>26</v>
      </c>
      <c r="D45" t="s">
        <v>116</v>
      </c>
      <c r="E45" t="s">
        <v>710</v>
      </c>
      <c r="F45" t="s">
        <v>27</v>
      </c>
      <c r="G45">
        <v>0</v>
      </c>
      <c r="H45">
        <v>1.3610000000000001E-2</v>
      </c>
      <c r="J45" t="s">
        <v>1013</v>
      </c>
      <c r="K45" t="s">
        <v>988</v>
      </c>
      <c r="L45" t="s">
        <v>988</v>
      </c>
      <c r="M45" t="s">
        <v>1014</v>
      </c>
      <c r="N45" t="s">
        <v>1010</v>
      </c>
    </row>
    <row r="46" spans="1:14" x14ac:dyDescent="0.35">
      <c r="A46" t="s">
        <v>986</v>
      </c>
      <c r="B46">
        <v>0.32963999999999999</v>
      </c>
      <c r="C46" t="s">
        <v>26</v>
      </c>
      <c r="D46" t="s">
        <v>116</v>
      </c>
      <c r="E46" t="s">
        <v>710</v>
      </c>
      <c r="F46" t="s">
        <v>27</v>
      </c>
      <c r="G46">
        <v>0</v>
      </c>
      <c r="H46">
        <v>1.23E-2</v>
      </c>
      <c r="J46" t="s">
        <v>1015</v>
      </c>
      <c r="K46" t="s">
        <v>988</v>
      </c>
      <c r="L46" t="s">
        <v>988</v>
      </c>
      <c r="M46" t="s">
        <v>1014</v>
      </c>
      <c r="N46" t="s">
        <v>1010</v>
      </c>
    </row>
    <row r="47" spans="1:14" x14ac:dyDescent="0.35">
      <c r="A47" t="s">
        <v>986</v>
      </c>
      <c r="B47">
        <v>0.1608</v>
      </c>
      <c r="C47" t="s">
        <v>26</v>
      </c>
      <c r="D47" t="s">
        <v>116</v>
      </c>
      <c r="E47" t="s">
        <v>710</v>
      </c>
      <c r="F47" t="s">
        <v>27</v>
      </c>
      <c r="G47">
        <v>0</v>
      </c>
      <c r="H47">
        <v>6.0000000000000001E-3</v>
      </c>
      <c r="J47" t="s">
        <v>1016</v>
      </c>
      <c r="K47" t="s">
        <v>988</v>
      </c>
      <c r="L47" t="s">
        <v>988</v>
      </c>
      <c r="M47" t="s">
        <v>1014</v>
      </c>
      <c r="N47" t="s">
        <v>1010</v>
      </c>
    </row>
    <row r="48" spans="1:14" x14ac:dyDescent="0.35">
      <c r="A48" t="s">
        <v>118</v>
      </c>
      <c r="B48">
        <v>1.1175600000000001</v>
      </c>
      <c r="C48" t="s">
        <v>34</v>
      </c>
      <c r="D48" t="s">
        <v>116</v>
      </c>
      <c r="E48" t="s">
        <v>710</v>
      </c>
      <c r="F48" t="s">
        <v>27</v>
      </c>
      <c r="G48">
        <v>0</v>
      </c>
      <c r="H48">
        <v>4.1700000000000001E-2</v>
      </c>
      <c r="J48" t="s">
        <v>991</v>
      </c>
      <c r="K48" t="s">
        <v>119</v>
      </c>
      <c r="L48" t="s">
        <v>119</v>
      </c>
      <c r="M48" t="s">
        <v>1017</v>
      </c>
      <c r="N48" t="s">
        <v>1010</v>
      </c>
    </row>
    <row r="49" spans="1:14" x14ac:dyDescent="0.35">
      <c r="A49" t="s">
        <v>120</v>
      </c>
      <c r="B49">
        <v>0.21159136000000003</v>
      </c>
      <c r="C49" t="s">
        <v>60</v>
      </c>
      <c r="D49" t="s">
        <v>61</v>
      </c>
      <c r="E49" t="s">
        <v>710</v>
      </c>
      <c r="F49" t="s">
        <v>27</v>
      </c>
      <c r="G49">
        <v>0</v>
      </c>
      <c r="H49">
        <v>2.8400000000000002E-2</v>
      </c>
      <c r="J49" t="s">
        <v>1008</v>
      </c>
      <c r="K49" t="s">
        <v>122</v>
      </c>
      <c r="L49" t="s">
        <v>122</v>
      </c>
      <c r="M49" t="s">
        <v>1018</v>
      </c>
      <c r="N49" t="s">
        <v>1010</v>
      </c>
    </row>
    <row r="50" spans="1:14" x14ac:dyDescent="0.35">
      <c r="A50" t="s">
        <v>120</v>
      </c>
      <c r="B50">
        <v>3.1589696E-2</v>
      </c>
      <c r="C50" t="s">
        <v>60</v>
      </c>
      <c r="D50" t="s">
        <v>61</v>
      </c>
      <c r="E50" t="s">
        <v>710</v>
      </c>
      <c r="F50" t="s">
        <v>27</v>
      </c>
      <c r="G50">
        <v>0</v>
      </c>
      <c r="H50">
        <v>4.2399999999999998E-3</v>
      </c>
      <c r="J50" t="s">
        <v>1019</v>
      </c>
      <c r="K50" t="s">
        <v>122</v>
      </c>
      <c r="L50" t="s">
        <v>122</v>
      </c>
      <c r="M50" t="s">
        <v>1018</v>
      </c>
      <c r="N50" t="s">
        <v>1010</v>
      </c>
    </row>
    <row r="51" spans="1:14" x14ac:dyDescent="0.35">
      <c r="A51" t="s">
        <v>840</v>
      </c>
      <c r="B51" s="9">
        <v>1.91</v>
      </c>
      <c r="D51" t="s">
        <v>21</v>
      </c>
      <c r="E51" t="s">
        <v>841</v>
      </c>
      <c r="F51" t="s">
        <v>23</v>
      </c>
      <c r="J51" t="s">
        <v>998</v>
      </c>
    </row>
    <row r="52" spans="1:14" x14ac:dyDescent="0.35">
      <c r="A52" t="s">
        <v>616</v>
      </c>
      <c r="B52">
        <f>0.016*26.8</f>
        <v>0.42880000000000001</v>
      </c>
      <c r="D52" t="s">
        <v>21</v>
      </c>
      <c r="E52" t="s">
        <v>22</v>
      </c>
      <c r="F52" t="s">
        <v>23</v>
      </c>
      <c r="G52">
        <v>0</v>
      </c>
      <c r="H52">
        <v>5.4000000000000003E-3</v>
      </c>
      <c r="J52" t="s">
        <v>999</v>
      </c>
    </row>
    <row r="54" spans="1:14" ht="15.5" x14ac:dyDescent="0.35">
      <c r="A54" s="1" t="s">
        <v>4</v>
      </c>
      <c r="B54" s="1" t="s">
        <v>1020</v>
      </c>
    </row>
    <row r="55" spans="1:14" x14ac:dyDescent="0.35">
      <c r="A55" t="s">
        <v>6</v>
      </c>
      <c r="B55" t="s">
        <v>1021</v>
      </c>
    </row>
    <row r="56" spans="1:14" x14ac:dyDescent="0.35">
      <c r="A56" t="s">
        <v>1002</v>
      </c>
      <c r="B56" t="s">
        <v>1003</v>
      </c>
    </row>
    <row r="57" spans="1:14" x14ac:dyDescent="0.35">
      <c r="A57" t="s">
        <v>7</v>
      </c>
      <c r="B57" t="s">
        <v>26</v>
      </c>
    </row>
    <row r="58" spans="1:14" x14ac:dyDescent="0.35">
      <c r="A58" t="s">
        <v>67</v>
      </c>
      <c r="B58">
        <v>1</v>
      </c>
    </row>
    <row r="59" spans="1:14" ht="15.5" x14ac:dyDescent="0.35">
      <c r="A59" t="s">
        <v>9</v>
      </c>
      <c r="B59" s="2" t="s">
        <v>1020</v>
      </c>
    </row>
    <row r="60" spans="1:14" x14ac:dyDescent="0.35">
      <c r="A60" t="s">
        <v>18</v>
      </c>
      <c r="B60" t="s">
        <v>184</v>
      </c>
    </row>
    <row r="61" spans="1:14" x14ac:dyDescent="0.35">
      <c r="A61" t="s">
        <v>10</v>
      </c>
      <c r="B61" t="s">
        <v>21</v>
      </c>
    </row>
    <row r="62" spans="1:14" ht="15.5" x14ac:dyDescent="0.35">
      <c r="A62" s="1" t="s">
        <v>13</v>
      </c>
    </row>
    <row r="63" spans="1:14" x14ac:dyDescent="0.35">
      <c r="A63" t="s">
        <v>14</v>
      </c>
      <c r="B63" t="s">
        <v>15</v>
      </c>
      <c r="C63" t="s">
        <v>7</v>
      </c>
      <c r="D63" t="s">
        <v>10</v>
      </c>
      <c r="E63" t="s">
        <v>17</v>
      </c>
      <c r="F63" t="s">
        <v>18</v>
      </c>
      <c r="G63" t="s">
        <v>185</v>
      </c>
      <c r="H63" t="s">
        <v>699</v>
      </c>
      <c r="I63" t="s">
        <v>969</v>
      </c>
      <c r="J63" t="s">
        <v>65</v>
      </c>
      <c r="K63" t="s">
        <v>970</v>
      </c>
      <c r="L63" t="s">
        <v>9</v>
      </c>
      <c r="M63" t="s">
        <v>1004</v>
      </c>
      <c r="N63" t="s">
        <v>1005</v>
      </c>
    </row>
    <row r="64" spans="1:14" ht="15.5" x14ac:dyDescent="0.35">
      <c r="A64" s="2" t="s">
        <v>1020</v>
      </c>
      <c r="B64">
        <v>1</v>
      </c>
      <c r="C64" t="s">
        <v>26</v>
      </c>
      <c r="D64" t="s">
        <v>21</v>
      </c>
      <c r="E64" t="s">
        <v>1022</v>
      </c>
      <c r="F64" t="s">
        <v>25</v>
      </c>
      <c r="I64">
        <v>100</v>
      </c>
      <c r="J64" t="s">
        <v>1023</v>
      </c>
      <c r="K64" s="2" t="s">
        <v>1020</v>
      </c>
    </row>
    <row r="65" spans="1:14" x14ac:dyDescent="0.35">
      <c r="A65" t="s">
        <v>1024</v>
      </c>
      <c r="B65">
        <v>29.238800000000001</v>
      </c>
      <c r="C65" t="s">
        <v>26</v>
      </c>
      <c r="D65" t="s">
        <v>11</v>
      </c>
      <c r="E65" t="s">
        <v>702</v>
      </c>
      <c r="F65" t="s">
        <v>27</v>
      </c>
      <c r="G65">
        <v>0</v>
      </c>
      <c r="H65">
        <f>B65</f>
        <v>29.238800000000001</v>
      </c>
      <c r="J65" t="s">
        <v>1025</v>
      </c>
      <c r="K65" t="s">
        <v>1024</v>
      </c>
    </row>
    <row r="66" spans="1:14" x14ac:dyDescent="0.35">
      <c r="A66" t="s">
        <v>974</v>
      </c>
      <c r="B66">
        <v>3.1463199999999998E-3</v>
      </c>
      <c r="C66" t="s">
        <v>26</v>
      </c>
      <c r="D66" t="s">
        <v>21</v>
      </c>
      <c r="E66" t="s">
        <v>702</v>
      </c>
      <c r="F66" t="s">
        <v>27</v>
      </c>
      <c r="G66">
        <v>0</v>
      </c>
      <c r="H66">
        <f t="shared" ref="H66:H77" si="0">B66</f>
        <v>3.1463199999999998E-3</v>
      </c>
      <c r="J66" t="s">
        <v>1026</v>
      </c>
      <c r="K66" t="s">
        <v>976</v>
      </c>
      <c r="L66" t="s">
        <v>976</v>
      </c>
      <c r="M66" t="s">
        <v>1027</v>
      </c>
      <c r="N66" t="s">
        <v>1010</v>
      </c>
    </row>
    <row r="67" spans="1:14" x14ac:dyDescent="0.35">
      <c r="A67" t="s">
        <v>213</v>
      </c>
      <c r="B67">
        <v>5.8799200000000003</v>
      </c>
      <c r="C67" t="s">
        <v>26</v>
      </c>
      <c r="D67" t="s">
        <v>11</v>
      </c>
      <c r="E67" t="s">
        <v>710</v>
      </c>
      <c r="F67" t="s">
        <v>27</v>
      </c>
      <c r="G67">
        <v>0</v>
      </c>
      <c r="H67">
        <f t="shared" si="0"/>
        <v>5.8799200000000003</v>
      </c>
      <c r="J67" t="s">
        <v>1028</v>
      </c>
      <c r="K67" t="s">
        <v>214</v>
      </c>
      <c r="L67" t="s">
        <v>214</v>
      </c>
      <c r="M67" t="s">
        <v>1009</v>
      </c>
      <c r="N67" t="s">
        <v>1010</v>
      </c>
    </row>
    <row r="68" spans="1:14" x14ac:dyDescent="0.35">
      <c r="A68" t="s">
        <v>203</v>
      </c>
      <c r="B68">
        <v>7.8657999999999992E-3</v>
      </c>
      <c r="C68" t="s">
        <v>34</v>
      </c>
      <c r="D68" t="s">
        <v>21</v>
      </c>
      <c r="E68" t="s">
        <v>702</v>
      </c>
      <c r="F68" t="s">
        <v>27</v>
      </c>
      <c r="G68">
        <v>0</v>
      </c>
      <c r="H68">
        <f t="shared" si="0"/>
        <v>7.8657999999999992E-3</v>
      </c>
      <c r="J68" t="s">
        <v>1026</v>
      </c>
      <c r="K68" t="s">
        <v>204</v>
      </c>
      <c r="L68" t="s">
        <v>204</v>
      </c>
      <c r="M68" t="s">
        <v>1029</v>
      </c>
      <c r="N68" t="s">
        <v>1010</v>
      </c>
    </row>
    <row r="69" spans="1:14" x14ac:dyDescent="0.35">
      <c r="A69" t="s">
        <v>980</v>
      </c>
      <c r="B69">
        <v>6.2926399999999995E-3</v>
      </c>
      <c r="C69" t="s">
        <v>26</v>
      </c>
      <c r="D69" t="s">
        <v>21</v>
      </c>
      <c r="E69" t="s">
        <v>702</v>
      </c>
      <c r="F69" t="s">
        <v>27</v>
      </c>
      <c r="G69">
        <v>0</v>
      </c>
      <c r="H69">
        <f t="shared" si="0"/>
        <v>6.2926399999999995E-3</v>
      </c>
      <c r="J69" t="s">
        <v>1026</v>
      </c>
      <c r="K69" t="s">
        <v>229</v>
      </c>
      <c r="L69" t="s">
        <v>229</v>
      </c>
      <c r="M69" t="s">
        <v>1030</v>
      </c>
      <c r="N69" t="s">
        <v>1010</v>
      </c>
    </row>
    <row r="70" spans="1:14" x14ac:dyDescent="0.35">
      <c r="A70" t="s">
        <v>143</v>
      </c>
      <c r="B70">
        <v>0.38056000000000001</v>
      </c>
      <c r="C70" t="s">
        <v>53</v>
      </c>
      <c r="D70" t="s">
        <v>116</v>
      </c>
      <c r="E70" t="s">
        <v>710</v>
      </c>
      <c r="F70" t="s">
        <v>27</v>
      </c>
      <c r="G70">
        <v>0</v>
      </c>
      <c r="H70">
        <f t="shared" si="0"/>
        <v>0.38056000000000001</v>
      </c>
      <c r="J70" t="s">
        <v>982</v>
      </c>
      <c r="K70" t="s">
        <v>144</v>
      </c>
      <c r="L70" t="s">
        <v>144</v>
      </c>
      <c r="M70" t="s">
        <v>1011</v>
      </c>
      <c r="N70" t="s">
        <v>1010</v>
      </c>
    </row>
    <row r="71" spans="1:14" x14ac:dyDescent="0.35">
      <c r="A71" t="s">
        <v>984</v>
      </c>
      <c r="B71">
        <v>0.15276000000000001</v>
      </c>
      <c r="C71" t="s">
        <v>26</v>
      </c>
      <c r="D71" t="s">
        <v>116</v>
      </c>
      <c r="E71" t="s">
        <v>710</v>
      </c>
      <c r="F71" t="s">
        <v>27</v>
      </c>
      <c r="G71">
        <v>0</v>
      </c>
      <c r="H71">
        <f t="shared" si="0"/>
        <v>0.15276000000000001</v>
      </c>
      <c r="J71" t="s">
        <v>985</v>
      </c>
      <c r="K71" t="s">
        <v>818</v>
      </c>
      <c r="L71" t="s">
        <v>818</v>
      </c>
      <c r="M71" t="s">
        <v>1012</v>
      </c>
      <c r="N71" t="s">
        <v>1010</v>
      </c>
    </row>
    <row r="72" spans="1:14" x14ac:dyDescent="0.35">
      <c r="A72" t="s">
        <v>986</v>
      </c>
      <c r="B72">
        <v>0.338752</v>
      </c>
      <c r="C72" t="s">
        <v>26</v>
      </c>
      <c r="D72" t="s">
        <v>116</v>
      </c>
      <c r="E72" t="s">
        <v>710</v>
      </c>
      <c r="F72" t="s">
        <v>27</v>
      </c>
      <c r="G72">
        <v>0</v>
      </c>
      <c r="H72">
        <f t="shared" si="0"/>
        <v>0.338752</v>
      </c>
      <c r="J72" t="s">
        <v>1031</v>
      </c>
      <c r="K72" t="s">
        <v>988</v>
      </c>
      <c r="L72" t="s">
        <v>988</v>
      </c>
      <c r="M72" t="s">
        <v>1014</v>
      </c>
      <c r="N72" t="s">
        <v>1010</v>
      </c>
    </row>
    <row r="73" spans="1:14" x14ac:dyDescent="0.35">
      <c r="A73" t="s">
        <v>986</v>
      </c>
      <c r="B73">
        <v>0.1608</v>
      </c>
      <c r="C73" t="s">
        <v>26</v>
      </c>
      <c r="D73" t="s">
        <v>116</v>
      </c>
      <c r="E73" t="s">
        <v>710</v>
      </c>
      <c r="F73" t="s">
        <v>27</v>
      </c>
      <c r="G73">
        <v>0</v>
      </c>
      <c r="H73">
        <f t="shared" si="0"/>
        <v>0.1608</v>
      </c>
      <c r="J73" t="s">
        <v>1032</v>
      </c>
      <c r="K73" t="s">
        <v>988</v>
      </c>
      <c r="L73" t="s">
        <v>988</v>
      </c>
      <c r="M73" t="s">
        <v>1014</v>
      </c>
      <c r="N73" t="s">
        <v>1010</v>
      </c>
    </row>
    <row r="74" spans="1:14" x14ac:dyDescent="0.35">
      <c r="A74" t="s">
        <v>986</v>
      </c>
      <c r="B74">
        <v>0.32963999999999999</v>
      </c>
      <c r="C74" t="s">
        <v>26</v>
      </c>
      <c r="D74" t="s">
        <v>116</v>
      </c>
      <c r="E74" t="s">
        <v>710</v>
      </c>
      <c r="F74" t="s">
        <v>27</v>
      </c>
      <c r="G74">
        <v>0</v>
      </c>
      <c r="H74">
        <f t="shared" si="0"/>
        <v>0.32963999999999999</v>
      </c>
      <c r="J74" t="s">
        <v>1033</v>
      </c>
      <c r="K74" t="s">
        <v>988</v>
      </c>
      <c r="L74" t="s">
        <v>988</v>
      </c>
      <c r="M74" t="s">
        <v>1014</v>
      </c>
      <c r="N74" t="s">
        <v>1010</v>
      </c>
    </row>
    <row r="75" spans="1:14" x14ac:dyDescent="0.35">
      <c r="A75" t="s">
        <v>118</v>
      </c>
      <c r="B75">
        <v>1.1175600000000001</v>
      </c>
      <c r="C75" t="s">
        <v>34</v>
      </c>
      <c r="D75" t="s">
        <v>116</v>
      </c>
      <c r="E75" t="s">
        <v>710</v>
      </c>
      <c r="F75" t="s">
        <v>27</v>
      </c>
      <c r="G75">
        <v>0</v>
      </c>
      <c r="H75">
        <f t="shared" si="0"/>
        <v>1.1175600000000001</v>
      </c>
      <c r="J75" t="s">
        <v>991</v>
      </c>
      <c r="K75" t="s">
        <v>119</v>
      </c>
      <c r="L75" t="s">
        <v>119</v>
      </c>
      <c r="M75" t="s">
        <v>1017</v>
      </c>
      <c r="N75" t="s">
        <v>1010</v>
      </c>
    </row>
    <row r="76" spans="1:14" x14ac:dyDescent="0.35">
      <c r="A76" t="s">
        <v>120</v>
      </c>
      <c r="B76">
        <v>0.21457152000000002</v>
      </c>
      <c r="C76" t="s">
        <v>60</v>
      </c>
      <c r="D76" t="s">
        <v>61</v>
      </c>
      <c r="E76" t="s">
        <v>710</v>
      </c>
      <c r="F76" t="s">
        <v>27</v>
      </c>
      <c r="G76">
        <v>0</v>
      </c>
      <c r="H76">
        <f t="shared" si="0"/>
        <v>0.21457152000000002</v>
      </c>
      <c r="J76" t="s">
        <v>1028</v>
      </c>
      <c r="K76" t="s">
        <v>122</v>
      </c>
      <c r="L76" t="s">
        <v>122</v>
      </c>
      <c r="M76" t="s">
        <v>1018</v>
      </c>
      <c r="N76" t="s">
        <v>1010</v>
      </c>
    </row>
    <row r="77" spans="1:14" x14ac:dyDescent="0.35">
      <c r="A77" t="s">
        <v>120</v>
      </c>
      <c r="B77">
        <v>3.1589696E-2</v>
      </c>
      <c r="C77" t="s">
        <v>60</v>
      </c>
      <c r="D77" t="s">
        <v>61</v>
      </c>
      <c r="E77" t="s">
        <v>710</v>
      </c>
      <c r="F77" t="s">
        <v>27</v>
      </c>
      <c r="G77">
        <v>0</v>
      </c>
      <c r="H77">
        <f t="shared" si="0"/>
        <v>3.1589696E-2</v>
      </c>
      <c r="J77" t="s">
        <v>1019</v>
      </c>
      <c r="K77" t="s">
        <v>122</v>
      </c>
      <c r="L77" t="s">
        <v>122</v>
      </c>
      <c r="M77" t="s">
        <v>1018</v>
      </c>
      <c r="N77" t="s">
        <v>1010</v>
      </c>
    </row>
    <row r="78" spans="1:14" x14ac:dyDescent="0.35">
      <c r="A78" t="s">
        <v>840</v>
      </c>
      <c r="B78" s="9">
        <v>1.91</v>
      </c>
      <c r="D78" t="s">
        <v>21</v>
      </c>
      <c r="E78" t="s">
        <v>841</v>
      </c>
      <c r="F78" t="s">
        <v>23</v>
      </c>
      <c r="J78" t="s">
        <v>998</v>
      </c>
    </row>
    <row r="79" spans="1:14" x14ac:dyDescent="0.35">
      <c r="A79" t="s">
        <v>616</v>
      </c>
      <c r="B79">
        <f>0.016*26.8</f>
        <v>0.42880000000000001</v>
      </c>
      <c r="D79" t="s">
        <v>21</v>
      </c>
      <c r="E79" t="s">
        <v>22</v>
      </c>
      <c r="F79" t="s">
        <v>23</v>
      </c>
      <c r="G79">
        <v>0</v>
      </c>
      <c r="H79">
        <v>5.4000000000000003E-3</v>
      </c>
      <c r="J79" t="s">
        <v>1034</v>
      </c>
    </row>
    <row r="81" spans="1:14" ht="15.5" x14ac:dyDescent="0.35">
      <c r="A81" s="1" t="s">
        <v>4</v>
      </c>
      <c r="B81" s="1" t="s">
        <v>1035</v>
      </c>
    </row>
    <row r="82" spans="1:14" x14ac:dyDescent="0.35">
      <c r="A82" t="s">
        <v>6</v>
      </c>
      <c r="B82" t="s">
        <v>1036</v>
      </c>
    </row>
    <row r="83" spans="1:14" x14ac:dyDescent="0.35">
      <c r="A83" t="s">
        <v>1002</v>
      </c>
      <c r="B83" t="s">
        <v>1003</v>
      </c>
    </row>
    <row r="84" spans="1:14" x14ac:dyDescent="0.35">
      <c r="A84" t="s">
        <v>7</v>
      </c>
      <c r="B84" t="s">
        <v>26</v>
      </c>
    </row>
    <row r="85" spans="1:14" x14ac:dyDescent="0.35">
      <c r="A85" t="s">
        <v>67</v>
      </c>
      <c r="B85">
        <v>1</v>
      </c>
    </row>
    <row r="86" spans="1:14" ht="15.5" x14ac:dyDescent="0.35">
      <c r="A86" t="s">
        <v>9</v>
      </c>
      <c r="B86" s="2" t="s">
        <v>1035</v>
      </c>
    </row>
    <row r="87" spans="1:14" x14ac:dyDescent="0.35">
      <c r="A87" t="s">
        <v>18</v>
      </c>
      <c r="B87" t="s">
        <v>184</v>
      </c>
    </row>
    <row r="88" spans="1:14" x14ac:dyDescent="0.35">
      <c r="A88" t="s">
        <v>10</v>
      </c>
      <c r="B88" t="s">
        <v>21</v>
      </c>
    </row>
    <row r="89" spans="1:14" ht="15.5" x14ac:dyDescent="0.35">
      <c r="A89" s="1" t="s">
        <v>13</v>
      </c>
    </row>
    <row r="90" spans="1:14" x14ac:dyDescent="0.35">
      <c r="A90" t="s">
        <v>14</v>
      </c>
      <c r="B90" t="s">
        <v>15</v>
      </c>
      <c r="C90" t="s">
        <v>7</v>
      </c>
      <c r="D90" t="s">
        <v>10</v>
      </c>
      <c r="E90" t="s">
        <v>17</v>
      </c>
      <c r="F90" t="s">
        <v>18</v>
      </c>
      <c r="G90" t="s">
        <v>185</v>
      </c>
      <c r="H90" t="s">
        <v>699</v>
      </c>
      <c r="I90" t="s">
        <v>969</v>
      </c>
      <c r="J90" t="s">
        <v>65</v>
      </c>
      <c r="K90" t="s">
        <v>970</v>
      </c>
      <c r="L90" t="s">
        <v>9</v>
      </c>
      <c r="M90" t="s">
        <v>1004</v>
      </c>
      <c r="N90" t="s">
        <v>1005</v>
      </c>
    </row>
    <row r="91" spans="1:14" ht="15.5" x14ac:dyDescent="0.35">
      <c r="A91" s="2" t="s">
        <v>1035</v>
      </c>
      <c r="B91">
        <v>1</v>
      </c>
      <c r="C91" t="s">
        <v>26</v>
      </c>
      <c r="D91" t="s">
        <v>21</v>
      </c>
      <c r="E91" t="s">
        <v>1037</v>
      </c>
      <c r="F91" t="s">
        <v>25</v>
      </c>
      <c r="I91">
        <v>100</v>
      </c>
      <c r="J91" t="s">
        <v>66</v>
      </c>
      <c r="K91" s="2" t="s">
        <v>1035</v>
      </c>
      <c r="L91" s="2" t="s">
        <v>1035</v>
      </c>
    </row>
    <row r="92" spans="1:14" x14ac:dyDescent="0.35">
      <c r="A92" t="s">
        <v>1038</v>
      </c>
      <c r="B92">
        <v>0.13935999999999998</v>
      </c>
      <c r="C92" t="s">
        <v>26</v>
      </c>
      <c r="D92" t="s">
        <v>21</v>
      </c>
      <c r="E92" t="s">
        <v>702</v>
      </c>
      <c r="F92" t="s">
        <v>27</v>
      </c>
      <c r="G92">
        <v>0</v>
      </c>
      <c r="H92">
        <v>5.1999999999999998E-3</v>
      </c>
      <c r="J92" t="s">
        <v>66</v>
      </c>
      <c r="K92" t="s">
        <v>1039</v>
      </c>
      <c r="L92" t="s">
        <v>1039</v>
      </c>
      <c r="M92" t="s">
        <v>1040</v>
      </c>
      <c r="N92" t="s">
        <v>1010</v>
      </c>
    </row>
    <row r="93" spans="1:14" x14ac:dyDescent="0.35">
      <c r="A93" t="s">
        <v>203</v>
      </c>
      <c r="B93">
        <v>2.4120000000000001E-4</v>
      </c>
      <c r="C93" t="s">
        <v>34</v>
      </c>
      <c r="D93" t="s">
        <v>21</v>
      </c>
      <c r="E93" t="s">
        <v>702</v>
      </c>
      <c r="F93" t="s">
        <v>27</v>
      </c>
      <c r="G93">
        <v>0</v>
      </c>
      <c r="H93">
        <v>9.0000000000000002E-6</v>
      </c>
      <c r="J93" t="s">
        <v>66</v>
      </c>
      <c r="K93" t="s">
        <v>204</v>
      </c>
      <c r="L93" t="s">
        <v>204</v>
      </c>
      <c r="M93" t="s">
        <v>1029</v>
      </c>
      <c r="N93" t="s">
        <v>1010</v>
      </c>
    </row>
    <row r="94" spans="1:14" x14ac:dyDescent="0.35">
      <c r="A94" t="s">
        <v>143</v>
      </c>
      <c r="B94">
        <v>0.23315999999999998</v>
      </c>
      <c r="C94" t="s">
        <v>53</v>
      </c>
      <c r="D94" t="s">
        <v>116</v>
      </c>
      <c r="E94" t="s">
        <v>710</v>
      </c>
      <c r="F94" t="s">
        <v>27</v>
      </c>
      <c r="G94">
        <v>0</v>
      </c>
      <c r="H94">
        <v>8.6999999999999994E-3</v>
      </c>
      <c r="J94" t="s">
        <v>66</v>
      </c>
      <c r="K94" t="s">
        <v>144</v>
      </c>
      <c r="L94" t="s">
        <v>144</v>
      </c>
      <c r="M94" t="s">
        <v>1011</v>
      </c>
      <c r="N94" t="s">
        <v>1010</v>
      </c>
    </row>
    <row r="95" spans="1:14" x14ac:dyDescent="0.35">
      <c r="A95" t="s">
        <v>984</v>
      </c>
      <c r="B95">
        <v>9.3800000000000008E-2</v>
      </c>
      <c r="C95" t="s">
        <v>26</v>
      </c>
      <c r="D95" t="s">
        <v>116</v>
      </c>
      <c r="E95" t="s">
        <v>710</v>
      </c>
      <c r="F95" t="s">
        <v>27</v>
      </c>
      <c r="G95">
        <v>0</v>
      </c>
      <c r="H95">
        <v>3.5000000000000001E-3</v>
      </c>
      <c r="J95" t="s">
        <v>66</v>
      </c>
      <c r="K95" t="s">
        <v>818</v>
      </c>
      <c r="L95" t="s">
        <v>818</v>
      </c>
      <c r="M95" t="s">
        <v>1012</v>
      </c>
      <c r="N95" t="s">
        <v>1010</v>
      </c>
    </row>
    <row r="96" spans="1:14" x14ac:dyDescent="0.35">
      <c r="A96" t="s">
        <v>986</v>
      </c>
      <c r="B96">
        <v>2.2868976000000001</v>
      </c>
      <c r="C96" t="s">
        <v>26</v>
      </c>
      <c r="D96" t="s">
        <v>116</v>
      </c>
      <c r="E96" t="s">
        <v>710</v>
      </c>
      <c r="F96" t="s">
        <v>27</v>
      </c>
      <c r="G96">
        <v>0</v>
      </c>
      <c r="H96">
        <v>8.5332000000000005E-2</v>
      </c>
      <c r="J96" t="s">
        <v>1041</v>
      </c>
      <c r="K96" t="s">
        <v>988</v>
      </c>
      <c r="L96" t="s">
        <v>988</v>
      </c>
      <c r="M96" t="s">
        <v>1014</v>
      </c>
      <c r="N96" t="s">
        <v>1010</v>
      </c>
    </row>
    <row r="97" spans="1:14" x14ac:dyDescent="0.35">
      <c r="A97" t="s">
        <v>986</v>
      </c>
      <c r="B97">
        <v>0.20099999999999998</v>
      </c>
      <c r="C97" t="s">
        <v>26</v>
      </c>
      <c r="D97" t="s">
        <v>116</v>
      </c>
      <c r="E97" t="s">
        <v>710</v>
      </c>
      <c r="F97" t="s">
        <v>27</v>
      </c>
      <c r="G97">
        <v>0</v>
      </c>
      <c r="H97">
        <v>7.4999999999999997E-3</v>
      </c>
      <c r="J97" t="s">
        <v>66</v>
      </c>
      <c r="K97" t="s">
        <v>988</v>
      </c>
      <c r="L97" t="s">
        <v>988</v>
      </c>
      <c r="M97" t="s">
        <v>1014</v>
      </c>
      <c r="N97" t="s">
        <v>1010</v>
      </c>
    </row>
    <row r="98" spans="1:14" x14ac:dyDescent="0.35">
      <c r="A98" t="s">
        <v>118</v>
      </c>
      <c r="B98">
        <v>0.68071999999999999</v>
      </c>
      <c r="C98" t="s">
        <v>34</v>
      </c>
      <c r="D98" t="s">
        <v>116</v>
      </c>
      <c r="E98" t="s">
        <v>710</v>
      </c>
      <c r="F98" t="s">
        <v>27</v>
      </c>
      <c r="G98">
        <v>0</v>
      </c>
      <c r="H98">
        <v>2.5399999999999999E-2</v>
      </c>
      <c r="J98" t="s">
        <v>66</v>
      </c>
      <c r="K98" t="s">
        <v>119</v>
      </c>
      <c r="L98" t="s">
        <v>119</v>
      </c>
      <c r="M98" t="s">
        <v>1017</v>
      </c>
      <c r="N98" t="s">
        <v>1010</v>
      </c>
    </row>
    <row r="99" spans="1:14" x14ac:dyDescent="0.35">
      <c r="A99" t="s">
        <v>118</v>
      </c>
      <c r="B99">
        <v>8.819075999999999</v>
      </c>
      <c r="C99" t="s">
        <v>34</v>
      </c>
      <c r="D99" t="s">
        <v>116</v>
      </c>
      <c r="E99" t="s">
        <v>710</v>
      </c>
      <c r="F99" t="s">
        <v>27</v>
      </c>
      <c r="G99">
        <v>0</v>
      </c>
      <c r="H99">
        <v>0.32906999999999997</v>
      </c>
      <c r="J99" t="s">
        <v>66</v>
      </c>
      <c r="K99" t="s">
        <v>119</v>
      </c>
      <c r="L99" t="s">
        <v>119</v>
      </c>
      <c r="M99" t="s">
        <v>1017</v>
      </c>
      <c r="N99" t="s">
        <v>1010</v>
      </c>
    </row>
    <row r="100" spans="1:14" x14ac:dyDescent="0.35">
      <c r="A100" t="s">
        <v>120</v>
      </c>
      <c r="B100">
        <v>3.1589696E-2</v>
      </c>
      <c r="C100" t="s">
        <v>60</v>
      </c>
      <c r="D100" t="s">
        <v>61</v>
      </c>
      <c r="E100" t="s">
        <v>710</v>
      </c>
      <c r="F100" t="s">
        <v>27</v>
      </c>
      <c r="G100">
        <v>0</v>
      </c>
      <c r="H100">
        <v>4.2399999999999998E-3</v>
      </c>
      <c r="J100" t="s">
        <v>66</v>
      </c>
      <c r="K100" t="s">
        <v>122</v>
      </c>
      <c r="L100" t="s">
        <v>122</v>
      </c>
      <c r="M100" t="s">
        <v>1018</v>
      </c>
      <c r="N100" t="s">
        <v>1010</v>
      </c>
    </row>
    <row r="101" spans="1:14" x14ac:dyDescent="0.35">
      <c r="A101" t="s">
        <v>1042</v>
      </c>
      <c r="B101">
        <v>58.638400000000004</v>
      </c>
      <c r="C101" t="s">
        <v>26</v>
      </c>
      <c r="D101" t="s">
        <v>11</v>
      </c>
      <c r="E101" t="s">
        <v>702</v>
      </c>
      <c r="F101" t="s">
        <v>27</v>
      </c>
      <c r="G101">
        <v>0</v>
      </c>
      <c r="H101">
        <v>2.1880000000000002</v>
      </c>
      <c r="J101" t="s">
        <v>66</v>
      </c>
      <c r="K101" t="s">
        <v>1042</v>
      </c>
    </row>
    <row r="102" spans="1:14" x14ac:dyDescent="0.35">
      <c r="A102" t="s">
        <v>840</v>
      </c>
      <c r="B102" s="9">
        <v>1.91</v>
      </c>
      <c r="D102" t="s">
        <v>21</v>
      </c>
      <c r="E102" t="s">
        <v>841</v>
      </c>
      <c r="F102" t="s">
        <v>23</v>
      </c>
      <c r="J102" t="s">
        <v>998</v>
      </c>
    </row>
    <row r="104" spans="1:14" ht="15.5" x14ac:dyDescent="0.35">
      <c r="A104" s="1" t="s">
        <v>4</v>
      </c>
      <c r="B104" s="1" t="s">
        <v>1043</v>
      </c>
    </row>
    <row r="105" spans="1:14" x14ac:dyDescent="0.35">
      <c r="A105" t="s">
        <v>6</v>
      </c>
      <c r="B105" t="s">
        <v>1044</v>
      </c>
    </row>
    <row r="106" spans="1:14" x14ac:dyDescent="0.35">
      <c r="A106" t="s">
        <v>1002</v>
      </c>
      <c r="B106" t="s">
        <v>1003</v>
      </c>
    </row>
    <row r="107" spans="1:14" x14ac:dyDescent="0.35">
      <c r="A107" t="s">
        <v>7</v>
      </c>
      <c r="B107" t="s">
        <v>26</v>
      </c>
    </row>
    <row r="108" spans="1:14" x14ac:dyDescent="0.35">
      <c r="A108" t="s">
        <v>67</v>
      </c>
      <c r="B108">
        <v>1</v>
      </c>
    </row>
    <row r="109" spans="1:14" x14ac:dyDescent="0.35">
      <c r="A109" t="s">
        <v>9</v>
      </c>
      <c r="B109" t="s">
        <v>1043</v>
      </c>
    </row>
    <row r="110" spans="1:14" x14ac:dyDescent="0.35">
      <c r="A110" t="s">
        <v>18</v>
      </c>
      <c r="B110" t="s">
        <v>184</v>
      </c>
    </row>
    <row r="111" spans="1:14" x14ac:dyDescent="0.35">
      <c r="A111" t="s">
        <v>10</v>
      </c>
      <c r="B111" t="s">
        <v>21</v>
      </c>
    </row>
    <row r="112" spans="1:14" ht="15.5" x14ac:dyDescent="0.35">
      <c r="A112" s="1" t="s">
        <v>13</v>
      </c>
    </row>
    <row r="113" spans="1:14" x14ac:dyDescent="0.35">
      <c r="A113" t="s">
        <v>14</v>
      </c>
      <c r="B113" t="s">
        <v>15</v>
      </c>
      <c r="C113" t="s">
        <v>7</v>
      </c>
      <c r="D113" t="s">
        <v>10</v>
      </c>
      <c r="E113" t="s">
        <v>17</v>
      </c>
      <c r="F113" t="s">
        <v>18</v>
      </c>
      <c r="G113" t="s">
        <v>185</v>
      </c>
      <c r="H113" t="s">
        <v>699</v>
      </c>
      <c r="I113" t="s">
        <v>969</v>
      </c>
      <c r="J113" t="s">
        <v>65</v>
      </c>
      <c r="K113" t="s">
        <v>970</v>
      </c>
      <c r="L113" t="s">
        <v>9</v>
      </c>
      <c r="M113" t="s">
        <v>1004</v>
      </c>
      <c r="N113" t="s">
        <v>1005</v>
      </c>
    </row>
    <row r="114" spans="1:14" x14ac:dyDescent="0.35">
      <c r="A114" t="s">
        <v>291</v>
      </c>
      <c r="B114">
        <v>2.6263999999999998E-5</v>
      </c>
      <c r="D114" t="s">
        <v>21</v>
      </c>
      <c r="E114" t="s">
        <v>22</v>
      </c>
      <c r="F114" t="s">
        <v>23</v>
      </c>
      <c r="G114">
        <v>0</v>
      </c>
      <c r="H114">
        <v>9.7999999999999993E-7</v>
      </c>
      <c r="J114" t="s">
        <v>66</v>
      </c>
    </row>
    <row r="115" spans="1:14" x14ac:dyDescent="0.35">
      <c r="A115" t="s">
        <v>620</v>
      </c>
      <c r="B115">
        <v>1.3131999999999998E-4</v>
      </c>
      <c r="D115" t="s">
        <v>21</v>
      </c>
      <c r="E115" t="s">
        <v>22</v>
      </c>
      <c r="F115" t="s">
        <v>23</v>
      </c>
      <c r="G115">
        <v>0</v>
      </c>
      <c r="H115">
        <v>4.8999999999999997E-6</v>
      </c>
      <c r="J115" t="s">
        <v>66</v>
      </c>
    </row>
    <row r="116" spans="1:14" x14ac:dyDescent="0.35">
      <c r="A116" t="s">
        <v>1043</v>
      </c>
      <c r="B116">
        <v>1</v>
      </c>
      <c r="C116" t="s">
        <v>26</v>
      </c>
      <c r="D116" t="s">
        <v>21</v>
      </c>
      <c r="E116" t="s">
        <v>1045</v>
      </c>
      <c r="F116" t="s">
        <v>25</v>
      </c>
      <c r="I116">
        <v>100</v>
      </c>
      <c r="J116" t="s">
        <v>66</v>
      </c>
      <c r="K116" t="s">
        <v>1043</v>
      </c>
    </row>
    <row r="117" spans="1:14" x14ac:dyDescent="0.35">
      <c r="A117" t="s">
        <v>974</v>
      </c>
      <c r="B117">
        <v>6.2068799999999997E-3</v>
      </c>
      <c r="C117" t="s">
        <v>26</v>
      </c>
      <c r="D117" t="s">
        <v>21</v>
      </c>
      <c r="E117" t="s">
        <v>702</v>
      </c>
      <c r="F117" t="s">
        <v>27</v>
      </c>
      <c r="G117">
        <v>0</v>
      </c>
      <c r="H117">
        <v>2.3159999999999999E-4</v>
      </c>
      <c r="J117" t="s">
        <v>66</v>
      </c>
      <c r="K117" t="s">
        <v>976</v>
      </c>
      <c r="L117" t="s">
        <v>976</v>
      </c>
      <c r="M117" t="s">
        <v>1027</v>
      </c>
      <c r="N117" t="s">
        <v>1010</v>
      </c>
    </row>
    <row r="118" spans="1:14" x14ac:dyDescent="0.35">
      <c r="A118" t="s">
        <v>1046</v>
      </c>
      <c r="B118">
        <v>2.3852000000000001E-3</v>
      </c>
      <c r="C118" t="s">
        <v>34</v>
      </c>
      <c r="D118" t="s">
        <v>21</v>
      </c>
      <c r="E118" t="s">
        <v>702</v>
      </c>
      <c r="F118" t="s">
        <v>27</v>
      </c>
      <c r="G118">
        <v>0</v>
      </c>
      <c r="H118">
        <v>8.8999999999999995E-5</v>
      </c>
      <c r="J118" t="s">
        <v>66</v>
      </c>
      <c r="K118" t="s">
        <v>1047</v>
      </c>
      <c r="L118" t="s">
        <v>1047</v>
      </c>
      <c r="M118" t="s">
        <v>1048</v>
      </c>
      <c r="N118" t="s">
        <v>1010</v>
      </c>
    </row>
    <row r="119" spans="1:14" x14ac:dyDescent="0.35">
      <c r="A119" t="s">
        <v>1049</v>
      </c>
      <c r="B119">
        <v>6.8340000000000002E-4</v>
      </c>
      <c r="C119" t="s">
        <v>26</v>
      </c>
      <c r="D119" t="s">
        <v>21</v>
      </c>
      <c r="E119" t="s">
        <v>702</v>
      </c>
      <c r="F119" t="s">
        <v>27</v>
      </c>
      <c r="G119">
        <v>0</v>
      </c>
      <c r="H119">
        <v>2.55E-5</v>
      </c>
      <c r="J119" t="s">
        <v>66</v>
      </c>
      <c r="K119" t="s">
        <v>1050</v>
      </c>
      <c r="L119" t="s">
        <v>1050</v>
      </c>
      <c r="M119" t="s">
        <v>1051</v>
      </c>
      <c r="N119" t="s">
        <v>1010</v>
      </c>
    </row>
    <row r="120" spans="1:14" x14ac:dyDescent="0.35">
      <c r="A120" t="s">
        <v>1052</v>
      </c>
      <c r="B120">
        <v>5.1188000000000004E-4</v>
      </c>
      <c r="C120" t="s">
        <v>34</v>
      </c>
      <c r="D120" t="s">
        <v>21</v>
      </c>
      <c r="E120" t="s">
        <v>702</v>
      </c>
      <c r="F120" t="s">
        <v>27</v>
      </c>
      <c r="G120">
        <v>0</v>
      </c>
      <c r="H120">
        <v>1.91E-5</v>
      </c>
      <c r="J120" t="s">
        <v>66</v>
      </c>
      <c r="K120" t="s">
        <v>1053</v>
      </c>
      <c r="L120" t="s">
        <v>1053</v>
      </c>
      <c r="M120" t="s">
        <v>1054</v>
      </c>
      <c r="N120" t="s">
        <v>1010</v>
      </c>
    </row>
    <row r="121" spans="1:14" x14ac:dyDescent="0.35">
      <c r="A121" t="s">
        <v>48</v>
      </c>
      <c r="B121">
        <v>2.8303479999999999E-2</v>
      </c>
      <c r="C121" t="s">
        <v>26</v>
      </c>
      <c r="D121" t="s">
        <v>21</v>
      </c>
      <c r="E121" t="s">
        <v>702</v>
      </c>
      <c r="F121" t="s">
        <v>27</v>
      </c>
      <c r="G121">
        <v>0</v>
      </c>
      <c r="H121">
        <v>1.0560999999999999E-3</v>
      </c>
      <c r="J121" t="s">
        <v>66</v>
      </c>
      <c r="K121" t="s">
        <v>49</v>
      </c>
      <c r="L121" t="s">
        <v>49</v>
      </c>
      <c r="M121" t="s">
        <v>1055</v>
      </c>
      <c r="N121" t="s">
        <v>1010</v>
      </c>
    </row>
    <row r="122" spans="1:14" x14ac:dyDescent="0.35">
      <c r="A122" t="s">
        <v>1056</v>
      </c>
      <c r="B122">
        <v>5.1992000000000002E-3</v>
      </c>
      <c r="C122" t="s">
        <v>34</v>
      </c>
      <c r="D122" t="s">
        <v>21</v>
      </c>
      <c r="E122" t="s">
        <v>702</v>
      </c>
      <c r="F122" t="s">
        <v>27</v>
      </c>
      <c r="G122">
        <v>0</v>
      </c>
      <c r="H122">
        <v>1.94E-4</v>
      </c>
      <c r="J122" t="s">
        <v>66</v>
      </c>
      <c r="K122" t="s">
        <v>1057</v>
      </c>
      <c r="L122" t="s">
        <v>1057</v>
      </c>
      <c r="M122" t="s">
        <v>1058</v>
      </c>
      <c r="N122" t="s">
        <v>1010</v>
      </c>
    </row>
    <row r="123" spans="1:14" x14ac:dyDescent="0.35">
      <c r="A123" t="s">
        <v>203</v>
      </c>
      <c r="B123">
        <v>7.1221000000000007E-2</v>
      </c>
      <c r="C123" t="s">
        <v>34</v>
      </c>
      <c r="D123" t="s">
        <v>21</v>
      </c>
      <c r="E123" t="s">
        <v>702</v>
      </c>
      <c r="F123" t="s">
        <v>27</v>
      </c>
      <c r="G123">
        <v>0</v>
      </c>
      <c r="H123">
        <v>2.6575000000000001E-3</v>
      </c>
      <c r="J123" t="s">
        <v>66</v>
      </c>
      <c r="K123" t="s">
        <v>204</v>
      </c>
      <c r="L123" t="s">
        <v>204</v>
      </c>
      <c r="M123" t="s">
        <v>1029</v>
      </c>
      <c r="N123" t="s">
        <v>1010</v>
      </c>
    </row>
    <row r="124" spans="1:14" x14ac:dyDescent="0.35">
      <c r="A124" t="s">
        <v>1059</v>
      </c>
      <c r="B124">
        <v>7.0483999999999998E-4</v>
      </c>
      <c r="C124" t="s">
        <v>26</v>
      </c>
      <c r="D124" t="s">
        <v>21</v>
      </c>
      <c r="E124" t="s">
        <v>702</v>
      </c>
      <c r="F124" t="s">
        <v>27</v>
      </c>
      <c r="G124">
        <v>0</v>
      </c>
      <c r="H124">
        <v>2.6299999999999999E-5</v>
      </c>
      <c r="J124" t="s">
        <v>66</v>
      </c>
      <c r="K124" t="s">
        <v>1060</v>
      </c>
      <c r="L124" t="s">
        <v>1060</v>
      </c>
      <c r="M124" t="s">
        <v>1061</v>
      </c>
      <c r="N124" t="s">
        <v>1010</v>
      </c>
    </row>
    <row r="125" spans="1:14" x14ac:dyDescent="0.35">
      <c r="A125" t="s">
        <v>143</v>
      </c>
      <c r="B125">
        <v>0.38056000000000001</v>
      </c>
      <c r="C125" t="s">
        <v>53</v>
      </c>
      <c r="D125" t="s">
        <v>116</v>
      </c>
      <c r="E125" t="s">
        <v>702</v>
      </c>
      <c r="F125" t="s">
        <v>27</v>
      </c>
      <c r="G125">
        <v>0</v>
      </c>
      <c r="H125">
        <v>1.4200000000000001E-2</v>
      </c>
      <c r="J125" t="s">
        <v>66</v>
      </c>
      <c r="K125" t="s">
        <v>144</v>
      </c>
      <c r="L125" t="s">
        <v>144</v>
      </c>
      <c r="M125" t="s">
        <v>1011</v>
      </c>
      <c r="N125" t="s">
        <v>1010</v>
      </c>
    </row>
    <row r="126" spans="1:14" x14ac:dyDescent="0.35">
      <c r="A126" t="s">
        <v>984</v>
      </c>
      <c r="B126">
        <v>0.15276000000000001</v>
      </c>
      <c r="C126" t="s">
        <v>26</v>
      </c>
      <c r="D126" t="s">
        <v>116</v>
      </c>
      <c r="E126" t="s">
        <v>702</v>
      </c>
      <c r="F126" t="s">
        <v>27</v>
      </c>
      <c r="G126">
        <v>0</v>
      </c>
      <c r="H126">
        <v>5.7000000000000002E-3</v>
      </c>
      <c r="J126" t="s">
        <v>66</v>
      </c>
      <c r="K126" t="s">
        <v>818</v>
      </c>
      <c r="L126" t="s">
        <v>818</v>
      </c>
      <c r="M126" t="s">
        <v>1012</v>
      </c>
      <c r="N126" t="s">
        <v>1010</v>
      </c>
    </row>
    <row r="127" spans="1:14" x14ac:dyDescent="0.35">
      <c r="A127" t="s">
        <v>986</v>
      </c>
      <c r="B127">
        <v>0.32963999999999999</v>
      </c>
      <c r="C127" t="s">
        <v>26</v>
      </c>
      <c r="D127" t="s">
        <v>116</v>
      </c>
      <c r="E127" t="s">
        <v>702</v>
      </c>
      <c r="F127" t="s">
        <v>27</v>
      </c>
      <c r="G127">
        <v>0</v>
      </c>
      <c r="H127">
        <v>1.23E-2</v>
      </c>
      <c r="J127" t="s">
        <v>66</v>
      </c>
      <c r="K127" t="s">
        <v>988</v>
      </c>
      <c r="L127" t="s">
        <v>988</v>
      </c>
      <c r="M127" t="s">
        <v>1014</v>
      </c>
      <c r="N127" t="s">
        <v>1010</v>
      </c>
    </row>
    <row r="128" spans="1:14" x14ac:dyDescent="0.35">
      <c r="A128" t="s">
        <v>986</v>
      </c>
      <c r="B128">
        <v>0.1608</v>
      </c>
      <c r="C128" t="s">
        <v>26</v>
      </c>
      <c r="D128" t="s">
        <v>116</v>
      </c>
      <c r="E128" t="s">
        <v>702</v>
      </c>
      <c r="F128" t="s">
        <v>27</v>
      </c>
      <c r="G128">
        <v>0</v>
      </c>
      <c r="H128">
        <v>6.0000000000000001E-3</v>
      </c>
      <c r="J128" t="s">
        <v>66</v>
      </c>
      <c r="K128" t="s">
        <v>988</v>
      </c>
      <c r="L128" t="s">
        <v>988</v>
      </c>
      <c r="M128" t="s">
        <v>1014</v>
      </c>
      <c r="N128" t="s">
        <v>1010</v>
      </c>
    </row>
    <row r="129" spans="1:14" x14ac:dyDescent="0.35">
      <c r="A129" t="s">
        <v>118</v>
      </c>
      <c r="B129">
        <v>1.1175600000000001</v>
      </c>
      <c r="C129" t="s">
        <v>34</v>
      </c>
      <c r="D129" t="s">
        <v>116</v>
      </c>
      <c r="E129" t="s">
        <v>702</v>
      </c>
      <c r="F129" t="s">
        <v>27</v>
      </c>
      <c r="G129">
        <v>0</v>
      </c>
      <c r="H129">
        <v>4.1700000000000001E-2</v>
      </c>
      <c r="J129" t="s">
        <v>66</v>
      </c>
      <c r="K129" t="s">
        <v>119</v>
      </c>
      <c r="L129" t="s">
        <v>119</v>
      </c>
      <c r="M129" t="s">
        <v>1017</v>
      </c>
      <c r="N129" t="s">
        <v>1010</v>
      </c>
    </row>
    <row r="130" spans="1:14" x14ac:dyDescent="0.35">
      <c r="A130" t="s">
        <v>120</v>
      </c>
      <c r="B130">
        <v>6.2583359999999998E-3</v>
      </c>
      <c r="C130" t="s">
        <v>60</v>
      </c>
      <c r="D130" t="s">
        <v>61</v>
      </c>
      <c r="E130" t="s">
        <v>702</v>
      </c>
      <c r="F130" t="s">
        <v>27</v>
      </c>
      <c r="G130">
        <v>0</v>
      </c>
      <c r="H130">
        <v>8.4000000000000003E-4</v>
      </c>
      <c r="J130" t="s">
        <v>66</v>
      </c>
      <c r="K130" t="s">
        <v>122</v>
      </c>
      <c r="L130" t="s">
        <v>122</v>
      </c>
      <c r="M130" t="s">
        <v>1018</v>
      </c>
      <c r="N130" t="s">
        <v>1010</v>
      </c>
    </row>
    <row r="131" spans="1:14" x14ac:dyDescent="0.35">
      <c r="A131" t="s">
        <v>120</v>
      </c>
      <c r="B131">
        <v>2.5331360000000001E-2</v>
      </c>
      <c r="C131" t="s">
        <v>60</v>
      </c>
      <c r="D131" t="s">
        <v>61</v>
      </c>
      <c r="E131" t="s">
        <v>702</v>
      </c>
      <c r="F131" t="s">
        <v>27</v>
      </c>
      <c r="G131">
        <v>0</v>
      </c>
      <c r="H131">
        <v>3.3999999999999998E-3</v>
      </c>
      <c r="J131" t="s">
        <v>66</v>
      </c>
      <c r="K131" t="s">
        <v>122</v>
      </c>
      <c r="L131" t="s">
        <v>122</v>
      </c>
      <c r="M131" t="s">
        <v>1018</v>
      </c>
      <c r="N131" t="s">
        <v>1010</v>
      </c>
    </row>
    <row r="132" spans="1:14" x14ac:dyDescent="0.35">
      <c r="A132" t="s">
        <v>1062</v>
      </c>
      <c r="B132">
        <v>51.839239999999997</v>
      </c>
      <c r="C132" t="s">
        <v>26</v>
      </c>
      <c r="D132" t="s">
        <v>11</v>
      </c>
      <c r="E132" t="s">
        <v>702</v>
      </c>
      <c r="F132" t="s">
        <v>27</v>
      </c>
      <c r="G132">
        <v>0</v>
      </c>
      <c r="H132">
        <v>1.9342999999999999</v>
      </c>
      <c r="J132" t="s">
        <v>66</v>
      </c>
      <c r="K132" t="s">
        <v>1062</v>
      </c>
    </row>
    <row r="133" spans="1:14" x14ac:dyDescent="0.35">
      <c r="A133" t="s">
        <v>840</v>
      </c>
      <c r="B133" s="9">
        <v>1.91</v>
      </c>
      <c r="D133" t="s">
        <v>21</v>
      </c>
      <c r="E133" t="s">
        <v>841</v>
      </c>
      <c r="F133" t="s">
        <v>23</v>
      </c>
      <c r="J133" t="s">
        <v>998</v>
      </c>
    </row>
    <row r="135" spans="1:14" ht="15.5" x14ac:dyDescent="0.35">
      <c r="A135" s="1" t="s">
        <v>4</v>
      </c>
      <c r="B135" s="1" t="s">
        <v>1063</v>
      </c>
    </row>
    <row r="136" spans="1:14" x14ac:dyDescent="0.35">
      <c r="A136" t="s">
        <v>6</v>
      </c>
      <c r="B136" t="s">
        <v>1064</v>
      </c>
    </row>
    <row r="137" spans="1:14" x14ac:dyDescent="0.35">
      <c r="A137" t="s">
        <v>1002</v>
      </c>
      <c r="B137" t="s">
        <v>1003</v>
      </c>
    </row>
    <row r="138" spans="1:14" x14ac:dyDescent="0.35">
      <c r="A138" t="s">
        <v>7</v>
      </c>
      <c r="B138" t="s">
        <v>26</v>
      </c>
    </row>
    <row r="139" spans="1:14" x14ac:dyDescent="0.35">
      <c r="A139" t="s">
        <v>67</v>
      </c>
      <c r="B139">
        <v>1</v>
      </c>
    </row>
    <row r="140" spans="1:14" ht="15.5" x14ac:dyDescent="0.35">
      <c r="A140" t="s">
        <v>9</v>
      </c>
      <c r="B140" s="2" t="s">
        <v>1063</v>
      </c>
    </row>
    <row r="141" spans="1:14" x14ac:dyDescent="0.35">
      <c r="A141" t="s">
        <v>18</v>
      </c>
      <c r="B141" t="s">
        <v>184</v>
      </c>
    </row>
    <row r="142" spans="1:14" x14ac:dyDescent="0.35">
      <c r="A142" t="s">
        <v>10</v>
      </c>
      <c r="B142" t="s">
        <v>21</v>
      </c>
    </row>
    <row r="143" spans="1:14" ht="15.5" x14ac:dyDescent="0.35">
      <c r="A143" s="1" t="s">
        <v>13</v>
      </c>
    </row>
    <row r="144" spans="1:14" x14ac:dyDescent="0.35">
      <c r="A144" t="s">
        <v>14</v>
      </c>
      <c r="B144" t="s">
        <v>15</v>
      </c>
      <c r="C144" t="s">
        <v>7</v>
      </c>
      <c r="D144" t="s">
        <v>10</v>
      </c>
      <c r="E144" t="s">
        <v>17</v>
      </c>
      <c r="F144" t="s">
        <v>18</v>
      </c>
      <c r="G144" t="s">
        <v>185</v>
      </c>
      <c r="H144" t="s">
        <v>699</v>
      </c>
      <c r="I144" t="s">
        <v>969</v>
      </c>
      <c r="J144" t="s">
        <v>65</v>
      </c>
      <c r="K144" t="s">
        <v>970</v>
      </c>
      <c r="L144" t="s">
        <v>9</v>
      </c>
      <c r="M144" t="s">
        <v>1004</v>
      </c>
      <c r="N144" t="s">
        <v>1005</v>
      </c>
    </row>
    <row r="145" spans="1:14" ht="15.5" x14ac:dyDescent="0.35">
      <c r="A145" s="2" t="s">
        <v>1063</v>
      </c>
      <c r="B145">
        <v>1</v>
      </c>
      <c r="C145" t="s">
        <v>26</v>
      </c>
      <c r="D145" t="s">
        <v>21</v>
      </c>
      <c r="E145" t="s">
        <v>1065</v>
      </c>
      <c r="F145" t="s">
        <v>25</v>
      </c>
      <c r="I145">
        <v>100</v>
      </c>
      <c r="J145" t="s">
        <v>66</v>
      </c>
      <c r="K145" s="2" t="s">
        <v>1063</v>
      </c>
    </row>
    <row r="146" spans="1:14" x14ac:dyDescent="0.35">
      <c r="A146" t="s">
        <v>1066</v>
      </c>
      <c r="B146">
        <v>37.925400000000003</v>
      </c>
      <c r="C146" t="s">
        <v>26</v>
      </c>
      <c r="D146" t="s">
        <v>11</v>
      </c>
      <c r="E146" t="s">
        <v>702</v>
      </c>
      <c r="F146" t="s">
        <v>27</v>
      </c>
      <c r="G146">
        <v>0</v>
      </c>
      <c r="H146">
        <v>1.0195000000000001</v>
      </c>
      <c r="J146" t="s">
        <v>1067</v>
      </c>
      <c r="K146" t="s">
        <v>1066</v>
      </c>
    </row>
    <row r="147" spans="1:14" x14ac:dyDescent="0.35">
      <c r="A147" t="s">
        <v>1068</v>
      </c>
      <c r="B147">
        <v>0.11309544000000001</v>
      </c>
      <c r="C147" t="s">
        <v>34</v>
      </c>
      <c r="D147" t="s">
        <v>21</v>
      </c>
      <c r="E147" t="s">
        <v>702</v>
      </c>
      <c r="F147" t="s">
        <v>27</v>
      </c>
      <c r="G147">
        <v>0</v>
      </c>
      <c r="H147">
        <v>3.0401999999999998E-3</v>
      </c>
      <c r="J147" t="s">
        <v>1069</v>
      </c>
      <c r="K147" t="s">
        <v>1070</v>
      </c>
      <c r="L147" t="s">
        <v>1070</v>
      </c>
      <c r="M147" t="s">
        <v>1071</v>
      </c>
      <c r="N147" t="s">
        <v>1010</v>
      </c>
    </row>
    <row r="148" spans="1:14" x14ac:dyDescent="0.35">
      <c r="A148" t="s">
        <v>1072</v>
      </c>
      <c r="B148">
        <v>7.7480160000000006E-2</v>
      </c>
      <c r="C148" t="s">
        <v>34</v>
      </c>
      <c r="D148" t="s">
        <v>21</v>
      </c>
      <c r="E148" t="s">
        <v>702</v>
      </c>
      <c r="F148" t="s">
        <v>27</v>
      </c>
      <c r="G148">
        <v>0</v>
      </c>
      <c r="H148">
        <v>2.0828000000000001E-3</v>
      </c>
      <c r="J148" t="s">
        <v>1069</v>
      </c>
      <c r="K148" t="s">
        <v>1073</v>
      </c>
      <c r="L148" t="s">
        <v>1073</v>
      </c>
      <c r="M148" t="s">
        <v>1074</v>
      </c>
      <c r="N148" t="s">
        <v>1010</v>
      </c>
    </row>
    <row r="149" spans="1:14" x14ac:dyDescent="0.35">
      <c r="A149" t="s">
        <v>398</v>
      </c>
      <c r="B149">
        <v>1.4508E-2</v>
      </c>
      <c r="C149" t="s">
        <v>34</v>
      </c>
      <c r="D149" t="s">
        <v>21</v>
      </c>
      <c r="E149" t="s">
        <v>702</v>
      </c>
      <c r="F149" t="s">
        <v>27</v>
      </c>
      <c r="G149">
        <v>0</v>
      </c>
      <c r="H149">
        <v>3.8999999999999999E-4</v>
      </c>
      <c r="J149" t="s">
        <v>1069</v>
      </c>
      <c r="K149" t="s">
        <v>399</v>
      </c>
      <c r="L149" t="s">
        <v>399</v>
      </c>
      <c r="M149" t="s">
        <v>1075</v>
      </c>
      <c r="N149" t="s">
        <v>1010</v>
      </c>
    </row>
    <row r="150" spans="1:14" x14ac:dyDescent="0.35">
      <c r="A150" t="s">
        <v>676</v>
      </c>
      <c r="B150">
        <v>1.3392000000000001E-2</v>
      </c>
      <c r="C150" t="s">
        <v>34</v>
      </c>
      <c r="D150" t="s">
        <v>21</v>
      </c>
      <c r="E150" t="s">
        <v>702</v>
      </c>
      <c r="F150" t="s">
        <v>27</v>
      </c>
      <c r="G150">
        <v>0</v>
      </c>
      <c r="H150">
        <v>3.6000000000000002E-4</v>
      </c>
      <c r="J150" t="s">
        <v>1069</v>
      </c>
      <c r="K150" t="s">
        <v>677</v>
      </c>
      <c r="L150" t="s">
        <v>677</v>
      </c>
      <c r="M150" t="s">
        <v>1076</v>
      </c>
      <c r="N150" t="s">
        <v>1010</v>
      </c>
    </row>
    <row r="151" spans="1:14" x14ac:dyDescent="0.35">
      <c r="A151" t="s">
        <v>1077</v>
      </c>
      <c r="B151">
        <v>2.6784000000000002E-2</v>
      </c>
      <c r="C151" t="s">
        <v>34</v>
      </c>
      <c r="D151" t="s">
        <v>21</v>
      </c>
      <c r="E151" t="s">
        <v>702</v>
      </c>
      <c r="F151" t="s">
        <v>27</v>
      </c>
      <c r="G151">
        <v>0</v>
      </c>
      <c r="H151">
        <v>7.2000000000000005E-4</v>
      </c>
      <c r="J151" t="s">
        <v>1069</v>
      </c>
      <c r="K151" t="s">
        <v>1078</v>
      </c>
      <c r="L151" t="s">
        <v>1078</v>
      </c>
      <c r="M151" t="s">
        <v>1079</v>
      </c>
      <c r="N151" t="s">
        <v>1010</v>
      </c>
    </row>
    <row r="152" spans="1:14" x14ac:dyDescent="0.35">
      <c r="A152" t="s">
        <v>143</v>
      </c>
      <c r="B152">
        <v>0.37944000000000006</v>
      </c>
      <c r="C152" t="s">
        <v>53</v>
      </c>
      <c r="D152" t="s">
        <v>116</v>
      </c>
      <c r="E152" t="s">
        <v>710</v>
      </c>
      <c r="F152" t="s">
        <v>27</v>
      </c>
      <c r="G152">
        <v>0</v>
      </c>
      <c r="H152">
        <v>1.0200000000000001E-2</v>
      </c>
      <c r="J152" t="s">
        <v>66</v>
      </c>
      <c r="K152" t="s">
        <v>144</v>
      </c>
      <c r="L152" t="s">
        <v>144</v>
      </c>
      <c r="M152" t="s">
        <v>1011</v>
      </c>
      <c r="N152" t="s">
        <v>1010</v>
      </c>
    </row>
    <row r="153" spans="1:14" x14ac:dyDescent="0.35">
      <c r="A153" t="s">
        <v>984</v>
      </c>
      <c r="B153">
        <v>0.15252000000000002</v>
      </c>
      <c r="C153" t="s">
        <v>26</v>
      </c>
      <c r="D153" t="s">
        <v>116</v>
      </c>
      <c r="E153" t="s">
        <v>710</v>
      </c>
      <c r="F153" t="s">
        <v>27</v>
      </c>
      <c r="G153">
        <v>0</v>
      </c>
      <c r="H153">
        <v>4.1000000000000003E-3</v>
      </c>
      <c r="J153" t="s">
        <v>66</v>
      </c>
      <c r="K153" t="s">
        <v>818</v>
      </c>
      <c r="L153" t="s">
        <v>818</v>
      </c>
      <c r="M153" t="s">
        <v>1012</v>
      </c>
      <c r="N153" t="s">
        <v>1010</v>
      </c>
    </row>
    <row r="154" spans="1:14" x14ac:dyDescent="0.35">
      <c r="A154" t="s">
        <v>986</v>
      </c>
      <c r="B154">
        <v>0.32736000000000004</v>
      </c>
      <c r="C154" t="s">
        <v>26</v>
      </c>
      <c r="D154" t="s">
        <v>116</v>
      </c>
      <c r="E154" t="s">
        <v>710</v>
      </c>
      <c r="F154" t="s">
        <v>27</v>
      </c>
      <c r="G154">
        <v>0</v>
      </c>
      <c r="H154">
        <v>8.8000000000000005E-3</v>
      </c>
      <c r="J154" t="s">
        <v>1080</v>
      </c>
      <c r="K154" t="s">
        <v>988</v>
      </c>
      <c r="L154" t="s">
        <v>988</v>
      </c>
      <c r="M154" t="s">
        <v>1014</v>
      </c>
      <c r="N154" t="s">
        <v>1010</v>
      </c>
    </row>
    <row r="155" spans="1:14" x14ac:dyDescent="0.35">
      <c r="A155" t="s">
        <v>986</v>
      </c>
      <c r="B155">
        <v>0.15996000000000002</v>
      </c>
      <c r="C155" t="s">
        <v>26</v>
      </c>
      <c r="D155" t="s">
        <v>116</v>
      </c>
      <c r="E155" t="s">
        <v>710</v>
      </c>
      <c r="F155" t="s">
        <v>27</v>
      </c>
      <c r="G155">
        <v>0</v>
      </c>
      <c r="H155">
        <v>4.3E-3</v>
      </c>
      <c r="J155" t="s">
        <v>1081</v>
      </c>
      <c r="K155" t="s">
        <v>988</v>
      </c>
      <c r="L155" t="s">
        <v>988</v>
      </c>
      <c r="M155" t="s">
        <v>1014</v>
      </c>
      <c r="N155" t="s">
        <v>1010</v>
      </c>
    </row>
    <row r="156" spans="1:14" x14ac:dyDescent="0.35">
      <c r="A156" t="s">
        <v>118</v>
      </c>
      <c r="B156">
        <v>1.11972</v>
      </c>
      <c r="C156" t="s">
        <v>34</v>
      </c>
      <c r="D156" t="s">
        <v>116</v>
      </c>
      <c r="E156" t="s">
        <v>710</v>
      </c>
      <c r="F156" t="s">
        <v>27</v>
      </c>
      <c r="G156">
        <v>0</v>
      </c>
      <c r="H156">
        <v>3.0099999999999998E-2</v>
      </c>
      <c r="J156" t="s">
        <v>66</v>
      </c>
      <c r="K156" t="s">
        <v>119</v>
      </c>
      <c r="L156" t="s">
        <v>119</v>
      </c>
      <c r="M156" t="s">
        <v>1017</v>
      </c>
      <c r="N156" t="s">
        <v>1010</v>
      </c>
    </row>
    <row r="157" spans="1:14" x14ac:dyDescent="0.35">
      <c r="A157" t="s">
        <v>120</v>
      </c>
      <c r="B157">
        <v>4.2090311999999998E-2</v>
      </c>
      <c r="C157" t="s">
        <v>60</v>
      </c>
      <c r="D157" t="s">
        <v>61</v>
      </c>
      <c r="E157" t="s">
        <v>710</v>
      </c>
      <c r="F157" t="s">
        <v>27</v>
      </c>
      <c r="G157">
        <v>0</v>
      </c>
      <c r="H157">
        <v>4.0699999999999998E-3</v>
      </c>
      <c r="J157" t="s">
        <v>1082</v>
      </c>
      <c r="K157" t="s">
        <v>122</v>
      </c>
      <c r="L157" t="s">
        <v>122</v>
      </c>
      <c r="M157" t="s">
        <v>1018</v>
      </c>
      <c r="N157" t="s">
        <v>1010</v>
      </c>
    </row>
    <row r="158" spans="1:14" x14ac:dyDescent="0.35">
      <c r="A158" t="s">
        <v>120</v>
      </c>
      <c r="B158">
        <v>8.6869440000000003E-3</v>
      </c>
      <c r="C158" t="s">
        <v>60</v>
      </c>
      <c r="D158" t="s">
        <v>61</v>
      </c>
      <c r="E158" t="s">
        <v>710</v>
      </c>
      <c r="F158" t="s">
        <v>27</v>
      </c>
      <c r="G158">
        <v>0</v>
      </c>
      <c r="H158">
        <v>8.4000000000000003E-4</v>
      </c>
      <c r="J158" t="s">
        <v>1083</v>
      </c>
      <c r="K158" t="s">
        <v>122</v>
      </c>
      <c r="L158" t="s">
        <v>122</v>
      </c>
      <c r="M158" t="s">
        <v>1018</v>
      </c>
      <c r="N158" t="s">
        <v>1010</v>
      </c>
    </row>
    <row r="159" spans="1:14" x14ac:dyDescent="0.35">
      <c r="A159" t="s">
        <v>120</v>
      </c>
      <c r="B159">
        <v>3.5161440000000002E-2</v>
      </c>
      <c r="C159" t="s">
        <v>60</v>
      </c>
      <c r="D159" t="s">
        <v>61</v>
      </c>
      <c r="E159" t="s">
        <v>710</v>
      </c>
      <c r="F159" t="s">
        <v>27</v>
      </c>
      <c r="G159">
        <v>0</v>
      </c>
      <c r="H159">
        <v>3.3999999999999998E-3</v>
      </c>
      <c r="J159" t="s">
        <v>1084</v>
      </c>
      <c r="K159" t="s">
        <v>122</v>
      </c>
      <c r="L159" t="s">
        <v>122</v>
      </c>
      <c r="M159" t="s">
        <v>1018</v>
      </c>
      <c r="N159" t="s">
        <v>1010</v>
      </c>
    </row>
    <row r="160" spans="1:14" x14ac:dyDescent="0.35">
      <c r="A160" t="s">
        <v>840</v>
      </c>
      <c r="B160" s="9">
        <v>2.85</v>
      </c>
      <c r="D160" t="s">
        <v>21</v>
      </c>
      <c r="E160" t="s">
        <v>841</v>
      </c>
      <c r="F160" t="s">
        <v>23</v>
      </c>
      <c r="J160" t="s">
        <v>1085</v>
      </c>
    </row>
    <row r="162" spans="1:14" ht="15.5" x14ac:dyDescent="0.35">
      <c r="A162" s="1" t="s">
        <v>4</v>
      </c>
      <c r="B162" s="1" t="s">
        <v>1086</v>
      </c>
    </row>
    <row r="163" spans="1:14" x14ac:dyDescent="0.35">
      <c r="A163" t="s">
        <v>6</v>
      </c>
      <c r="B163" t="s">
        <v>1087</v>
      </c>
    </row>
    <row r="164" spans="1:14" x14ac:dyDescent="0.35">
      <c r="A164" t="s">
        <v>1002</v>
      </c>
      <c r="B164" t="s">
        <v>1003</v>
      </c>
    </row>
    <row r="165" spans="1:14" x14ac:dyDescent="0.35">
      <c r="A165" t="s">
        <v>7</v>
      </c>
      <c r="B165" t="s">
        <v>26</v>
      </c>
    </row>
    <row r="166" spans="1:14" x14ac:dyDescent="0.35">
      <c r="A166" t="s">
        <v>67</v>
      </c>
      <c r="B166">
        <v>1</v>
      </c>
    </row>
    <row r="167" spans="1:14" ht="15.5" x14ac:dyDescent="0.35">
      <c r="A167" t="s">
        <v>9</v>
      </c>
      <c r="B167" s="2" t="s">
        <v>1086</v>
      </c>
    </row>
    <row r="168" spans="1:14" x14ac:dyDescent="0.35">
      <c r="A168" t="s">
        <v>18</v>
      </c>
      <c r="B168" t="s">
        <v>184</v>
      </c>
    </row>
    <row r="169" spans="1:14" x14ac:dyDescent="0.35">
      <c r="A169" t="s">
        <v>10</v>
      </c>
      <c r="B169" t="s">
        <v>21</v>
      </c>
    </row>
    <row r="170" spans="1:14" ht="15.5" x14ac:dyDescent="0.35">
      <c r="A170" s="1" t="s">
        <v>13</v>
      </c>
    </row>
    <row r="171" spans="1:14" x14ac:dyDescent="0.35">
      <c r="A171" t="s">
        <v>14</v>
      </c>
      <c r="B171" t="s">
        <v>15</v>
      </c>
      <c r="C171" t="s">
        <v>7</v>
      </c>
      <c r="D171" t="s">
        <v>10</v>
      </c>
      <c r="E171" t="s">
        <v>17</v>
      </c>
      <c r="F171" t="s">
        <v>18</v>
      </c>
      <c r="G171" t="s">
        <v>185</v>
      </c>
      <c r="H171" t="s">
        <v>699</v>
      </c>
      <c r="I171" t="s">
        <v>969</v>
      </c>
      <c r="J171" t="s">
        <v>65</v>
      </c>
      <c r="K171" t="s">
        <v>970</v>
      </c>
      <c r="L171" t="s">
        <v>9</v>
      </c>
      <c r="M171" t="s">
        <v>1004</v>
      </c>
      <c r="N171" t="s">
        <v>1005</v>
      </c>
    </row>
    <row r="172" spans="1:14" ht="15.5" x14ac:dyDescent="0.35">
      <c r="A172" s="2" t="s">
        <v>1086</v>
      </c>
      <c r="B172">
        <v>1</v>
      </c>
      <c r="C172" t="s">
        <v>26</v>
      </c>
      <c r="D172" t="s">
        <v>21</v>
      </c>
      <c r="E172" t="s">
        <v>1088</v>
      </c>
      <c r="F172" t="s">
        <v>25</v>
      </c>
      <c r="I172">
        <v>100</v>
      </c>
      <c r="J172" t="s">
        <v>66</v>
      </c>
      <c r="K172" s="2" t="s">
        <v>1086</v>
      </c>
    </row>
    <row r="173" spans="1:14" x14ac:dyDescent="0.35">
      <c r="A173" t="s">
        <v>1089</v>
      </c>
      <c r="B173">
        <v>37.223436</v>
      </c>
      <c r="C173" t="s">
        <v>26</v>
      </c>
      <c r="D173" t="s">
        <v>11</v>
      </c>
      <c r="E173" t="s">
        <v>702</v>
      </c>
      <c r="F173" t="s">
        <v>27</v>
      </c>
      <c r="G173">
        <v>0</v>
      </c>
      <c r="H173">
        <v>1.0006299999999999</v>
      </c>
      <c r="J173" t="s">
        <v>1090</v>
      </c>
      <c r="K173" t="s">
        <v>1089</v>
      </c>
    </row>
    <row r="174" spans="1:14" x14ac:dyDescent="0.35">
      <c r="A174" t="s">
        <v>213</v>
      </c>
      <c r="B174">
        <v>1.2276000000000002</v>
      </c>
      <c r="C174" t="s">
        <v>26</v>
      </c>
      <c r="D174" t="s">
        <v>11</v>
      </c>
      <c r="E174" t="s">
        <v>710</v>
      </c>
      <c r="F174" t="s">
        <v>27</v>
      </c>
      <c r="G174">
        <v>0</v>
      </c>
      <c r="H174">
        <v>3.3000000000000002E-2</v>
      </c>
      <c r="J174" t="s">
        <v>1091</v>
      </c>
      <c r="K174" t="s">
        <v>214</v>
      </c>
      <c r="L174" t="s">
        <v>214</v>
      </c>
      <c r="M174" t="s">
        <v>1009</v>
      </c>
      <c r="N174" t="s">
        <v>1010</v>
      </c>
    </row>
    <row r="175" spans="1:14" x14ac:dyDescent="0.35">
      <c r="A175" t="s">
        <v>1092</v>
      </c>
      <c r="B175">
        <v>3.6084000000000003E-3</v>
      </c>
      <c r="C175" t="s">
        <v>26</v>
      </c>
      <c r="D175" t="s">
        <v>21</v>
      </c>
      <c r="E175" t="s">
        <v>702</v>
      </c>
      <c r="F175" t="s">
        <v>27</v>
      </c>
      <c r="G175">
        <v>0</v>
      </c>
      <c r="H175">
        <v>9.7E-5</v>
      </c>
      <c r="J175" t="s">
        <v>1090</v>
      </c>
      <c r="K175" t="s">
        <v>1093</v>
      </c>
      <c r="L175" t="s">
        <v>1093</v>
      </c>
      <c r="M175" t="s">
        <v>1094</v>
      </c>
      <c r="N175" t="s">
        <v>1010</v>
      </c>
    </row>
    <row r="176" spans="1:14" x14ac:dyDescent="0.35">
      <c r="A176" t="s">
        <v>1068</v>
      </c>
      <c r="B176">
        <v>9.5284080000000007E-2</v>
      </c>
      <c r="C176" t="s">
        <v>34</v>
      </c>
      <c r="D176" t="s">
        <v>21</v>
      </c>
      <c r="E176" t="s">
        <v>702</v>
      </c>
      <c r="F176" t="s">
        <v>27</v>
      </c>
      <c r="G176">
        <v>0</v>
      </c>
      <c r="H176">
        <v>2.5614000000000001E-3</v>
      </c>
      <c r="J176" t="s">
        <v>1090</v>
      </c>
      <c r="K176" t="s">
        <v>1070</v>
      </c>
      <c r="L176" t="s">
        <v>1070</v>
      </c>
      <c r="M176" t="s">
        <v>1071</v>
      </c>
      <c r="N176" t="s">
        <v>1010</v>
      </c>
    </row>
    <row r="177" spans="1:14" x14ac:dyDescent="0.35">
      <c r="A177" t="s">
        <v>1095</v>
      </c>
      <c r="B177">
        <v>4.2594000000000009E-3</v>
      </c>
      <c r="C177" t="s">
        <v>34</v>
      </c>
      <c r="D177" t="s">
        <v>21</v>
      </c>
      <c r="E177" t="s">
        <v>702</v>
      </c>
      <c r="F177" t="s">
        <v>27</v>
      </c>
      <c r="G177">
        <v>0</v>
      </c>
      <c r="H177">
        <v>1.145E-4</v>
      </c>
      <c r="J177" t="s">
        <v>1096</v>
      </c>
      <c r="K177" t="s">
        <v>1097</v>
      </c>
      <c r="L177" t="s">
        <v>1097</v>
      </c>
      <c r="M177" t="s">
        <v>1098</v>
      </c>
      <c r="N177" t="s">
        <v>1010</v>
      </c>
    </row>
    <row r="178" spans="1:14" x14ac:dyDescent="0.35">
      <c r="A178" t="s">
        <v>143</v>
      </c>
      <c r="B178">
        <v>0.37944000000000006</v>
      </c>
      <c r="C178" t="s">
        <v>53</v>
      </c>
      <c r="D178" t="s">
        <v>116</v>
      </c>
      <c r="E178" t="s">
        <v>710</v>
      </c>
      <c r="F178" t="s">
        <v>27</v>
      </c>
      <c r="G178">
        <v>0</v>
      </c>
      <c r="H178">
        <v>1.0200000000000001E-2</v>
      </c>
      <c r="J178" t="s">
        <v>66</v>
      </c>
      <c r="K178" t="s">
        <v>144</v>
      </c>
      <c r="L178" t="s">
        <v>144</v>
      </c>
      <c r="M178" t="s">
        <v>1011</v>
      </c>
      <c r="N178" t="s">
        <v>1010</v>
      </c>
    </row>
    <row r="179" spans="1:14" x14ac:dyDescent="0.35">
      <c r="A179" t="s">
        <v>984</v>
      </c>
      <c r="B179">
        <v>0.15252000000000002</v>
      </c>
      <c r="C179" t="s">
        <v>26</v>
      </c>
      <c r="D179" t="s">
        <v>116</v>
      </c>
      <c r="E179" t="s">
        <v>710</v>
      </c>
      <c r="F179" t="s">
        <v>27</v>
      </c>
      <c r="G179">
        <v>0</v>
      </c>
      <c r="H179">
        <v>4.1000000000000003E-3</v>
      </c>
      <c r="J179" t="s">
        <v>66</v>
      </c>
      <c r="K179" t="s">
        <v>818</v>
      </c>
      <c r="L179" t="s">
        <v>818</v>
      </c>
      <c r="M179" t="s">
        <v>1012</v>
      </c>
      <c r="N179" t="s">
        <v>1010</v>
      </c>
    </row>
    <row r="180" spans="1:14" x14ac:dyDescent="0.35">
      <c r="A180" t="s">
        <v>986</v>
      </c>
      <c r="B180">
        <v>0.32736000000000004</v>
      </c>
      <c r="C180" t="s">
        <v>26</v>
      </c>
      <c r="D180" t="s">
        <v>116</v>
      </c>
      <c r="E180" t="s">
        <v>710</v>
      </c>
      <c r="F180" t="s">
        <v>27</v>
      </c>
      <c r="G180">
        <v>0</v>
      </c>
      <c r="H180">
        <v>8.8000000000000005E-3</v>
      </c>
      <c r="J180" t="s">
        <v>1099</v>
      </c>
      <c r="K180" t="s">
        <v>988</v>
      </c>
      <c r="L180" t="s">
        <v>988</v>
      </c>
      <c r="M180" t="s">
        <v>1014</v>
      </c>
      <c r="N180" t="s">
        <v>1010</v>
      </c>
    </row>
    <row r="181" spans="1:14" x14ac:dyDescent="0.35">
      <c r="A181" t="s">
        <v>986</v>
      </c>
      <c r="B181">
        <v>0.15996000000000002</v>
      </c>
      <c r="C181" t="s">
        <v>26</v>
      </c>
      <c r="D181" t="s">
        <v>116</v>
      </c>
      <c r="E181" t="s">
        <v>710</v>
      </c>
      <c r="F181" t="s">
        <v>27</v>
      </c>
      <c r="G181">
        <v>0</v>
      </c>
      <c r="H181">
        <v>4.3E-3</v>
      </c>
      <c r="J181" t="s">
        <v>1100</v>
      </c>
      <c r="K181" t="s">
        <v>988</v>
      </c>
      <c r="L181" t="s">
        <v>988</v>
      </c>
      <c r="M181" t="s">
        <v>1014</v>
      </c>
      <c r="N181" t="s">
        <v>1010</v>
      </c>
    </row>
    <row r="182" spans="1:14" x14ac:dyDescent="0.35">
      <c r="A182" t="s">
        <v>118</v>
      </c>
      <c r="B182">
        <v>1.11972</v>
      </c>
      <c r="C182" t="s">
        <v>34</v>
      </c>
      <c r="D182" t="s">
        <v>116</v>
      </c>
      <c r="E182" t="s">
        <v>710</v>
      </c>
      <c r="F182" t="s">
        <v>27</v>
      </c>
      <c r="G182">
        <v>0</v>
      </c>
      <c r="H182">
        <v>3.0099999999999998E-2</v>
      </c>
      <c r="J182" t="s">
        <v>66</v>
      </c>
      <c r="K182" t="s">
        <v>119</v>
      </c>
      <c r="L182" t="s">
        <v>119</v>
      </c>
      <c r="M182" t="s">
        <v>1017</v>
      </c>
      <c r="N182" t="s">
        <v>1010</v>
      </c>
    </row>
    <row r="183" spans="1:14" x14ac:dyDescent="0.35">
      <c r="A183" t="s">
        <v>1101</v>
      </c>
      <c r="B183">
        <v>7.4400000000000013E-3</v>
      </c>
      <c r="C183" t="s">
        <v>26</v>
      </c>
      <c r="D183" t="s">
        <v>116</v>
      </c>
      <c r="E183" t="s">
        <v>710</v>
      </c>
      <c r="F183" t="s">
        <v>27</v>
      </c>
      <c r="G183">
        <v>0</v>
      </c>
      <c r="H183">
        <v>2.0000000000000001E-4</v>
      </c>
      <c r="J183" t="s">
        <v>66</v>
      </c>
      <c r="K183" t="s">
        <v>1102</v>
      </c>
      <c r="L183" t="s">
        <v>1102</v>
      </c>
      <c r="M183" t="s">
        <v>1103</v>
      </c>
      <c r="N183" t="s">
        <v>1010</v>
      </c>
    </row>
    <row r="184" spans="1:14" x14ac:dyDescent="0.35">
      <c r="A184" t="s">
        <v>120</v>
      </c>
      <c r="B184">
        <v>4.1883480000000001E-2</v>
      </c>
      <c r="C184" t="s">
        <v>60</v>
      </c>
      <c r="D184" t="s">
        <v>61</v>
      </c>
      <c r="E184" t="s">
        <v>710</v>
      </c>
      <c r="F184" t="s">
        <v>27</v>
      </c>
      <c r="G184">
        <v>0</v>
      </c>
      <c r="H184">
        <v>4.0499999999999998E-3</v>
      </c>
      <c r="J184" t="s">
        <v>1104</v>
      </c>
      <c r="K184" t="s">
        <v>122</v>
      </c>
      <c r="L184" t="s">
        <v>122</v>
      </c>
      <c r="M184" t="s">
        <v>1018</v>
      </c>
      <c r="N184" t="s">
        <v>1010</v>
      </c>
    </row>
    <row r="185" spans="1:14" x14ac:dyDescent="0.35">
      <c r="A185" t="s">
        <v>120</v>
      </c>
      <c r="B185">
        <v>8.6869440000000003E-3</v>
      </c>
      <c r="C185" t="s">
        <v>60</v>
      </c>
      <c r="D185" t="s">
        <v>61</v>
      </c>
      <c r="E185" t="s">
        <v>710</v>
      </c>
      <c r="F185" t="s">
        <v>27</v>
      </c>
      <c r="G185">
        <v>0</v>
      </c>
      <c r="H185">
        <v>8.4000000000000003E-4</v>
      </c>
      <c r="J185" t="s">
        <v>1105</v>
      </c>
      <c r="K185" t="s">
        <v>122</v>
      </c>
      <c r="L185" t="s">
        <v>122</v>
      </c>
      <c r="M185" t="s">
        <v>1018</v>
      </c>
      <c r="N185" t="s">
        <v>1010</v>
      </c>
    </row>
    <row r="186" spans="1:14" x14ac:dyDescent="0.35">
      <c r="A186" t="s">
        <v>120</v>
      </c>
      <c r="B186">
        <v>3.5161440000000002E-2</v>
      </c>
      <c r="C186" t="s">
        <v>60</v>
      </c>
      <c r="D186" t="s">
        <v>61</v>
      </c>
      <c r="E186" t="s">
        <v>710</v>
      </c>
      <c r="F186" t="s">
        <v>27</v>
      </c>
      <c r="G186">
        <v>0</v>
      </c>
      <c r="H186">
        <v>3.3999999999999998E-3</v>
      </c>
      <c r="J186" t="s">
        <v>1106</v>
      </c>
      <c r="K186" t="s">
        <v>122</v>
      </c>
      <c r="L186" t="s">
        <v>122</v>
      </c>
      <c r="M186" t="s">
        <v>1018</v>
      </c>
      <c r="N186" t="s">
        <v>1010</v>
      </c>
    </row>
    <row r="187" spans="1:14" x14ac:dyDescent="0.35">
      <c r="A187" t="s">
        <v>840</v>
      </c>
      <c r="B187" s="9">
        <v>2.85</v>
      </c>
      <c r="D187" t="s">
        <v>21</v>
      </c>
      <c r="E187" t="s">
        <v>841</v>
      </c>
      <c r="F187" t="s">
        <v>23</v>
      </c>
      <c r="J187" t="s">
        <v>1085</v>
      </c>
    </row>
    <row r="188" spans="1:14" x14ac:dyDescent="0.35">
      <c r="A188" t="s">
        <v>616</v>
      </c>
      <c r="B188">
        <f>0.004*37.2</f>
        <v>0.14880000000000002</v>
      </c>
      <c r="D188" t="s">
        <v>21</v>
      </c>
      <c r="E188" t="s">
        <v>22</v>
      </c>
      <c r="F188" t="s">
        <v>23</v>
      </c>
      <c r="G188">
        <v>0</v>
      </c>
      <c r="H188">
        <v>5.4000000000000003E-3</v>
      </c>
      <c r="J188" t="s">
        <v>1107</v>
      </c>
    </row>
    <row r="190" spans="1:14" ht="15.5" x14ac:dyDescent="0.35">
      <c r="A190" s="1" t="s">
        <v>4</v>
      </c>
      <c r="B190" s="1" t="s">
        <v>1108</v>
      </c>
    </row>
    <row r="191" spans="1:14" x14ac:dyDescent="0.35">
      <c r="A191" t="s">
        <v>6</v>
      </c>
      <c r="B191" t="s">
        <v>1109</v>
      </c>
    </row>
    <row r="192" spans="1:14" x14ac:dyDescent="0.35">
      <c r="A192" t="s">
        <v>1002</v>
      </c>
      <c r="B192" t="s">
        <v>1003</v>
      </c>
    </row>
    <row r="193" spans="1:14" x14ac:dyDescent="0.35">
      <c r="A193" t="s">
        <v>7</v>
      </c>
      <c r="B193" t="s">
        <v>26</v>
      </c>
    </row>
    <row r="194" spans="1:14" x14ac:dyDescent="0.35">
      <c r="A194" t="s">
        <v>67</v>
      </c>
      <c r="B194">
        <v>1</v>
      </c>
    </row>
    <row r="195" spans="1:14" ht="15.5" x14ac:dyDescent="0.35">
      <c r="A195" t="s">
        <v>9</v>
      </c>
      <c r="B195" s="2" t="s">
        <v>1108</v>
      </c>
    </row>
    <row r="196" spans="1:14" x14ac:dyDescent="0.35">
      <c r="A196" t="s">
        <v>18</v>
      </c>
      <c r="B196" t="s">
        <v>184</v>
      </c>
    </row>
    <row r="197" spans="1:14" x14ac:dyDescent="0.35">
      <c r="A197" t="s">
        <v>10</v>
      </c>
      <c r="B197" t="s">
        <v>21</v>
      </c>
    </row>
    <row r="198" spans="1:14" ht="15.5" x14ac:dyDescent="0.35">
      <c r="A198" s="1" t="s">
        <v>13</v>
      </c>
    </row>
    <row r="199" spans="1:14" x14ac:dyDescent="0.35">
      <c r="A199" t="s">
        <v>14</v>
      </c>
      <c r="B199" t="s">
        <v>15</v>
      </c>
      <c r="C199" t="s">
        <v>7</v>
      </c>
      <c r="D199" t="s">
        <v>10</v>
      </c>
      <c r="E199" t="s">
        <v>17</v>
      </c>
      <c r="F199" t="s">
        <v>18</v>
      </c>
      <c r="G199" t="s">
        <v>185</v>
      </c>
      <c r="H199" t="s">
        <v>699</v>
      </c>
      <c r="I199" t="s">
        <v>969</v>
      </c>
      <c r="J199" t="s">
        <v>65</v>
      </c>
      <c r="K199" t="s">
        <v>970</v>
      </c>
      <c r="L199" t="s">
        <v>9</v>
      </c>
      <c r="M199" t="s">
        <v>1004</v>
      </c>
      <c r="N199" t="s">
        <v>1005</v>
      </c>
    </row>
    <row r="200" spans="1:14" ht="15.5" x14ac:dyDescent="0.35">
      <c r="A200" s="2" t="s">
        <v>1108</v>
      </c>
      <c r="B200">
        <v>1</v>
      </c>
      <c r="C200" t="s">
        <v>26</v>
      </c>
      <c r="D200" t="s">
        <v>21</v>
      </c>
      <c r="E200" t="s">
        <v>1110</v>
      </c>
      <c r="F200" t="s">
        <v>25</v>
      </c>
      <c r="I200">
        <v>100</v>
      </c>
      <c r="J200" t="s">
        <v>66</v>
      </c>
      <c r="K200" s="2" t="s">
        <v>1108</v>
      </c>
    </row>
    <row r="201" spans="1:14" x14ac:dyDescent="0.35">
      <c r="A201" t="s">
        <v>1111</v>
      </c>
      <c r="B201">
        <v>37.223436</v>
      </c>
      <c r="C201" t="s">
        <v>26</v>
      </c>
      <c r="D201" t="s">
        <v>11</v>
      </c>
      <c r="E201" t="s">
        <v>710</v>
      </c>
      <c r="F201" t="s">
        <v>27</v>
      </c>
      <c r="G201">
        <v>0</v>
      </c>
      <c r="H201">
        <v>1.0006299999999999</v>
      </c>
      <c r="J201" t="s">
        <v>66</v>
      </c>
      <c r="K201" t="s">
        <v>1111</v>
      </c>
    </row>
    <row r="202" spans="1:14" x14ac:dyDescent="0.35">
      <c r="A202" t="s">
        <v>213</v>
      </c>
      <c r="B202">
        <v>12.28716</v>
      </c>
      <c r="C202" t="s">
        <v>26</v>
      </c>
      <c r="D202" t="s">
        <v>11</v>
      </c>
      <c r="E202" t="s">
        <v>710</v>
      </c>
      <c r="F202" t="s">
        <v>27</v>
      </c>
      <c r="G202">
        <v>0</v>
      </c>
      <c r="H202">
        <v>0.33029999999999998</v>
      </c>
      <c r="J202" t="s">
        <v>66</v>
      </c>
      <c r="K202" t="s">
        <v>214</v>
      </c>
      <c r="L202" t="s">
        <v>214</v>
      </c>
      <c r="M202" t="s">
        <v>1009</v>
      </c>
      <c r="N202" t="s">
        <v>1010</v>
      </c>
    </row>
    <row r="203" spans="1:14" x14ac:dyDescent="0.35">
      <c r="A203" t="s">
        <v>1092</v>
      </c>
      <c r="B203">
        <v>3.7200000000000006E-3</v>
      </c>
      <c r="C203" t="s">
        <v>26</v>
      </c>
      <c r="D203" t="s">
        <v>21</v>
      </c>
      <c r="E203" t="s">
        <v>710</v>
      </c>
      <c r="F203" t="s">
        <v>27</v>
      </c>
      <c r="G203">
        <v>0</v>
      </c>
      <c r="H203">
        <v>1E-4</v>
      </c>
      <c r="J203" t="s">
        <v>66</v>
      </c>
      <c r="K203" t="s">
        <v>1093</v>
      </c>
      <c r="L203" t="s">
        <v>1093</v>
      </c>
      <c r="M203" t="s">
        <v>1094</v>
      </c>
      <c r="N203" t="s">
        <v>1010</v>
      </c>
    </row>
    <row r="204" spans="1:14" x14ac:dyDescent="0.35">
      <c r="A204" t="s">
        <v>1068</v>
      </c>
      <c r="B204">
        <v>9.5522160000000009E-2</v>
      </c>
      <c r="C204" t="s">
        <v>34</v>
      </c>
      <c r="D204" t="s">
        <v>21</v>
      </c>
      <c r="E204" t="s">
        <v>710</v>
      </c>
      <c r="F204" t="s">
        <v>27</v>
      </c>
      <c r="G204">
        <v>0</v>
      </c>
      <c r="H204">
        <v>2.5677999999999999E-3</v>
      </c>
      <c r="J204" t="s">
        <v>66</v>
      </c>
      <c r="K204" t="s">
        <v>1070</v>
      </c>
      <c r="L204" t="s">
        <v>1070</v>
      </c>
      <c r="M204" t="s">
        <v>1071</v>
      </c>
      <c r="N204" t="s">
        <v>1010</v>
      </c>
    </row>
    <row r="205" spans="1:14" x14ac:dyDescent="0.35">
      <c r="A205" t="s">
        <v>1095</v>
      </c>
      <c r="B205">
        <v>1.3764E-2</v>
      </c>
      <c r="C205" t="s">
        <v>34</v>
      </c>
      <c r="D205" t="s">
        <v>21</v>
      </c>
      <c r="E205" t="s">
        <v>710</v>
      </c>
      <c r="F205" t="s">
        <v>27</v>
      </c>
      <c r="G205">
        <v>0</v>
      </c>
      <c r="H205">
        <v>3.6999999999999999E-4</v>
      </c>
      <c r="J205" t="s">
        <v>66</v>
      </c>
      <c r="K205" t="s">
        <v>1097</v>
      </c>
      <c r="L205" t="s">
        <v>1097</v>
      </c>
      <c r="M205" t="s">
        <v>1098</v>
      </c>
      <c r="N205" t="s">
        <v>1010</v>
      </c>
    </row>
    <row r="206" spans="1:14" x14ac:dyDescent="0.35">
      <c r="A206" t="s">
        <v>143</v>
      </c>
      <c r="B206">
        <v>0.37944000000000006</v>
      </c>
      <c r="C206" t="s">
        <v>53</v>
      </c>
      <c r="D206" t="s">
        <v>116</v>
      </c>
      <c r="E206" t="s">
        <v>710</v>
      </c>
      <c r="F206" t="s">
        <v>27</v>
      </c>
      <c r="G206">
        <v>0</v>
      </c>
      <c r="H206">
        <v>1.0200000000000001E-2</v>
      </c>
      <c r="J206" t="s">
        <v>66</v>
      </c>
      <c r="K206" t="s">
        <v>144</v>
      </c>
      <c r="L206" t="s">
        <v>144</v>
      </c>
      <c r="M206" t="s">
        <v>1011</v>
      </c>
      <c r="N206" t="s">
        <v>1010</v>
      </c>
    </row>
    <row r="207" spans="1:14" x14ac:dyDescent="0.35">
      <c r="A207" t="s">
        <v>984</v>
      </c>
      <c r="B207">
        <v>0.15252000000000002</v>
      </c>
      <c r="C207" t="s">
        <v>26</v>
      </c>
      <c r="D207" t="s">
        <v>116</v>
      </c>
      <c r="E207" t="s">
        <v>710</v>
      </c>
      <c r="F207" t="s">
        <v>27</v>
      </c>
      <c r="G207">
        <v>0</v>
      </c>
      <c r="H207">
        <v>4.1000000000000003E-3</v>
      </c>
      <c r="J207" t="s">
        <v>66</v>
      </c>
      <c r="K207" t="s">
        <v>818</v>
      </c>
      <c r="L207" t="s">
        <v>818</v>
      </c>
      <c r="M207" t="s">
        <v>1012</v>
      </c>
      <c r="N207" t="s">
        <v>1010</v>
      </c>
    </row>
    <row r="208" spans="1:14" x14ac:dyDescent="0.35">
      <c r="A208" t="s">
        <v>986</v>
      </c>
      <c r="B208">
        <v>0.32736000000000004</v>
      </c>
      <c r="C208" t="s">
        <v>26</v>
      </c>
      <c r="D208" t="s">
        <v>116</v>
      </c>
      <c r="E208" t="s">
        <v>710</v>
      </c>
      <c r="F208" t="s">
        <v>27</v>
      </c>
      <c r="G208">
        <v>0</v>
      </c>
      <c r="H208">
        <v>8.8000000000000005E-3</v>
      </c>
      <c r="J208" t="s">
        <v>1112</v>
      </c>
      <c r="K208" t="s">
        <v>988</v>
      </c>
      <c r="L208" t="s">
        <v>988</v>
      </c>
      <c r="M208" t="s">
        <v>1014</v>
      </c>
      <c r="N208" t="s">
        <v>1010</v>
      </c>
    </row>
    <row r="209" spans="1:14" x14ac:dyDescent="0.35">
      <c r="A209" t="s">
        <v>986</v>
      </c>
      <c r="B209">
        <v>0.15996000000000002</v>
      </c>
      <c r="C209" t="s">
        <v>26</v>
      </c>
      <c r="D209" t="s">
        <v>116</v>
      </c>
      <c r="E209" t="s">
        <v>710</v>
      </c>
      <c r="F209" t="s">
        <v>27</v>
      </c>
      <c r="G209">
        <v>0</v>
      </c>
      <c r="H209">
        <v>4.3E-3</v>
      </c>
      <c r="J209" t="s">
        <v>1113</v>
      </c>
      <c r="K209" t="s">
        <v>988</v>
      </c>
      <c r="L209" t="s">
        <v>988</v>
      </c>
      <c r="M209" t="s">
        <v>1014</v>
      </c>
      <c r="N209" t="s">
        <v>1010</v>
      </c>
    </row>
    <row r="210" spans="1:14" x14ac:dyDescent="0.35">
      <c r="A210" t="s">
        <v>118</v>
      </c>
      <c r="B210">
        <v>1.11972</v>
      </c>
      <c r="C210" t="s">
        <v>34</v>
      </c>
      <c r="D210" t="s">
        <v>116</v>
      </c>
      <c r="E210" t="s">
        <v>710</v>
      </c>
      <c r="F210" t="s">
        <v>27</v>
      </c>
      <c r="G210">
        <v>0</v>
      </c>
      <c r="H210">
        <v>3.0099999999999998E-2</v>
      </c>
      <c r="J210" t="s">
        <v>66</v>
      </c>
      <c r="K210" t="s">
        <v>119</v>
      </c>
      <c r="L210" t="s">
        <v>119</v>
      </c>
      <c r="M210" t="s">
        <v>1017</v>
      </c>
      <c r="N210" t="s">
        <v>1010</v>
      </c>
    </row>
    <row r="211" spans="1:14" x14ac:dyDescent="0.35">
      <c r="A211" t="s">
        <v>120</v>
      </c>
      <c r="B211">
        <v>4.1883480000000001E-2</v>
      </c>
      <c r="C211" t="s">
        <v>60</v>
      </c>
      <c r="D211" t="s">
        <v>61</v>
      </c>
      <c r="E211" t="s">
        <v>710</v>
      </c>
      <c r="F211" t="s">
        <v>27</v>
      </c>
      <c r="G211">
        <v>0</v>
      </c>
      <c r="H211">
        <v>4.0499999999999998E-3</v>
      </c>
      <c r="J211" t="s">
        <v>66</v>
      </c>
      <c r="K211" t="s">
        <v>122</v>
      </c>
      <c r="L211" t="s">
        <v>122</v>
      </c>
      <c r="M211" t="s">
        <v>1018</v>
      </c>
      <c r="N211" t="s">
        <v>1010</v>
      </c>
    </row>
    <row r="212" spans="1:14" x14ac:dyDescent="0.35">
      <c r="A212" t="s">
        <v>120</v>
      </c>
      <c r="B212">
        <v>8.6869440000000003E-3</v>
      </c>
      <c r="C212" t="s">
        <v>60</v>
      </c>
      <c r="D212" t="s">
        <v>61</v>
      </c>
      <c r="E212" t="s">
        <v>710</v>
      </c>
      <c r="F212" t="s">
        <v>27</v>
      </c>
      <c r="G212">
        <v>0</v>
      </c>
      <c r="H212">
        <v>8.4000000000000003E-4</v>
      </c>
      <c r="J212" t="s">
        <v>1114</v>
      </c>
      <c r="K212" t="s">
        <v>122</v>
      </c>
      <c r="L212" t="s">
        <v>122</v>
      </c>
      <c r="M212" t="s">
        <v>1018</v>
      </c>
      <c r="N212" t="s">
        <v>1010</v>
      </c>
    </row>
    <row r="213" spans="1:14" x14ac:dyDescent="0.35">
      <c r="A213" t="s">
        <v>120</v>
      </c>
      <c r="B213">
        <v>3.5161440000000002E-2</v>
      </c>
      <c r="C213" t="s">
        <v>60</v>
      </c>
      <c r="D213" t="s">
        <v>61</v>
      </c>
      <c r="E213" t="s">
        <v>710</v>
      </c>
      <c r="F213" t="s">
        <v>27</v>
      </c>
      <c r="G213">
        <v>0</v>
      </c>
      <c r="H213">
        <v>3.3999999999999998E-3</v>
      </c>
      <c r="J213" t="s">
        <v>1115</v>
      </c>
      <c r="K213" t="s">
        <v>122</v>
      </c>
      <c r="L213" t="s">
        <v>122</v>
      </c>
      <c r="M213" t="s">
        <v>1018</v>
      </c>
      <c r="N213" t="s">
        <v>1010</v>
      </c>
    </row>
    <row r="214" spans="1:14" x14ac:dyDescent="0.35">
      <c r="A214" t="s">
        <v>840</v>
      </c>
      <c r="B214" s="9">
        <v>2.85</v>
      </c>
      <c r="D214" t="s">
        <v>21</v>
      </c>
      <c r="E214" t="s">
        <v>841</v>
      </c>
      <c r="F214" t="s">
        <v>23</v>
      </c>
      <c r="J214" t="s">
        <v>1085</v>
      </c>
    </row>
    <row r="215" spans="1:14" x14ac:dyDescent="0.35">
      <c r="A215" t="s">
        <v>616</v>
      </c>
      <c r="B215">
        <f>0.044*37.2</f>
        <v>1.6368</v>
      </c>
      <c r="D215" t="s">
        <v>21</v>
      </c>
      <c r="E215" t="s">
        <v>22</v>
      </c>
      <c r="F215" t="s">
        <v>23</v>
      </c>
      <c r="G215">
        <v>0</v>
      </c>
      <c r="H215">
        <v>5.4000000000000003E-3</v>
      </c>
      <c r="J215" t="s">
        <v>1116</v>
      </c>
    </row>
    <row r="217" spans="1:14" ht="15.5" x14ac:dyDescent="0.35">
      <c r="A217" s="1" t="s">
        <v>4</v>
      </c>
      <c r="B217" s="1" t="s">
        <v>1117</v>
      </c>
    </row>
    <row r="218" spans="1:14" x14ac:dyDescent="0.35">
      <c r="A218" t="s">
        <v>6</v>
      </c>
      <c r="B218" t="s">
        <v>1118</v>
      </c>
    </row>
    <row r="219" spans="1:14" x14ac:dyDescent="0.35">
      <c r="A219" t="s">
        <v>1002</v>
      </c>
      <c r="B219" t="s">
        <v>1003</v>
      </c>
    </row>
    <row r="220" spans="1:14" x14ac:dyDescent="0.35">
      <c r="A220" t="s">
        <v>7</v>
      </c>
      <c r="B220" t="s">
        <v>26</v>
      </c>
    </row>
    <row r="221" spans="1:14" x14ac:dyDescent="0.35">
      <c r="A221" t="s">
        <v>67</v>
      </c>
      <c r="B221">
        <v>1</v>
      </c>
    </row>
    <row r="222" spans="1:14" ht="15.5" x14ac:dyDescent="0.35">
      <c r="A222" t="s">
        <v>9</v>
      </c>
      <c r="B222" s="2" t="s">
        <v>1117</v>
      </c>
    </row>
    <row r="223" spans="1:14" x14ac:dyDescent="0.35">
      <c r="A223" t="s">
        <v>18</v>
      </c>
      <c r="B223" t="s">
        <v>184</v>
      </c>
    </row>
    <row r="224" spans="1:14" x14ac:dyDescent="0.35">
      <c r="A224" t="s">
        <v>10</v>
      </c>
      <c r="B224" t="s">
        <v>21</v>
      </c>
    </row>
    <row r="225" spans="1:15" ht="15.5" x14ac:dyDescent="0.35">
      <c r="A225" s="1" t="s">
        <v>13</v>
      </c>
    </row>
    <row r="226" spans="1:15" x14ac:dyDescent="0.35">
      <c r="A226" t="s">
        <v>14</v>
      </c>
      <c r="B226" t="s">
        <v>15</v>
      </c>
      <c r="C226" t="s">
        <v>7</v>
      </c>
      <c r="D226" t="s">
        <v>10</v>
      </c>
      <c r="E226" t="s">
        <v>17</v>
      </c>
      <c r="F226" t="s">
        <v>18</v>
      </c>
      <c r="G226" t="s">
        <v>185</v>
      </c>
      <c r="H226" t="s">
        <v>699</v>
      </c>
      <c r="I226" t="s">
        <v>969</v>
      </c>
      <c r="J226" t="s">
        <v>65</v>
      </c>
      <c r="K226" t="s">
        <v>970</v>
      </c>
      <c r="L226" t="s">
        <v>9</v>
      </c>
      <c r="M226" t="s">
        <v>1004</v>
      </c>
      <c r="N226" t="s">
        <v>1005</v>
      </c>
    </row>
    <row r="227" spans="1:15" ht="15.5" x14ac:dyDescent="0.35">
      <c r="A227" s="2" t="s">
        <v>1117</v>
      </c>
      <c r="B227">
        <v>1</v>
      </c>
      <c r="C227" t="s">
        <v>26</v>
      </c>
      <c r="D227" t="s">
        <v>21</v>
      </c>
      <c r="E227" t="s">
        <v>1119</v>
      </c>
      <c r="F227" t="s">
        <v>25</v>
      </c>
      <c r="I227">
        <v>100</v>
      </c>
      <c r="J227" t="s">
        <v>66</v>
      </c>
      <c r="K227" s="2" t="s">
        <v>1117</v>
      </c>
    </row>
    <row r="228" spans="1:15" x14ac:dyDescent="0.35">
      <c r="A228" t="s">
        <v>1120</v>
      </c>
      <c r="B228">
        <v>2.2084524000000001</v>
      </c>
      <c r="C228" t="s">
        <v>26</v>
      </c>
      <c r="D228" t="s">
        <v>21</v>
      </c>
      <c r="E228" t="s">
        <v>702</v>
      </c>
      <c r="F228" t="s">
        <v>27</v>
      </c>
      <c r="G228">
        <v>0</v>
      </c>
      <c r="H228">
        <v>2.3746800000000001</v>
      </c>
      <c r="J228" t="s">
        <v>66</v>
      </c>
      <c r="K228" t="s">
        <v>1120</v>
      </c>
      <c r="O228">
        <v>1.4841750000000001E-3</v>
      </c>
    </row>
    <row r="229" spans="1:15" x14ac:dyDescent="0.35">
      <c r="A229" t="s">
        <v>1121</v>
      </c>
      <c r="B229">
        <v>6.6731592000000006E-2</v>
      </c>
      <c r="C229" t="s">
        <v>26</v>
      </c>
      <c r="D229" t="s">
        <v>21</v>
      </c>
      <c r="E229" t="s">
        <v>702</v>
      </c>
      <c r="F229" t="s">
        <v>27</v>
      </c>
      <c r="G229">
        <v>0</v>
      </c>
      <c r="H229">
        <v>7.175440000000001E-2</v>
      </c>
      <c r="J229" t="s">
        <v>66</v>
      </c>
      <c r="K229" t="s">
        <v>1122</v>
      </c>
      <c r="L229" t="s">
        <v>1122</v>
      </c>
      <c r="M229" t="s">
        <v>1123</v>
      </c>
      <c r="N229" t="s">
        <v>1010</v>
      </c>
      <c r="O229">
        <v>4.4846500000000005E-5</v>
      </c>
    </row>
    <row r="230" spans="1:15" x14ac:dyDescent="0.35">
      <c r="A230" t="s">
        <v>213</v>
      </c>
      <c r="B230">
        <v>1.0994459999999999</v>
      </c>
      <c r="C230" t="s">
        <v>26</v>
      </c>
      <c r="D230" t="s">
        <v>11</v>
      </c>
      <c r="E230" t="s">
        <v>702</v>
      </c>
      <c r="F230" t="s">
        <v>27</v>
      </c>
      <c r="G230">
        <v>0</v>
      </c>
      <c r="H230">
        <v>1.1821999999999999</v>
      </c>
      <c r="J230" t="s">
        <v>66</v>
      </c>
      <c r="K230" t="s">
        <v>214</v>
      </c>
      <c r="L230" t="s">
        <v>214</v>
      </c>
      <c r="M230" t="s">
        <v>1009</v>
      </c>
      <c r="N230" t="s">
        <v>1010</v>
      </c>
      <c r="O230">
        <v>7.3887499999999995E-4</v>
      </c>
    </row>
    <row r="231" spans="1:15" x14ac:dyDescent="0.35">
      <c r="A231" t="s">
        <v>213</v>
      </c>
      <c r="B231">
        <v>1.0994459999999999</v>
      </c>
      <c r="C231" t="s">
        <v>26</v>
      </c>
      <c r="D231" t="s">
        <v>11</v>
      </c>
      <c r="E231" t="s">
        <v>702</v>
      </c>
      <c r="F231" t="s">
        <v>27</v>
      </c>
      <c r="G231">
        <v>0</v>
      </c>
      <c r="H231">
        <v>1.1821999999999999</v>
      </c>
      <c r="J231" t="s">
        <v>66</v>
      </c>
      <c r="K231" t="s">
        <v>214</v>
      </c>
      <c r="L231" t="s">
        <v>214</v>
      </c>
      <c r="M231" t="s">
        <v>1009</v>
      </c>
      <c r="N231" t="s">
        <v>1010</v>
      </c>
      <c r="O231">
        <v>7.3887499999999995E-4</v>
      </c>
    </row>
    <row r="232" spans="1:15" x14ac:dyDescent="0.35">
      <c r="A232" t="s">
        <v>213</v>
      </c>
      <c r="B232">
        <v>0.71703000000000006</v>
      </c>
      <c r="C232" t="s">
        <v>26</v>
      </c>
      <c r="D232" t="s">
        <v>11</v>
      </c>
      <c r="E232" t="s">
        <v>702</v>
      </c>
      <c r="F232" t="s">
        <v>27</v>
      </c>
      <c r="G232">
        <v>0</v>
      </c>
      <c r="H232">
        <v>0.77100000000000002</v>
      </c>
      <c r="J232" t="s">
        <v>66</v>
      </c>
      <c r="K232" t="s">
        <v>214</v>
      </c>
      <c r="L232" t="s">
        <v>214</v>
      </c>
      <c r="M232" t="s">
        <v>1009</v>
      </c>
      <c r="N232" t="s">
        <v>1010</v>
      </c>
      <c r="O232">
        <v>4.8187499999999999E-4</v>
      </c>
    </row>
    <row r="233" spans="1:15" x14ac:dyDescent="0.35">
      <c r="A233" t="s">
        <v>213</v>
      </c>
      <c r="B233">
        <v>2.6728200000000002</v>
      </c>
      <c r="C233" t="s">
        <v>26</v>
      </c>
      <c r="D233" t="s">
        <v>11</v>
      </c>
      <c r="E233" t="s">
        <v>702</v>
      </c>
      <c r="F233" t="s">
        <v>27</v>
      </c>
      <c r="G233">
        <v>0</v>
      </c>
      <c r="H233">
        <v>2.8740000000000001</v>
      </c>
      <c r="J233" t="s">
        <v>66</v>
      </c>
      <c r="K233" t="s">
        <v>214</v>
      </c>
      <c r="L233" t="s">
        <v>214</v>
      </c>
      <c r="M233" t="s">
        <v>1009</v>
      </c>
      <c r="N233" t="s">
        <v>1010</v>
      </c>
      <c r="O233">
        <v>1.7962499999999999E-3</v>
      </c>
    </row>
    <row r="234" spans="1:15" x14ac:dyDescent="0.35">
      <c r="A234" t="s">
        <v>1124</v>
      </c>
      <c r="B234">
        <v>1.410159E-3</v>
      </c>
      <c r="C234" t="s">
        <v>34</v>
      </c>
      <c r="D234" t="s">
        <v>21</v>
      </c>
      <c r="E234" t="s">
        <v>702</v>
      </c>
      <c r="F234" t="s">
        <v>27</v>
      </c>
      <c r="G234">
        <v>0</v>
      </c>
      <c r="H234">
        <v>1.5162999999999999E-3</v>
      </c>
      <c r="J234" t="s">
        <v>66</v>
      </c>
      <c r="K234" t="s">
        <v>1125</v>
      </c>
      <c r="L234" t="s">
        <v>1125</v>
      </c>
      <c r="M234" t="s">
        <v>1126</v>
      </c>
      <c r="N234" t="s">
        <v>1010</v>
      </c>
      <c r="O234">
        <v>9.4768749999999992E-7</v>
      </c>
    </row>
    <row r="235" spans="1:15" x14ac:dyDescent="0.35">
      <c r="A235" t="s">
        <v>1068</v>
      </c>
      <c r="B235">
        <v>3.5373480000000001E-3</v>
      </c>
      <c r="C235" t="s">
        <v>34</v>
      </c>
      <c r="D235" t="s">
        <v>21</v>
      </c>
      <c r="E235" t="s">
        <v>702</v>
      </c>
      <c r="F235" t="s">
        <v>27</v>
      </c>
      <c r="G235">
        <v>0</v>
      </c>
      <c r="H235">
        <v>3.8035999999999999E-3</v>
      </c>
      <c r="J235" t="s">
        <v>66</v>
      </c>
      <c r="K235" t="s">
        <v>1070</v>
      </c>
      <c r="L235" t="s">
        <v>1070</v>
      </c>
      <c r="M235" t="s">
        <v>1071</v>
      </c>
      <c r="N235" t="s">
        <v>1010</v>
      </c>
      <c r="O235">
        <v>2.37725E-6</v>
      </c>
    </row>
    <row r="236" spans="1:15" x14ac:dyDescent="0.35">
      <c r="A236" t="s">
        <v>1068</v>
      </c>
      <c r="B236">
        <v>5.9706000000000009E-2</v>
      </c>
      <c r="C236" t="s">
        <v>34</v>
      </c>
      <c r="D236" t="s">
        <v>21</v>
      </c>
      <c r="E236" t="s">
        <v>702</v>
      </c>
      <c r="F236" t="s">
        <v>27</v>
      </c>
      <c r="G236">
        <v>0</v>
      </c>
      <c r="H236">
        <v>6.4200000000000007E-2</v>
      </c>
      <c r="J236" t="s">
        <v>66</v>
      </c>
      <c r="K236" t="s">
        <v>1070</v>
      </c>
      <c r="L236" t="s">
        <v>1070</v>
      </c>
      <c r="M236" t="s">
        <v>1071</v>
      </c>
      <c r="N236" t="s">
        <v>1010</v>
      </c>
      <c r="O236">
        <v>4.0125E-5</v>
      </c>
    </row>
    <row r="237" spans="1:15" x14ac:dyDescent="0.35">
      <c r="A237" t="s">
        <v>203</v>
      </c>
      <c r="B237">
        <v>5.0220000000000004E-3</v>
      </c>
      <c r="C237" t="s">
        <v>34</v>
      </c>
      <c r="D237" t="s">
        <v>21</v>
      </c>
      <c r="E237" t="s">
        <v>702</v>
      </c>
      <c r="F237" t="s">
        <v>27</v>
      </c>
      <c r="G237">
        <v>0</v>
      </c>
      <c r="H237">
        <v>5.4000000000000003E-3</v>
      </c>
      <c r="J237" t="s">
        <v>66</v>
      </c>
      <c r="K237" t="s">
        <v>204</v>
      </c>
      <c r="L237" t="s">
        <v>204</v>
      </c>
      <c r="M237" t="s">
        <v>1029</v>
      </c>
      <c r="N237" t="s">
        <v>1010</v>
      </c>
      <c r="O237">
        <v>3.3749999999999999E-6</v>
      </c>
    </row>
    <row r="238" spans="1:15" x14ac:dyDescent="0.35">
      <c r="A238" t="s">
        <v>980</v>
      </c>
      <c r="B238">
        <v>7.552716000000001E-3</v>
      </c>
      <c r="C238" t="s">
        <v>26</v>
      </c>
      <c r="D238" t="s">
        <v>21</v>
      </c>
      <c r="E238" t="s">
        <v>702</v>
      </c>
      <c r="F238" t="s">
        <v>27</v>
      </c>
      <c r="G238">
        <v>0</v>
      </c>
      <c r="H238">
        <v>8.1212000000000003E-3</v>
      </c>
      <c r="J238" t="s">
        <v>66</v>
      </c>
      <c r="K238" t="s">
        <v>229</v>
      </c>
      <c r="L238" t="s">
        <v>229</v>
      </c>
      <c r="M238" t="s">
        <v>1030</v>
      </c>
      <c r="N238" t="s">
        <v>1010</v>
      </c>
      <c r="O238">
        <v>5.0757500000000005E-6</v>
      </c>
    </row>
    <row r="239" spans="1:15" x14ac:dyDescent="0.35">
      <c r="A239" t="s">
        <v>1127</v>
      </c>
      <c r="B239">
        <v>6.6960000000000006E-2</v>
      </c>
      <c r="C239" t="s">
        <v>26</v>
      </c>
      <c r="D239" t="s">
        <v>21</v>
      </c>
      <c r="E239" t="s">
        <v>702</v>
      </c>
      <c r="F239" t="s">
        <v>27</v>
      </c>
      <c r="G239">
        <v>0</v>
      </c>
      <c r="H239">
        <v>7.1999999999999995E-2</v>
      </c>
      <c r="J239" t="s">
        <v>66</v>
      </c>
      <c r="K239" t="s">
        <v>1128</v>
      </c>
      <c r="L239" t="s">
        <v>1129</v>
      </c>
      <c r="M239" t="s">
        <v>1130</v>
      </c>
      <c r="N239" t="s">
        <v>1010</v>
      </c>
      <c r="O239">
        <v>4.4999999999999996E-5</v>
      </c>
    </row>
    <row r="240" spans="1:15" x14ac:dyDescent="0.35">
      <c r="A240" t="s">
        <v>120</v>
      </c>
      <c r="B240">
        <v>3.8241599999999994E-2</v>
      </c>
      <c r="C240" t="s">
        <v>60</v>
      </c>
      <c r="D240" t="s">
        <v>61</v>
      </c>
      <c r="E240" t="s">
        <v>702</v>
      </c>
      <c r="F240" t="s">
        <v>27</v>
      </c>
      <c r="G240">
        <v>0</v>
      </c>
      <c r="H240">
        <v>4.1119999999999997E-2</v>
      </c>
      <c r="J240" t="s">
        <v>66</v>
      </c>
      <c r="K240" t="s">
        <v>122</v>
      </c>
      <c r="L240" t="s">
        <v>122</v>
      </c>
      <c r="M240" t="s">
        <v>1018</v>
      </c>
      <c r="N240" t="s">
        <v>1010</v>
      </c>
      <c r="O240">
        <v>2.5699999999999994E-5</v>
      </c>
    </row>
    <row r="241" spans="1:15" x14ac:dyDescent="0.35">
      <c r="A241" t="s">
        <v>120</v>
      </c>
      <c r="B241">
        <v>3.8241599999999994E-2</v>
      </c>
      <c r="C241" t="s">
        <v>60</v>
      </c>
      <c r="D241" t="s">
        <v>61</v>
      </c>
      <c r="E241" t="s">
        <v>702</v>
      </c>
      <c r="F241" t="s">
        <v>27</v>
      </c>
      <c r="G241">
        <v>0</v>
      </c>
      <c r="H241">
        <v>4.1119999999999997E-2</v>
      </c>
      <c r="J241" t="s">
        <v>66</v>
      </c>
      <c r="K241" t="s">
        <v>122</v>
      </c>
      <c r="L241" t="s">
        <v>122</v>
      </c>
      <c r="M241" t="s">
        <v>1018</v>
      </c>
      <c r="N241" t="s">
        <v>1010</v>
      </c>
      <c r="O241">
        <v>2.5699999999999994E-5</v>
      </c>
    </row>
    <row r="242" spans="1:15" x14ac:dyDescent="0.35">
      <c r="A242" t="s">
        <v>120</v>
      </c>
      <c r="B242">
        <v>0.15298500000000001</v>
      </c>
      <c r="C242" t="s">
        <v>60</v>
      </c>
      <c r="D242" t="s">
        <v>61</v>
      </c>
      <c r="E242" t="s">
        <v>702</v>
      </c>
      <c r="F242" t="s">
        <v>27</v>
      </c>
      <c r="G242">
        <v>0</v>
      </c>
      <c r="H242">
        <v>0.16450000000000001</v>
      </c>
      <c r="J242" t="s">
        <v>66</v>
      </c>
      <c r="K242" t="s">
        <v>122</v>
      </c>
      <c r="L242" t="s">
        <v>122</v>
      </c>
      <c r="M242" t="s">
        <v>1018</v>
      </c>
      <c r="N242" t="s">
        <v>1010</v>
      </c>
      <c r="O242">
        <v>1.028125E-4</v>
      </c>
    </row>
    <row r="243" spans="1:15" x14ac:dyDescent="0.35">
      <c r="A243" t="s">
        <v>120</v>
      </c>
      <c r="B243">
        <v>1.9598819999999999E-2</v>
      </c>
      <c r="C243" t="s">
        <v>60</v>
      </c>
      <c r="D243" t="s">
        <v>61</v>
      </c>
      <c r="E243" t="s">
        <v>702</v>
      </c>
      <c r="F243" t="s">
        <v>27</v>
      </c>
      <c r="G243">
        <v>0</v>
      </c>
      <c r="H243">
        <v>2.1073999999999999E-2</v>
      </c>
      <c r="J243" t="s">
        <v>66</v>
      </c>
      <c r="K243" t="s">
        <v>122</v>
      </c>
      <c r="L243" t="s">
        <v>122</v>
      </c>
      <c r="M243" t="s">
        <v>1018</v>
      </c>
      <c r="N243" t="s">
        <v>1010</v>
      </c>
      <c r="O243">
        <v>1.3171249999999999E-5</v>
      </c>
    </row>
    <row r="244" spans="1:15" x14ac:dyDescent="0.35">
      <c r="A244" t="s">
        <v>840</v>
      </c>
      <c r="B244" s="9">
        <v>2.85</v>
      </c>
      <c r="D244" t="s">
        <v>21</v>
      </c>
      <c r="E244" t="s">
        <v>841</v>
      </c>
      <c r="F244" t="s">
        <v>23</v>
      </c>
      <c r="J244" t="s">
        <v>1131</v>
      </c>
    </row>
    <row r="246" spans="1:15" ht="15.5" x14ac:dyDescent="0.35">
      <c r="A246" s="1" t="s">
        <v>4</v>
      </c>
      <c r="B246" s="1" t="s">
        <v>1132</v>
      </c>
    </row>
    <row r="247" spans="1:15" x14ac:dyDescent="0.35">
      <c r="A247" t="s">
        <v>6</v>
      </c>
      <c r="B247" t="s">
        <v>1133</v>
      </c>
    </row>
    <row r="248" spans="1:15" x14ac:dyDescent="0.35">
      <c r="A248" t="s">
        <v>1002</v>
      </c>
      <c r="B248" t="s">
        <v>1003</v>
      </c>
    </row>
    <row r="249" spans="1:15" x14ac:dyDescent="0.35">
      <c r="A249" t="s">
        <v>7</v>
      </c>
      <c r="B249" t="s">
        <v>26</v>
      </c>
    </row>
    <row r="250" spans="1:15" x14ac:dyDescent="0.35">
      <c r="A250" t="s">
        <v>67</v>
      </c>
      <c r="B250">
        <v>1</v>
      </c>
    </row>
    <row r="251" spans="1:15" x14ac:dyDescent="0.35">
      <c r="A251" t="s">
        <v>9</v>
      </c>
      <c r="B251" t="s">
        <v>1132</v>
      </c>
    </row>
    <row r="252" spans="1:15" x14ac:dyDescent="0.35">
      <c r="A252" t="s">
        <v>18</v>
      </c>
      <c r="B252" t="s">
        <v>184</v>
      </c>
    </row>
    <row r="253" spans="1:15" x14ac:dyDescent="0.35">
      <c r="A253" t="s">
        <v>10</v>
      </c>
      <c r="B253" t="s">
        <v>11</v>
      </c>
    </row>
    <row r="254" spans="1:15" ht="15.5" x14ac:dyDescent="0.35">
      <c r="A254" s="1" t="s">
        <v>13</v>
      </c>
    </row>
    <row r="255" spans="1:15" x14ac:dyDescent="0.35">
      <c r="A255" t="s">
        <v>14</v>
      </c>
      <c r="B255" t="s">
        <v>15</v>
      </c>
      <c r="C255" t="s">
        <v>7</v>
      </c>
      <c r="D255" t="s">
        <v>10</v>
      </c>
      <c r="E255" t="s">
        <v>17</v>
      </c>
      <c r="F255" t="s">
        <v>18</v>
      </c>
      <c r="G255" t="s">
        <v>185</v>
      </c>
      <c r="H255" t="s">
        <v>699</v>
      </c>
      <c r="I255" t="s">
        <v>969</v>
      </c>
      <c r="J255" t="s">
        <v>65</v>
      </c>
      <c r="K255" t="s">
        <v>970</v>
      </c>
      <c r="L255" t="s">
        <v>9</v>
      </c>
      <c r="M255" t="s">
        <v>1004</v>
      </c>
      <c r="N255" t="s">
        <v>1005</v>
      </c>
    </row>
    <row r="256" spans="1:15" x14ac:dyDescent="0.35">
      <c r="A256" t="s">
        <v>291</v>
      </c>
      <c r="B256">
        <v>9.9599999999999987E-7</v>
      </c>
      <c r="D256" t="s">
        <v>21</v>
      </c>
      <c r="E256" t="s">
        <v>22</v>
      </c>
      <c r="F256" t="s">
        <v>23</v>
      </c>
      <c r="G256">
        <v>0</v>
      </c>
      <c r="H256">
        <v>9.9599999999999987E-7</v>
      </c>
      <c r="J256" t="s">
        <v>66</v>
      </c>
    </row>
    <row r="257" spans="1:14" x14ac:dyDescent="0.35">
      <c r="A257" t="s">
        <v>620</v>
      </c>
      <c r="B257">
        <v>1.4770000000000001E-4</v>
      </c>
      <c r="D257" t="s">
        <v>21</v>
      </c>
      <c r="E257" t="s">
        <v>22</v>
      </c>
      <c r="F257" t="s">
        <v>23</v>
      </c>
      <c r="G257">
        <v>0</v>
      </c>
      <c r="H257">
        <v>1.4770000000000001E-4</v>
      </c>
      <c r="J257" t="s">
        <v>66</v>
      </c>
    </row>
    <row r="258" spans="1:14" x14ac:dyDescent="0.35">
      <c r="A258" t="s">
        <v>620</v>
      </c>
      <c r="B258">
        <v>6.9999999999999997E-7</v>
      </c>
      <c r="D258" t="s">
        <v>21</v>
      </c>
      <c r="E258" t="s">
        <v>22</v>
      </c>
      <c r="F258" t="s">
        <v>23</v>
      </c>
      <c r="G258">
        <v>0</v>
      </c>
      <c r="H258">
        <v>6.9999999999999997E-7</v>
      </c>
      <c r="J258" t="s">
        <v>66</v>
      </c>
    </row>
    <row r="259" spans="1:14" x14ac:dyDescent="0.35">
      <c r="A259" t="s">
        <v>1132</v>
      </c>
      <c r="B259">
        <v>1</v>
      </c>
      <c r="C259" t="s">
        <v>26</v>
      </c>
      <c r="D259" t="s">
        <v>11</v>
      </c>
      <c r="E259" t="s">
        <v>1110</v>
      </c>
      <c r="F259" t="s">
        <v>25</v>
      </c>
      <c r="I259">
        <v>100</v>
      </c>
      <c r="J259" t="s">
        <v>66</v>
      </c>
      <c r="K259" t="s">
        <v>1132</v>
      </c>
    </row>
    <row r="260" spans="1:14" x14ac:dyDescent="0.35">
      <c r="A260" t="s">
        <v>1134</v>
      </c>
      <c r="B260">
        <v>1.8534999999999999</v>
      </c>
      <c r="C260" t="s">
        <v>26</v>
      </c>
      <c r="D260" t="s">
        <v>11</v>
      </c>
      <c r="E260" t="s">
        <v>702</v>
      </c>
      <c r="F260" t="s">
        <v>27</v>
      </c>
      <c r="G260">
        <v>0</v>
      </c>
      <c r="H260">
        <v>1.8534999999999999</v>
      </c>
      <c r="J260" t="s">
        <v>66</v>
      </c>
      <c r="K260" t="s">
        <v>1134</v>
      </c>
    </row>
    <row r="261" spans="1:14" x14ac:dyDescent="0.35">
      <c r="A261" t="s">
        <v>1135</v>
      </c>
      <c r="B261">
        <v>6.8570000000000002E-3</v>
      </c>
      <c r="C261" t="s">
        <v>26</v>
      </c>
      <c r="D261" t="s">
        <v>116</v>
      </c>
      <c r="E261" t="s">
        <v>710</v>
      </c>
      <c r="F261" t="s">
        <v>27</v>
      </c>
      <c r="G261">
        <v>0</v>
      </c>
      <c r="H261">
        <v>6.8570000000000002E-3</v>
      </c>
      <c r="J261" t="s">
        <v>1136</v>
      </c>
      <c r="K261" t="s">
        <v>1137</v>
      </c>
      <c r="L261" t="s">
        <v>1137</v>
      </c>
      <c r="M261" t="s">
        <v>1138</v>
      </c>
      <c r="N261" t="s">
        <v>1010</v>
      </c>
    </row>
    <row r="262" spans="1:14" x14ac:dyDescent="0.35">
      <c r="A262" t="s">
        <v>1139</v>
      </c>
      <c r="B262">
        <v>8.9300000000000002E-5</v>
      </c>
      <c r="C262" t="s">
        <v>26</v>
      </c>
      <c r="D262" t="s">
        <v>21</v>
      </c>
      <c r="E262" t="s">
        <v>702</v>
      </c>
      <c r="F262" t="s">
        <v>27</v>
      </c>
      <c r="G262">
        <v>0</v>
      </c>
      <c r="H262">
        <v>8.9300000000000002E-5</v>
      </c>
      <c r="J262" t="s">
        <v>66</v>
      </c>
      <c r="K262" t="s">
        <v>764</v>
      </c>
      <c r="L262" t="s">
        <v>764</v>
      </c>
      <c r="M262" t="s">
        <v>1140</v>
      </c>
      <c r="N262" t="s">
        <v>1010</v>
      </c>
    </row>
    <row r="263" spans="1:14" x14ac:dyDescent="0.35">
      <c r="A263" t="s">
        <v>120</v>
      </c>
      <c r="B263">
        <v>1.875666E-5</v>
      </c>
      <c r="C263" t="s">
        <v>60</v>
      </c>
      <c r="D263" t="s">
        <v>61</v>
      </c>
      <c r="E263" t="s">
        <v>710</v>
      </c>
      <c r="F263" t="s">
        <v>27</v>
      </c>
      <c r="G263">
        <v>0</v>
      </c>
      <c r="H263">
        <v>6.7470000000000003E-5</v>
      </c>
      <c r="J263" t="s">
        <v>1141</v>
      </c>
      <c r="K263" t="s">
        <v>122</v>
      </c>
      <c r="L263" t="s">
        <v>122</v>
      </c>
      <c r="M263" t="s">
        <v>1018</v>
      </c>
      <c r="N263" t="s">
        <v>1010</v>
      </c>
    </row>
    <row r="265" spans="1:14" ht="15.5" x14ac:dyDescent="0.35">
      <c r="A265" s="1" t="s">
        <v>4</v>
      </c>
      <c r="B265" s="1" t="s">
        <v>1142</v>
      </c>
    </row>
    <row r="266" spans="1:14" x14ac:dyDescent="0.35">
      <c r="A266" t="s">
        <v>6</v>
      </c>
      <c r="B266" t="s">
        <v>1143</v>
      </c>
    </row>
    <row r="267" spans="1:14" x14ac:dyDescent="0.35">
      <c r="A267" t="s">
        <v>1002</v>
      </c>
      <c r="B267" t="s">
        <v>1003</v>
      </c>
    </row>
    <row r="268" spans="1:14" x14ac:dyDescent="0.35">
      <c r="A268" t="s">
        <v>7</v>
      </c>
      <c r="B268" t="s">
        <v>26</v>
      </c>
    </row>
    <row r="269" spans="1:14" x14ac:dyDescent="0.35">
      <c r="A269" t="s">
        <v>67</v>
      </c>
      <c r="B269">
        <v>1</v>
      </c>
    </row>
    <row r="270" spans="1:14" x14ac:dyDescent="0.35">
      <c r="A270" t="s">
        <v>9</v>
      </c>
      <c r="B270" t="s">
        <v>1142</v>
      </c>
    </row>
    <row r="271" spans="1:14" x14ac:dyDescent="0.35">
      <c r="A271" t="s">
        <v>18</v>
      </c>
      <c r="B271" t="s">
        <v>184</v>
      </c>
    </row>
    <row r="272" spans="1:14" x14ac:dyDescent="0.35">
      <c r="A272" t="s">
        <v>10</v>
      </c>
      <c r="B272" t="s">
        <v>11</v>
      </c>
    </row>
    <row r="273" spans="1:14" ht="15.5" x14ac:dyDescent="0.35">
      <c r="A273" s="1" t="s">
        <v>13</v>
      </c>
    </row>
    <row r="274" spans="1:14" x14ac:dyDescent="0.35">
      <c r="A274" t="s">
        <v>14</v>
      </c>
      <c r="B274" t="s">
        <v>15</v>
      </c>
      <c r="C274" t="s">
        <v>7</v>
      </c>
      <c r="D274" t="s">
        <v>10</v>
      </c>
      <c r="E274" t="s">
        <v>17</v>
      </c>
      <c r="F274" t="s">
        <v>18</v>
      </c>
      <c r="G274" t="s">
        <v>185</v>
      </c>
      <c r="H274" t="s">
        <v>699</v>
      </c>
      <c r="I274" t="s">
        <v>969</v>
      </c>
      <c r="J274" t="s">
        <v>65</v>
      </c>
      <c r="K274" t="s">
        <v>970</v>
      </c>
      <c r="L274" t="s">
        <v>9</v>
      </c>
      <c r="M274" t="s">
        <v>1004</v>
      </c>
      <c r="N274" t="s">
        <v>1005</v>
      </c>
    </row>
    <row r="275" spans="1:14" x14ac:dyDescent="0.35">
      <c r="A275" t="s">
        <v>1142</v>
      </c>
      <c r="B275">
        <v>1</v>
      </c>
      <c r="C275" t="s">
        <v>26</v>
      </c>
      <c r="D275" t="s">
        <v>11</v>
      </c>
      <c r="E275" t="s">
        <v>1088</v>
      </c>
      <c r="F275" t="s">
        <v>25</v>
      </c>
      <c r="I275">
        <v>100</v>
      </c>
      <c r="J275" t="s">
        <v>66</v>
      </c>
      <c r="K275" t="s">
        <v>1142</v>
      </c>
    </row>
    <row r="276" spans="1:14" x14ac:dyDescent="0.35">
      <c r="A276" t="s">
        <v>1144</v>
      </c>
      <c r="B276">
        <v>1.032</v>
      </c>
      <c r="C276" t="s">
        <v>26</v>
      </c>
      <c r="D276" t="s">
        <v>11</v>
      </c>
      <c r="E276" t="s">
        <v>702</v>
      </c>
      <c r="F276" t="s">
        <v>27</v>
      </c>
      <c r="G276">
        <v>0</v>
      </c>
      <c r="H276">
        <v>1.032</v>
      </c>
      <c r="J276" t="s">
        <v>1145</v>
      </c>
      <c r="K276" t="s">
        <v>1144</v>
      </c>
    </row>
    <row r="277" spans="1:14" x14ac:dyDescent="0.35">
      <c r="A277" t="s">
        <v>213</v>
      </c>
      <c r="B277">
        <v>2.826E-2</v>
      </c>
      <c r="C277" t="s">
        <v>26</v>
      </c>
      <c r="D277" t="s">
        <v>11</v>
      </c>
      <c r="E277" t="s">
        <v>702</v>
      </c>
      <c r="F277" t="s">
        <v>27</v>
      </c>
      <c r="G277">
        <v>0</v>
      </c>
      <c r="H277">
        <v>2.826E-2</v>
      </c>
      <c r="J277" t="s">
        <v>1146</v>
      </c>
      <c r="K277" t="s">
        <v>214</v>
      </c>
      <c r="L277" t="s">
        <v>214</v>
      </c>
      <c r="M277" t="s">
        <v>1009</v>
      </c>
      <c r="N277" t="s">
        <v>1010</v>
      </c>
    </row>
    <row r="278" spans="1:14" x14ac:dyDescent="0.35">
      <c r="A278" t="s">
        <v>1124</v>
      </c>
      <c r="B278">
        <v>3.3000000000000003E-5</v>
      </c>
      <c r="C278" t="s">
        <v>34</v>
      </c>
      <c r="D278" t="s">
        <v>21</v>
      </c>
      <c r="E278" t="s">
        <v>702</v>
      </c>
      <c r="F278" t="s">
        <v>27</v>
      </c>
      <c r="G278">
        <v>0</v>
      </c>
      <c r="H278">
        <v>3.3000000000000003E-5</v>
      </c>
      <c r="J278" t="s">
        <v>1147</v>
      </c>
      <c r="K278" t="s">
        <v>1125</v>
      </c>
      <c r="L278" t="s">
        <v>1125</v>
      </c>
      <c r="M278" t="s">
        <v>1126</v>
      </c>
      <c r="N278" t="s">
        <v>1010</v>
      </c>
    </row>
    <row r="279" spans="1:14" x14ac:dyDescent="0.35">
      <c r="A279" t="s">
        <v>143</v>
      </c>
      <c r="B279">
        <v>1.9900000000000001E-2</v>
      </c>
      <c r="C279" t="s">
        <v>53</v>
      </c>
      <c r="D279" t="s">
        <v>116</v>
      </c>
      <c r="E279" t="s">
        <v>710</v>
      </c>
      <c r="F279" t="s">
        <v>27</v>
      </c>
      <c r="G279">
        <v>0</v>
      </c>
      <c r="H279">
        <v>1.9900000000000001E-2</v>
      </c>
      <c r="J279" t="s">
        <v>66</v>
      </c>
      <c r="K279" t="s">
        <v>144</v>
      </c>
      <c r="L279" t="s">
        <v>144</v>
      </c>
      <c r="M279" t="s">
        <v>1011</v>
      </c>
      <c r="N279" t="s">
        <v>1010</v>
      </c>
    </row>
    <row r="280" spans="1:14" x14ac:dyDescent="0.35">
      <c r="A280" t="s">
        <v>984</v>
      </c>
      <c r="B280">
        <v>2.4170000000000001E-2</v>
      </c>
      <c r="C280" t="s">
        <v>26</v>
      </c>
      <c r="D280" t="s">
        <v>116</v>
      </c>
      <c r="E280" t="s">
        <v>710</v>
      </c>
      <c r="F280" t="s">
        <v>27</v>
      </c>
      <c r="G280">
        <v>0</v>
      </c>
      <c r="H280">
        <v>2.4170000000000001E-2</v>
      </c>
      <c r="J280" t="s">
        <v>66</v>
      </c>
      <c r="K280" t="s">
        <v>818</v>
      </c>
      <c r="L280" t="s">
        <v>818</v>
      </c>
      <c r="M280" t="s">
        <v>1012</v>
      </c>
      <c r="N280" t="s">
        <v>1010</v>
      </c>
    </row>
    <row r="281" spans="1:14" x14ac:dyDescent="0.35">
      <c r="A281" t="s">
        <v>986</v>
      </c>
      <c r="B281">
        <v>1.04257E-2</v>
      </c>
      <c r="C281" t="s">
        <v>26</v>
      </c>
      <c r="D281" t="s">
        <v>116</v>
      </c>
      <c r="E281" t="s">
        <v>710</v>
      </c>
      <c r="F281" t="s">
        <v>27</v>
      </c>
      <c r="G281">
        <v>0</v>
      </c>
      <c r="H281">
        <v>1.04257E-2</v>
      </c>
      <c r="J281" t="s">
        <v>1148</v>
      </c>
      <c r="K281" t="s">
        <v>988</v>
      </c>
      <c r="L281" t="s">
        <v>988</v>
      </c>
      <c r="M281" t="s">
        <v>1014</v>
      </c>
      <c r="N281" t="s">
        <v>1010</v>
      </c>
    </row>
    <row r="282" spans="1:14" x14ac:dyDescent="0.35">
      <c r="A282" t="s">
        <v>118</v>
      </c>
      <c r="B282">
        <v>0.32177499999999998</v>
      </c>
      <c r="C282" t="s">
        <v>34</v>
      </c>
      <c r="D282" t="s">
        <v>116</v>
      </c>
      <c r="E282" t="s">
        <v>710</v>
      </c>
      <c r="F282" t="s">
        <v>27</v>
      </c>
      <c r="G282">
        <v>0</v>
      </c>
      <c r="H282">
        <v>0.32177499999999998</v>
      </c>
      <c r="J282" t="s">
        <v>66</v>
      </c>
      <c r="K282" t="s">
        <v>119</v>
      </c>
      <c r="L282" t="s">
        <v>119</v>
      </c>
      <c r="M282" t="s">
        <v>1017</v>
      </c>
      <c r="N282" t="s">
        <v>1010</v>
      </c>
    </row>
    <row r="283" spans="1:14" x14ac:dyDescent="0.35">
      <c r="A283" t="s">
        <v>120</v>
      </c>
      <c r="B283">
        <v>1.7653E-3</v>
      </c>
      <c r="C283" t="s">
        <v>60</v>
      </c>
      <c r="D283" t="s">
        <v>61</v>
      </c>
      <c r="E283" t="s">
        <v>702</v>
      </c>
      <c r="F283" t="s">
        <v>27</v>
      </c>
      <c r="G283">
        <v>0</v>
      </c>
      <c r="H283">
        <v>6.3499999999999997E-3</v>
      </c>
      <c r="J283" t="s">
        <v>1149</v>
      </c>
      <c r="K283" t="s">
        <v>122</v>
      </c>
      <c r="L283" t="s">
        <v>122</v>
      </c>
      <c r="M283" t="s">
        <v>1018</v>
      </c>
      <c r="N283" t="s">
        <v>1010</v>
      </c>
    </row>
    <row r="285" spans="1:14" ht="15.5" x14ac:dyDescent="0.35">
      <c r="A285" s="1" t="s">
        <v>4</v>
      </c>
      <c r="B285" s="1" t="s">
        <v>972</v>
      </c>
    </row>
    <row r="286" spans="1:14" x14ac:dyDescent="0.35">
      <c r="A286" t="s">
        <v>6</v>
      </c>
      <c r="B286" t="s">
        <v>1150</v>
      </c>
    </row>
    <row r="287" spans="1:14" x14ac:dyDescent="0.35">
      <c r="A287" t="s">
        <v>1002</v>
      </c>
      <c r="B287" t="s">
        <v>1003</v>
      </c>
    </row>
    <row r="288" spans="1:14" x14ac:dyDescent="0.35">
      <c r="A288" t="s">
        <v>7</v>
      </c>
      <c r="B288" t="s">
        <v>26</v>
      </c>
    </row>
    <row r="289" spans="1:14" x14ac:dyDescent="0.35">
      <c r="A289" t="s">
        <v>67</v>
      </c>
      <c r="B289">
        <v>1</v>
      </c>
    </row>
    <row r="290" spans="1:14" x14ac:dyDescent="0.35">
      <c r="A290" t="s">
        <v>9</v>
      </c>
      <c r="B290" t="s">
        <v>972</v>
      </c>
    </row>
    <row r="291" spans="1:14" x14ac:dyDescent="0.35">
      <c r="A291" t="s">
        <v>18</v>
      </c>
      <c r="B291" t="s">
        <v>184</v>
      </c>
    </row>
    <row r="292" spans="1:14" x14ac:dyDescent="0.35">
      <c r="A292" t="s">
        <v>10</v>
      </c>
      <c r="B292" t="s">
        <v>11</v>
      </c>
    </row>
    <row r="293" spans="1:14" ht="15.5" x14ac:dyDescent="0.35">
      <c r="A293" s="1" t="s">
        <v>13</v>
      </c>
    </row>
    <row r="294" spans="1:14" x14ac:dyDescent="0.35">
      <c r="A294" t="s">
        <v>14</v>
      </c>
      <c r="B294" t="s">
        <v>15</v>
      </c>
      <c r="C294" t="s">
        <v>7</v>
      </c>
      <c r="D294" t="s">
        <v>10</v>
      </c>
      <c r="E294" t="s">
        <v>17</v>
      </c>
      <c r="F294" t="s">
        <v>18</v>
      </c>
      <c r="G294" t="s">
        <v>185</v>
      </c>
      <c r="H294" t="s">
        <v>699</v>
      </c>
      <c r="I294" t="s">
        <v>969</v>
      </c>
      <c r="J294" t="s">
        <v>65</v>
      </c>
      <c r="K294" t="s">
        <v>970</v>
      </c>
      <c r="L294" t="s">
        <v>9</v>
      </c>
      <c r="M294" t="s">
        <v>1004</v>
      </c>
      <c r="N294" t="s">
        <v>1005</v>
      </c>
    </row>
    <row r="295" spans="1:14" x14ac:dyDescent="0.35">
      <c r="A295" t="s">
        <v>291</v>
      </c>
      <c r="B295">
        <v>4.2299999999999998E-5</v>
      </c>
      <c r="D295" t="s">
        <v>21</v>
      </c>
      <c r="E295" t="s">
        <v>22</v>
      </c>
      <c r="F295" t="s">
        <v>23</v>
      </c>
      <c r="G295">
        <v>0</v>
      </c>
      <c r="H295">
        <v>4.2299999999999998E-5</v>
      </c>
      <c r="J295" t="s">
        <v>1151</v>
      </c>
    </row>
    <row r="296" spans="1:14" x14ac:dyDescent="0.35">
      <c r="A296" t="s">
        <v>291</v>
      </c>
      <c r="B296">
        <v>9.9999999999999995E-8</v>
      </c>
      <c r="D296" t="s">
        <v>21</v>
      </c>
      <c r="E296" t="s">
        <v>22</v>
      </c>
      <c r="F296" t="s">
        <v>23</v>
      </c>
      <c r="G296">
        <v>0</v>
      </c>
      <c r="H296">
        <v>9.9999999999999995E-8</v>
      </c>
      <c r="J296" t="s">
        <v>1152</v>
      </c>
    </row>
    <row r="297" spans="1:14" x14ac:dyDescent="0.35">
      <c r="A297" t="s">
        <v>972</v>
      </c>
      <c r="B297">
        <v>1</v>
      </c>
      <c r="C297" t="s">
        <v>26</v>
      </c>
      <c r="D297" t="s">
        <v>11</v>
      </c>
      <c r="E297" t="s">
        <v>971</v>
      </c>
      <c r="F297" t="s">
        <v>25</v>
      </c>
      <c r="I297">
        <v>100</v>
      </c>
      <c r="J297" t="s">
        <v>66</v>
      </c>
      <c r="K297" t="s">
        <v>972</v>
      </c>
    </row>
    <row r="298" spans="1:14" x14ac:dyDescent="0.35">
      <c r="A298" t="s">
        <v>1153</v>
      </c>
      <c r="B298">
        <v>5.0000000000000001E-4</v>
      </c>
      <c r="C298" t="s">
        <v>34</v>
      </c>
      <c r="D298" t="s">
        <v>21</v>
      </c>
      <c r="E298" t="s">
        <v>702</v>
      </c>
      <c r="F298" t="s">
        <v>27</v>
      </c>
      <c r="G298">
        <v>0</v>
      </c>
      <c r="H298">
        <v>5.0000000000000001E-4</v>
      </c>
      <c r="J298" t="s">
        <v>1154</v>
      </c>
      <c r="K298" t="s">
        <v>1155</v>
      </c>
      <c r="L298" t="s">
        <v>1155</v>
      </c>
      <c r="M298" t="s">
        <v>1156</v>
      </c>
      <c r="N298" t="s">
        <v>1010</v>
      </c>
    </row>
    <row r="299" spans="1:14" x14ac:dyDescent="0.35">
      <c r="A299" t="s">
        <v>1072</v>
      </c>
      <c r="B299">
        <v>1.8896000000000001E-4</v>
      </c>
      <c r="C299" t="s">
        <v>34</v>
      </c>
      <c r="D299" t="s">
        <v>21</v>
      </c>
      <c r="E299" t="s">
        <v>702</v>
      </c>
      <c r="F299" t="s">
        <v>27</v>
      </c>
      <c r="G299">
        <v>0</v>
      </c>
      <c r="H299">
        <v>1.8896000000000001E-4</v>
      </c>
      <c r="J299" t="s">
        <v>1157</v>
      </c>
      <c r="K299" t="s">
        <v>1073</v>
      </c>
      <c r="L299" t="s">
        <v>1073</v>
      </c>
      <c r="M299" t="s">
        <v>1074</v>
      </c>
      <c r="N299" t="s">
        <v>1010</v>
      </c>
    </row>
    <row r="300" spans="1:14" x14ac:dyDescent="0.35">
      <c r="A300" t="s">
        <v>1158</v>
      </c>
      <c r="B300">
        <v>1.1000000000000001E-3</v>
      </c>
      <c r="C300" t="s">
        <v>34</v>
      </c>
      <c r="D300" t="s">
        <v>21</v>
      </c>
      <c r="E300" t="s">
        <v>702</v>
      </c>
      <c r="F300" t="s">
        <v>27</v>
      </c>
      <c r="G300">
        <v>0</v>
      </c>
      <c r="H300">
        <v>1.1000000000000001E-3</v>
      </c>
      <c r="J300" t="s">
        <v>1159</v>
      </c>
      <c r="K300" t="s">
        <v>1160</v>
      </c>
      <c r="L300" t="s">
        <v>1160</v>
      </c>
      <c r="M300" t="s">
        <v>1161</v>
      </c>
      <c r="N300" t="s">
        <v>1010</v>
      </c>
    </row>
    <row r="301" spans="1:14" x14ac:dyDescent="0.35">
      <c r="A301" t="s">
        <v>1162</v>
      </c>
      <c r="B301">
        <v>1E-4</v>
      </c>
      <c r="C301" t="s">
        <v>34</v>
      </c>
      <c r="D301" t="s">
        <v>21</v>
      </c>
      <c r="E301" t="s">
        <v>702</v>
      </c>
      <c r="F301" t="s">
        <v>27</v>
      </c>
      <c r="G301">
        <v>0</v>
      </c>
      <c r="H301">
        <v>1E-4</v>
      </c>
      <c r="J301" t="s">
        <v>1163</v>
      </c>
      <c r="K301" t="s">
        <v>1164</v>
      </c>
      <c r="L301" t="s">
        <v>1164</v>
      </c>
      <c r="M301" t="s">
        <v>1165</v>
      </c>
      <c r="N301" t="s">
        <v>1010</v>
      </c>
    </row>
    <row r="302" spans="1:14" x14ac:dyDescent="0.35">
      <c r="A302" t="s">
        <v>1166</v>
      </c>
      <c r="B302">
        <v>2.9999999999999997E-4</v>
      </c>
      <c r="C302" t="s">
        <v>34</v>
      </c>
      <c r="D302" t="s">
        <v>21</v>
      </c>
      <c r="E302" t="s">
        <v>702</v>
      </c>
      <c r="F302" t="s">
        <v>27</v>
      </c>
      <c r="G302">
        <v>0</v>
      </c>
      <c r="H302">
        <v>2.9999999999999997E-4</v>
      </c>
      <c r="J302" t="s">
        <v>1167</v>
      </c>
      <c r="K302" t="s">
        <v>1168</v>
      </c>
      <c r="L302" t="s">
        <v>1168</v>
      </c>
      <c r="M302" t="s">
        <v>1169</v>
      </c>
      <c r="N302" t="s">
        <v>1010</v>
      </c>
    </row>
    <row r="303" spans="1:14" x14ac:dyDescent="0.35">
      <c r="A303" t="s">
        <v>1170</v>
      </c>
      <c r="B303">
        <v>2.9999999999999997E-4</v>
      </c>
      <c r="C303" t="s">
        <v>34</v>
      </c>
      <c r="D303" t="s">
        <v>21</v>
      </c>
      <c r="E303" t="s">
        <v>702</v>
      </c>
      <c r="F303" t="s">
        <v>27</v>
      </c>
      <c r="G303">
        <v>0</v>
      </c>
      <c r="H303">
        <v>2.9999999999999997E-4</v>
      </c>
      <c r="J303" t="s">
        <v>1171</v>
      </c>
      <c r="K303" t="s">
        <v>1172</v>
      </c>
      <c r="L303" t="s">
        <v>1172</v>
      </c>
      <c r="M303" t="s">
        <v>1173</v>
      </c>
      <c r="N303" t="s">
        <v>1010</v>
      </c>
    </row>
    <row r="304" spans="1:14" x14ac:dyDescent="0.35">
      <c r="A304" t="s">
        <v>1174</v>
      </c>
      <c r="B304">
        <v>1.2999999999999999E-3</v>
      </c>
      <c r="C304" t="s">
        <v>34</v>
      </c>
      <c r="D304" t="s">
        <v>21</v>
      </c>
      <c r="E304" t="s">
        <v>702</v>
      </c>
      <c r="F304" t="s">
        <v>27</v>
      </c>
      <c r="G304">
        <v>0</v>
      </c>
      <c r="H304">
        <v>1.2999999999999999E-3</v>
      </c>
      <c r="J304" t="s">
        <v>1159</v>
      </c>
      <c r="K304" t="s">
        <v>1175</v>
      </c>
      <c r="L304" t="s">
        <v>1175</v>
      </c>
      <c r="M304" t="s">
        <v>1176</v>
      </c>
      <c r="N304" t="s">
        <v>1010</v>
      </c>
    </row>
    <row r="305" spans="1:14" x14ac:dyDescent="0.35">
      <c r="A305" t="s">
        <v>1139</v>
      </c>
      <c r="B305">
        <v>7.2389999999999998E-4</v>
      </c>
      <c r="C305" t="s">
        <v>26</v>
      </c>
      <c r="D305" t="s">
        <v>21</v>
      </c>
      <c r="E305" t="s">
        <v>702</v>
      </c>
      <c r="F305" t="s">
        <v>27</v>
      </c>
      <c r="G305">
        <v>0</v>
      </c>
      <c r="H305">
        <v>7.2389999999999998E-4</v>
      </c>
      <c r="J305" t="s">
        <v>1177</v>
      </c>
      <c r="K305" t="s">
        <v>764</v>
      </c>
      <c r="L305" t="s">
        <v>764</v>
      </c>
      <c r="M305" t="s">
        <v>1140</v>
      </c>
      <c r="N305" t="s">
        <v>1010</v>
      </c>
    </row>
    <row r="306" spans="1:14" x14ac:dyDescent="0.35">
      <c r="A306" t="s">
        <v>120</v>
      </c>
      <c r="B306">
        <v>4.1700000000000011E-4</v>
      </c>
      <c r="C306" t="s">
        <v>60</v>
      </c>
      <c r="D306" t="s">
        <v>61</v>
      </c>
      <c r="E306" t="s">
        <v>710</v>
      </c>
      <c r="F306" t="s">
        <v>27</v>
      </c>
      <c r="G306">
        <v>0</v>
      </c>
      <c r="H306">
        <v>1.5E-3</v>
      </c>
      <c r="J306" t="s">
        <v>1157</v>
      </c>
      <c r="K306" t="s">
        <v>122</v>
      </c>
      <c r="L306" t="s">
        <v>122</v>
      </c>
      <c r="M306" t="s">
        <v>1018</v>
      </c>
      <c r="N306" t="s">
        <v>1010</v>
      </c>
    </row>
    <row r="307" spans="1:14" x14ac:dyDescent="0.35">
      <c r="A307" t="s">
        <v>120</v>
      </c>
      <c r="B307">
        <v>1.0842E-4</v>
      </c>
      <c r="C307" t="s">
        <v>60</v>
      </c>
      <c r="D307" t="s">
        <v>61</v>
      </c>
      <c r="E307" t="s">
        <v>710</v>
      </c>
      <c r="F307" t="s">
        <v>27</v>
      </c>
      <c r="G307">
        <v>0</v>
      </c>
      <c r="H307">
        <v>3.8999999999999999E-4</v>
      </c>
      <c r="J307" t="s">
        <v>1178</v>
      </c>
      <c r="K307" t="s">
        <v>122</v>
      </c>
      <c r="L307" t="s">
        <v>122</v>
      </c>
      <c r="M307" t="s">
        <v>1018</v>
      </c>
      <c r="N307" t="s">
        <v>1010</v>
      </c>
    </row>
    <row r="308" spans="1:14" x14ac:dyDescent="0.35">
      <c r="A308" t="s">
        <v>1179</v>
      </c>
      <c r="B308">
        <v>2.1921000000000001E-4</v>
      </c>
      <c r="C308" t="s">
        <v>26</v>
      </c>
      <c r="D308" t="s">
        <v>21</v>
      </c>
      <c r="E308" t="s">
        <v>702</v>
      </c>
      <c r="F308" t="s">
        <v>27</v>
      </c>
      <c r="G308">
        <v>0</v>
      </c>
      <c r="H308">
        <v>2.1921000000000001E-4</v>
      </c>
      <c r="J308" t="s">
        <v>1157</v>
      </c>
      <c r="K308" t="s">
        <v>565</v>
      </c>
      <c r="L308" t="s">
        <v>565</v>
      </c>
      <c r="M308" t="s">
        <v>1180</v>
      </c>
      <c r="N308" t="s">
        <v>1010</v>
      </c>
    </row>
    <row r="310" spans="1:14" ht="15.5" x14ac:dyDescent="0.35">
      <c r="A310" s="1" t="s">
        <v>4</v>
      </c>
      <c r="B310" s="1" t="s">
        <v>1134</v>
      </c>
    </row>
    <row r="311" spans="1:14" x14ac:dyDescent="0.35">
      <c r="A311" t="s">
        <v>6</v>
      </c>
      <c r="B311" t="s">
        <v>1181</v>
      </c>
    </row>
    <row r="312" spans="1:14" x14ac:dyDescent="0.35">
      <c r="A312" t="s">
        <v>1002</v>
      </c>
      <c r="B312" t="s">
        <v>1003</v>
      </c>
    </row>
    <row r="313" spans="1:14" x14ac:dyDescent="0.35">
      <c r="A313" t="s">
        <v>7</v>
      </c>
      <c r="B313" t="s">
        <v>26</v>
      </c>
    </row>
    <row r="314" spans="1:14" x14ac:dyDescent="0.35">
      <c r="A314" t="s">
        <v>67</v>
      </c>
      <c r="B314">
        <v>1</v>
      </c>
    </row>
    <row r="315" spans="1:14" x14ac:dyDescent="0.35">
      <c r="A315" t="s">
        <v>9</v>
      </c>
      <c r="B315" t="s">
        <v>1134</v>
      </c>
    </row>
    <row r="316" spans="1:14" x14ac:dyDescent="0.35">
      <c r="A316" t="s">
        <v>18</v>
      </c>
      <c r="B316" t="s">
        <v>184</v>
      </c>
    </row>
    <row r="317" spans="1:14" x14ac:dyDescent="0.35">
      <c r="A317" t="s">
        <v>10</v>
      </c>
      <c r="B317" t="s">
        <v>11</v>
      </c>
    </row>
    <row r="318" spans="1:14" ht="15.5" x14ac:dyDescent="0.35">
      <c r="A318" s="1" t="s">
        <v>13</v>
      </c>
    </row>
    <row r="319" spans="1:14" x14ac:dyDescent="0.35">
      <c r="A319" t="s">
        <v>14</v>
      </c>
      <c r="B319" t="s">
        <v>15</v>
      </c>
      <c r="C319" t="s">
        <v>7</v>
      </c>
      <c r="D319" t="s">
        <v>10</v>
      </c>
      <c r="E319" t="s">
        <v>17</v>
      </c>
      <c r="F319" t="s">
        <v>18</v>
      </c>
      <c r="G319" t="s">
        <v>185</v>
      </c>
      <c r="H319" t="s">
        <v>699</v>
      </c>
      <c r="I319" t="s">
        <v>969</v>
      </c>
      <c r="J319" t="s">
        <v>65</v>
      </c>
      <c r="K319" t="s">
        <v>970</v>
      </c>
      <c r="L319" t="s">
        <v>9</v>
      </c>
      <c r="M319" t="s">
        <v>1004</v>
      </c>
      <c r="N319" t="s">
        <v>1005</v>
      </c>
    </row>
    <row r="320" spans="1:14" x14ac:dyDescent="0.35">
      <c r="A320" t="s">
        <v>291</v>
      </c>
      <c r="B320">
        <v>2.9810000000000001E-5</v>
      </c>
      <c r="D320" t="s">
        <v>21</v>
      </c>
      <c r="E320" t="s">
        <v>22</v>
      </c>
      <c r="F320" t="s">
        <v>23</v>
      </c>
      <c r="G320">
        <v>0</v>
      </c>
      <c r="H320">
        <v>2.9810000000000001E-5</v>
      </c>
      <c r="J320" t="s">
        <v>66</v>
      </c>
    </row>
    <row r="321" spans="1:14" x14ac:dyDescent="0.35">
      <c r="A321" t="s">
        <v>1134</v>
      </c>
      <c r="B321">
        <v>1</v>
      </c>
      <c r="C321" t="s">
        <v>26</v>
      </c>
      <c r="D321" t="s">
        <v>11</v>
      </c>
      <c r="E321" t="s">
        <v>1110</v>
      </c>
      <c r="F321" t="s">
        <v>25</v>
      </c>
      <c r="I321">
        <v>100</v>
      </c>
      <c r="J321" t="s">
        <v>66</v>
      </c>
      <c r="K321" t="s">
        <v>1134</v>
      </c>
    </row>
    <row r="322" spans="1:14" x14ac:dyDescent="0.35">
      <c r="A322" t="s">
        <v>1182</v>
      </c>
      <c r="B322">
        <v>1.4200000000000001E-2</v>
      </c>
      <c r="C322" t="s">
        <v>34</v>
      </c>
      <c r="D322" t="s">
        <v>21</v>
      </c>
      <c r="E322" t="s">
        <v>702</v>
      </c>
      <c r="F322" t="s">
        <v>27</v>
      </c>
      <c r="G322">
        <v>0</v>
      </c>
      <c r="H322">
        <v>1.4200000000000001E-2</v>
      </c>
      <c r="J322" t="s">
        <v>66</v>
      </c>
      <c r="K322" t="s">
        <v>1183</v>
      </c>
      <c r="L322" t="s">
        <v>1183</v>
      </c>
      <c r="M322" t="s">
        <v>1184</v>
      </c>
      <c r="N322" t="s">
        <v>1010</v>
      </c>
    </row>
    <row r="323" spans="1:14" x14ac:dyDescent="0.35">
      <c r="A323" t="s">
        <v>1158</v>
      </c>
      <c r="B323">
        <v>3.2000000000000003E-4</v>
      </c>
      <c r="C323" t="s">
        <v>34</v>
      </c>
      <c r="D323" t="s">
        <v>21</v>
      </c>
      <c r="E323" t="s">
        <v>702</v>
      </c>
      <c r="F323" t="s">
        <v>27</v>
      </c>
      <c r="G323">
        <v>0</v>
      </c>
      <c r="H323">
        <v>3.2000000000000003E-4</v>
      </c>
      <c r="J323" t="s">
        <v>66</v>
      </c>
      <c r="K323" t="s">
        <v>1160</v>
      </c>
      <c r="L323" t="s">
        <v>1160</v>
      </c>
      <c r="M323" t="s">
        <v>1161</v>
      </c>
      <c r="N323" t="s">
        <v>1010</v>
      </c>
    </row>
    <row r="324" spans="1:14" x14ac:dyDescent="0.35">
      <c r="A324" t="s">
        <v>1162</v>
      </c>
      <c r="B324">
        <v>5.0000000000000002E-5</v>
      </c>
      <c r="C324" t="s">
        <v>34</v>
      </c>
      <c r="D324" t="s">
        <v>21</v>
      </c>
      <c r="E324" t="s">
        <v>702</v>
      </c>
      <c r="F324" t="s">
        <v>27</v>
      </c>
      <c r="G324">
        <v>0</v>
      </c>
      <c r="H324">
        <v>5.0000000000000002E-5</v>
      </c>
      <c r="J324" t="s">
        <v>66</v>
      </c>
      <c r="K324" t="s">
        <v>1164</v>
      </c>
      <c r="L324" t="s">
        <v>1164</v>
      </c>
      <c r="M324" t="s">
        <v>1165</v>
      </c>
      <c r="N324" t="s">
        <v>1010</v>
      </c>
    </row>
    <row r="325" spans="1:14" x14ac:dyDescent="0.35">
      <c r="A325" t="s">
        <v>1166</v>
      </c>
      <c r="B325">
        <v>1E-4</v>
      </c>
      <c r="C325" t="s">
        <v>34</v>
      </c>
      <c r="D325" t="s">
        <v>21</v>
      </c>
      <c r="E325" t="s">
        <v>702</v>
      </c>
      <c r="F325" t="s">
        <v>27</v>
      </c>
      <c r="G325">
        <v>0</v>
      </c>
      <c r="H325">
        <v>1E-4</v>
      </c>
      <c r="J325" t="s">
        <v>66</v>
      </c>
      <c r="K325" t="s">
        <v>1168</v>
      </c>
      <c r="L325" t="s">
        <v>1168</v>
      </c>
      <c r="M325" t="s">
        <v>1169</v>
      </c>
      <c r="N325" t="s">
        <v>1010</v>
      </c>
    </row>
    <row r="326" spans="1:14" x14ac:dyDescent="0.35">
      <c r="A326" t="s">
        <v>1170</v>
      </c>
      <c r="B326">
        <v>5.8E-4</v>
      </c>
      <c r="C326" t="s">
        <v>34</v>
      </c>
      <c r="D326" t="s">
        <v>21</v>
      </c>
      <c r="E326" t="s">
        <v>702</v>
      </c>
      <c r="F326" t="s">
        <v>27</v>
      </c>
      <c r="G326">
        <v>0</v>
      </c>
      <c r="H326">
        <v>5.8E-4</v>
      </c>
      <c r="J326" t="s">
        <v>66</v>
      </c>
      <c r="K326" t="s">
        <v>1172</v>
      </c>
      <c r="L326" t="s">
        <v>1172</v>
      </c>
      <c r="M326" t="s">
        <v>1173</v>
      </c>
      <c r="N326" t="s">
        <v>1010</v>
      </c>
    </row>
    <row r="327" spans="1:14" x14ac:dyDescent="0.35">
      <c r="A327" t="s">
        <v>1139</v>
      </c>
      <c r="B327">
        <v>1.2459999999999999E-4</v>
      </c>
      <c r="C327" t="s">
        <v>26</v>
      </c>
      <c r="D327" t="s">
        <v>21</v>
      </c>
      <c r="E327" t="s">
        <v>702</v>
      </c>
      <c r="F327" t="s">
        <v>27</v>
      </c>
      <c r="G327">
        <v>0</v>
      </c>
      <c r="H327">
        <v>1.2459999999999999E-4</v>
      </c>
      <c r="J327" t="s">
        <v>66</v>
      </c>
      <c r="K327" t="s">
        <v>764</v>
      </c>
      <c r="L327" t="s">
        <v>764</v>
      </c>
      <c r="M327" t="s">
        <v>1140</v>
      </c>
      <c r="N327" t="s">
        <v>1010</v>
      </c>
    </row>
    <row r="329" spans="1:14" ht="15.5" x14ac:dyDescent="0.35">
      <c r="A329" s="1" t="s">
        <v>4</v>
      </c>
      <c r="B329" s="1" t="s">
        <v>1111</v>
      </c>
    </row>
    <row r="330" spans="1:14" x14ac:dyDescent="0.35">
      <c r="A330" t="s">
        <v>6</v>
      </c>
      <c r="B330" t="s">
        <v>1185</v>
      </c>
    </row>
    <row r="331" spans="1:14" x14ac:dyDescent="0.35">
      <c r="A331" t="s">
        <v>1002</v>
      </c>
      <c r="B331" t="s">
        <v>1003</v>
      </c>
    </row>
    <row r="332" spans="1:14" x14ac:dyDescent="0.35">
      <c r="A332" t="s">
        <v>7</v>
      </c>
      <c r="B332" t="s">
        <v>26</v>
      </c>
    </row>
    <row r="333" spans="1:14" x14ac:dyDescent="0.35">
      <c r="A333" t="s">
        <v>67</v>
      </c>
      <c r="B333">
        <v>1</v>
      </c>
    </row>
    <row r="334" spans="1:14" x14ac:dyDescent="0.35">
      <c r="A334" t="s">
        <v>9</v>
      </c>
      <c r="B334" t="s">
        <v>1111</v>
      </c>
    </row>
    <row r="335" spans="1:14" x14ac:dyDescent="0.35">
      <c r="A335" t="s">
        <v>18</v>
      </c>
      <c r="B335" t="s">
        <v>184</v>
      </c>
    </row>
    <row r="336" spans="1:14" x14ac:dyDescent="0.35">
      <c r="A336" t="s">
        <v>10</v>
      </c>
      <c r="B336" t="s">
        <v>11</v>
      </c>
    </row>
    <row r="337" spans="1:14" ht="15.5" x14ac:dyDescent="0.35">
      <c r="A337" s="1" t="s">
        <v>13</v>
      </c>
    </row>
    <row r="338" spans="1:14" x14ac:dyDescent="0.35">
      <c r="A338" t="s">
        <v>14</v>
      </c>
      <c r="B338" t="s">
        <v>15</v>
      </c>
      <c r="C338" t="s">
        <v>7</v>
      </c>
      <c r="D338" t="s">
        <v>10</v>
      </c>
      <c r="E338" t="s">
        <v>17</v>
      </c>
      <c r="F338" t="s">
        <v>18</v>
      </c>
      <c r="G338" t="s">
        <v>185</v>
      </c>
      <c r="H338" t="s">
        <v>699</v>
      </c>
      <c r="I338" t="s">
        <v>969</v>
      </c>
      <c r="J338" t="s">
        <v>65</v>
      </c>
      <c r="K338" t="s">
        <v>970</v>
      </c>
      <c r="L338" t="s">
        <v>9</v>
      </c>
      <c r="M338" t="s">
        <v>1004</v>
      </c>
      <c r="N338" t="s">
        <v>1005</v>
      </c>
    </row>
    <row r="339" spans="1:14" x14ac:dyDescent="0.35">
      <c r="A339" t="s">
        <v>1111</v>
      </c>
      <c r="B339">
        <v>1</v>
      </c>
      <c r="C339" t="s">
        <v>26</v>
      </c>
      <c r="D339" t="s">
        <v>11</v>
      </c>
      <c r="E339" t="s">
        <v>1110</v>
      </c>
      <c r="F339" t="s">
        <v>25</v>
      </c>
      <c r="I339">
        <v>100</v>
      </c>
      <c r="J339" t="s">
        <v>66</v>
      </c>
      <c r="K339" t="s">
        <v>1111</v>
      </c>
    </row>
    <row r="340" spans="1:14" x14ac:dyDescent="0.35">
      <c r="A340" t="s">
        <v>1132</v>
      </c>
      <c r="B340">
        <v>1.0245899999999999</v>
      </c>
      <c r="C340" t="s">
        <v>26</v>
      </c>
      <c r="D340" t="s">
        <v>11</v>
      </c>
      <c r="E340" t="s">
        <v>702</v>
      </c>
      <c r="F340" t="s">
        <v>27</v>
      </c>
      <c r="G340">
        <v>0</v>
      </c>
      <c r="H340">
        <v>1.0245899999999999</v>
      </c>
      <c r="J340" t="s">
        <v>66</v>
      </c>
      <c r="K340" t="s">
        <v>1132</v>
      </c>
    </row>
    <row r="341" spans="1:14" x14ac:dyDescent="0.35">
      <c r="A341" t="s">
        <v>213</v>
      </c>
      <c r="B341">
        <v>4.0299999999999997E-3</v>
      </c>
      <c r="C341" t="s">
        <v>26</v>
      </c>
      <c r="D341" t="s">
        <v>11</v>
      </c>
      <c r="E341" t="s">
        <v>710</v>
      </c>
      <c r="F341" t="s">
        <v>27</v>
      </c>
      <c r="G341">
        <v>0</v>
      </c>
      <c r="H341">
        <v>4.0299999999999997E-3</v>
      </c>
      <c r="J341" t="s">
        <v>66</v>
      </c>
      <c r="K341" t="s">
        <v>214</v>
      </c>
      <c r="L341" t="s">
        <v>214</v>
      </c>
      <c r="M341" t="s">
        <v>1009</v>
      </c>
      <c r="N341" t="s">
        <v>1010</v>
      </c>
    </row>
    <row r="342" spans="1:14" x14ac:dyDescent="0.35">
      <c r="A342" t="s">
        <v>398</v>
      </c>
      <c r="B342">
        <v>3.0000000000000001E-5</v>
      </c>
      <c r="C342" t="s">
        <v>34</v>
      </c>
      <c r="D342" t="s">
        <v>21</v>
      </c>
      <c r="E342" t="s">
        <v>702</v>
      </c>
      <c r="F342" t="s">
        <v>27</v>
      </c>
      <c r="G342">
        <v>0</v>
      </c>
      <c r="H342">
        <v>3.0000000000000001E-5</v>
      </c>
      <c r="J342" t="s">
        <v>66</v>
      </c>
      <c r="K342" t="s">
        <v>399</v>
      </c>
      <c r="L342" t="s">
        <v>399</v>
      </c>
      <c r="M342" t="s">
        <v>1075</v>
      </c>
      <c r="N342" t="s">
        <v>1010</v>
      </c>
    </row>
    <row r="343" spans="1:14" x14ac:dyDescent="0.35">
      <c r="A343" t="s">
        <v>203</v>
      </c>
      <c r="B343">
        <v>9.0000000000000006E-5</v>
      </c>
      <c r="C343" t="s">
        <v>34</v>
      </c>
      <c r="D343" t="s">
        <v>21</v>
      </c>
      <c r="E343" t="s">
        <v>702</v>
      </c>
      <c r="F343" t="s">
        <v>27</v>
      </c>
      <c r="G343">
        <v>0</v>
      </c>
      <c r="H343">
        <v>9.0000000000000006E-5</v>
      </c>
      <c r="J343" t="s">
        <v>66</v>
      </c>
      <c r="K343" t="s">
        <v>204</v>
      </c>
      <c r="L343" t="s">
        <v>204</v>
      </c>
      <c r="M343" t="s">
        <v>1029</v>
      </c>
      <c r="N343" t="s">
        <v>1010</v>
      </c>
    </row>
    <row r="344" spans="1:14" x14ac:dyDescent="0.35">
      <c r="A344" t="s">
        <v>986</v>
      </c>
      <c r="B344">
        <v>3.5000000000000001E-3</v>
      </c>
      <c r="C344" t="s">
        <v>26</v>
      </c>
      <c r="D344" t="s">
        <v>116</v>
      </c>
      <c r="E344" t="s">
        <v>710</v>
      </c>
      <c r="F344" t="s">
        <v>27</v>
      </c>
      <c r="G344">
        <v>0</v>
      </c>
      <c r="H344">
        <v>3.5000000000000001E-3</v>
      </c>
      <c r="J344" t="s">
        <v>1186</v>
      </c>
      <c r="K344" t="s">
        <v>988</v>
      </c>
      <c r="L344" t="s">
        <v>988</v>
      </c>
      <c r="M344" t="s">
        <v>1014</v>
      </c>
      <c r="N344" t="s">
        <v>1010</v>
      </c>
    </row>
    <row r="345" spans="1:14" x14ac:dyDescent="0.35">
      <c r="A345" t="s">
        <v>118</v>
      </c>
      <c r="B345">
        <v>0.44019999999999998</v>
      </c>
      <c r="C345" t="s">
        <v>34</v>
      </c>
      <c r="D345" t="s">
        <v>116</v>
      </c>
      <c r="E345" t="s">
        <v>710</v>
      </c>
      <c r="F345" t="s">
        <v>27</v>
      </c>
      <c r="G345">
        <v>0</v>
      </c>
      <c r="H345">
        <v>0.44019999999999998</v>
      </c>
      <c r="J345" t="s">
        <v>1187</v>
      </c>
      <c r="K345" t="s">
        <v>119</v>
      </c>
      <c r="L345" t="s">
        <v>119</v>
      </c>
      <c r="M345" t="s">
        <v>1017</v>
      </c>
      <c r="N345" t="s">
        <v>1010</v>
      </c>
    </row>
    <row r="346" spans="1:14" x14ac:dyDescent="0.35">
      <c r="A346" t="s">
        <v>120</v>
      </c>
      <c r="B346">
        <v>2.5853999999999997E-4</v>
      </c>
      <c r="C346" t="s">
        <v>60</v>
      </c>
      <c r="D346" t="s">
        <v>61</v>
      </c>
      <c r="E346" t="s">
        <v>710</v>
      </c>
      <c r="F346" t="s">
        <v>27</v>
      </c>
      <c r="G346">
        <v>0</v>
      </c>
      <c r="H346">
        <v>9.3000000000000005E-4</v>
      </c>
      <c r="J346" t="s">
        <v>66</v>
      </c>
      <c r="K346" t="s">
        <v>122</v>
      </c>
      <c r="L346" t="s">
        <v>122</v>
      </c>
      <c r="M346" t="s">
        <v>1018</v>
      </c>
      <c r="N346" t="s">
        <v>1010</v>
      </c>
    </row>
    <row r="347" spans="1:14" x14ac:dyDescent="0.35">
      <c r="A347" t="s">
        <v>120</v>
      </c>
      <c r="B347">
        <v>4.9762000000000005E-4</v>
      </c>
      <c r="C347" t="s">
        <v>60</v>
      </c>
      <c r="D347" t="s">
        <v>61</v>
      </c>
      <c r="E347" t="s">
        <v>710</v>
      </c>
      <c r="F347" t="s">
        <v>27</v>
      </c>
      <c r="G347">
        <v>0</v>
      </c>
      <c r="H347">
        <v>1.7899999999999999E-3</v>
      </c>
      <c r="J347" t="s">
        <v>1188</v>
      </c>
      <c r="K347" t="s">
        <v>122</v>
      </c>
      <c r="L347" t="s">
        <v>122</v>
      </c>
      <c r="M347" t="s">
        <v>1018</v>
      </c>
      <c r="N347" t="s">
        <v>1010</v>
      </c>
    </row>
    <row r="349" spans="1:14" ht="15.5" x14ac:dyDescent="0.35">
      <c r="A349" s="1" t="s">
        <v>4</v>
      </c>
      <c r="B349" s="1" t="s">
        <v>1089</v>
      </c>
    </row>
    <row r="350" spans="1:14" x14ac:dyDescent="0.35">
      <c r="A350" t="s">
        <v>6</v>
      </c>
      <c r="B350" t="s">
        <v>1189</v>
      </c>
    </row>
    <row r="351" spans="1:14" x14ac:dyDescent="0.35">
      <c r="A351" t="s">
        <v>1002</v>
      </c>
      <c r="B351" t="s">
        <v>1003</v>
      </c>
    </row>
    <row r="352" spans="1:14" x14ac:dyDescent="0.35">
      <c r="A352" t="s">
        <v>7</v>
      </c>
      <c r="B352" t="s">
        <v>26</v>
      </c>
    </row>
    <row r="353" spans="1:14" x14ac:dyDescent="0.35">
      <c r="A353" t="s">
        <v>67</v>
      </c>
      <c r="B353">
        <v>1</v>
      </c>
    </row>
    <row r="354" spans="1:14" x14ac:dyDescent="0.35">
      <c r="A354" t="s">
        <v>9</v>
      </c>
      <c r="B354" t="s">
        <v>1089</v>
      </c>
    </row>
    <row r="355" spans="1:14" x14ac:dyDescent="0.35">
      <c r="A355" t="s">
        <v>18</v>
      </c>
      <c r="B355" t="s">
        <v>184</v>
      </c>
    </row>
    <row r="356" spans="1:14" x14ac:dyDescent="0.35">
      <c r="A356" t="s">
        <v>10</v>
      </c>
      <c r="B356" t="s">
        <v>11</v>
      </c>
    </row>
    <row r="357" spans="1:14" ht="15.5" x14ac:dyDescent="0.35">
      <c r="A357" s="1" t="s">
        <v>13</v>
      </c>
    </row>
    <row r="358" spans="1:14" x14ac:dyDescent="0.35">
      <c r="A358" t="s">
        <v>14</v>
      </c>
      <c r="B358" t="s">
        <v>15</v>
      </c>
      <c r="C358" t="s">
        <v>7</v>
      </c>
      <c r="D358" t="s">
        <v>10</v>
      </c>
      <c r="E358" t="s">
        <v>17</v>
      </c>
      <c r="F358" t="s">
        <v>18</v>
      </c>
      <c r="G358" t="s">
        <v>185</v>
      </c>
      <c r="H358" t="s">
        <v>699</v>
      </c>
      <c r="I358" t="s">
        <v>969</v>
      </c>
      <c r="J358" t="s">
        <v>65</v>
      </c>
      <c r="K358" t="s">
        <v>970</v>
      </c>
      <c r="L358" t="s">
        <v>9</v>
      </c>
      <c r="M358" t="s">
        <v>1004</v>
      </c>
      <c r="N358" t="s">
        <v>1005</v>
      </c>
    </row>
    <row r="359" spans="1:14" x14ac:dyDescent="0.35">
      <c r="A359" t="s">
        <v>1089</v>
      </c>
      <c r="B359">
        <v>1</v>
      </c>
      <c r="C359" t="s">
        <v>26</v>
      </c>
      <c r="D359" t="s">
        <v>11</v>
      </c>
      <c r="E359" t="s">
        <v>1088</v>
      </c>
      <c r="F359" t="s">
        <v>25</v>
      </c>
      <c r="I359">
        <v>100</v>
      </c>
      <c r="J359" t="s">
        <v>66</v>
      </c>
      <c r="K359" t="s">
        <v>1089</v>
      </c>
    </row>
    <row r="360" spans="1:14" x14ac:dyDescent="0.35">
      <c r="A360" t="s">
        <v>1142</v>
      </c>
      <c r="B360">
        <v>1.0246</v>
      </c>
      <c r="C360" t="s">
        <v>26</v>
      </c>
      <c r="D360" t="s">
        <v>11</v>
      </c>
      <c r="E360" t="s">
        <v>702</v>
      </c>
      <c r="F360" t="s">
        <v>27</v>
      </c>
      <c r="G360">
        <v>0</v>
      </c>
      <c r="H360">
        <v>1.0246</v>
      </c>
      <c r="J360" t="s">
        <v>1190</v>
      </c>
      <c r="K360" t="s">
        <v>1142</v>
      </c>
    </row>
    <row r="361" spans="1:14" x14ac:dyDescent="0.35">
      <c r="A361" t="s">
        <v>213</v>
      </c>
      <c r="B361">
        <v>4.0000000000000001E-3</v>
      </c>
      <c r="C361" t="s">
        <v>26</v>
      </c>
      <c r="D361" t="s">
        <v>11</v>
      </c>
      <c r="E361" t="s">
        <v>702</v>
      </c>
      <c r="F361" t="s">
        <v>27</v>
      </c>
      <c r="G361">
        <v>0</v>
      </c>
      <c r="H361">
        <v>4.0000000000000001E-3</v>
      </c>
      <c r="J361" t="s">
        <v>1190</v>
      </c>
      <c r="K361" t="s">
        <v>214</v>
      </c>
      <c r="L361" t="s">
        <v>214</v>
      </c>
      <c r="M361" t="s">
        <v>1009</v>
      </c>
      <c r="N361" t="s">
        <v>1010</v>
      </c>
    </row>
    <row r="362" spans="1:14" x14ac:dyDescent="0.35">
      <c r="A362" t="s">
        <v>398</v>
      </c>
      <c r="B362">
        <v>3.1999999999999999E-5</v>
      </c>
      <c r="C362" t="s">
        <v>34</v>
      </c>
      <c r="D362" t="s">
        <v>21</v>
      </c>
      <c r="E362" t="s">
        <v>702</v>
      </c>
      <c r="F362" t="s">
        <v>27</v>
      </c>
      <c r="G362">
        <v>0</v>
      </c>
      <c r="H362">
        <v>3.1999999999999999E-5</v>
      </c>
      <c r="J362" t="s">
        <v>1190</v>
      </c>
      <c r="K362" t="s">
        <v>399</v>
      </c>
      <c r="L362" t="s">
        <v>399</v>
      </c>
      <c r="M362" t="s">
        <v>1075</v>
      </c>
      <c r="N362" t="s">
        <v>1010</v>
      </c>
    </row>
    <row r="363" spans="1:14" x14ac:dyDescent="0.35">
      <c r="A363" t="s">
        <v>203</v>
      </c>
      <c r="B363">
        <v>8.7999999999999998E-5</v>
      </c>
      <c r="C363" t="s">
        <v>34</v>
      </c>
      <c r="D363" t="s">
        <v>21</v>
      </c>
      <c r="E363" t="s">
        <v>702</v>
      </c>
      <c r="F363" t="s">
        <v>27</v>
      </c>
      <c r="G363">
        <v>0</v>
      </c>
      <c r="H363">
        <v>8.7999999999999998E-5</v>
      </c>
      <c r="J363" t="s">
        <v>1190</v>
      </c>
      <c r="K363" t="s">
        <v>204</v>
      </c>
      <c r="L363" t="s">
        <v>204</v>
      </c>
      <c r="M363" t="s">
        <v>1029</v>
      </c>
      <c r="N363" t="s">
        <v>1010</v>
      </c>
    </row>
    <row r="364" spans="1:14" x14ac:dyDescent="0.35">
      <c r="A364" t="s">
        <v>120</v>
      </c>
      <c r="B364">
        <v>2.5020000000000001E-4</v>
      </c>
      <c r="C364" t="s">
        <v>60</v>
      </c>
      <c r="D364" t="s">
        <v>61</v>
      </c>
      <c r="E364" t="s">
        <v>702</v>
      </c>
      <c r="F364" t="s">
        <v>27</v>
      </c>
      <c r="G364">
        <v>0</v>
      </c>
      <c r="H364">
        <v>8.9999999999999998E-4</v>
      </c>
      <c r="J364" t="s">
        <v>1190</v>
      </c>
      <c r="K364" t="s">
        <v>122</v>
      </c>
      <c r="L364" t="s">
        <v>122</v>
      </c>
      <c r="M364" t="s">
        <v>1018</v>
      </c>
      <c r="N364" t="s">
        <v>1010</v>
      </c>
    </row>
    <row r="366" spans="1:14" ht="15.5" x14ac:dyDescent="0.35">
      <c r="A366" s="1" t="s">
        <v>4</v>
      </c>
      <c r="B366" s="1" t="s">
        <v>1144</v>
      </c>
    </row>
    <row r="367" spans="1:14" x14ac:dyDescent="0.35">
      <c r="A367" t="s">
        <v>6</v>
      </c>
      <c r="B367" t="s">
        <v>1191</v>
      </c>
    </row>
    <row r="368" spans="1:14" x14ac:dyDescent="0.35">
      <c r="A368" t="s">
        <v>1002</v>
      </c>
      <c r="B368" t="s">
        <v>1003</v>
      </c>
    </row>
    <row r="369" spans="1:14" x14ac:dyDescent="0.35">
      <c r="A369" t="s">
        <v>7</v>
      </c>
      <c r="B369" t="s">
        <v>26</v>
      </c>
    </row>
    <row r="370" spans="1:14" x14ac:dyDescent="0.35">
      <c r="A370" t="s">
        <v>67</v>
      </c>
      <c r="B370">
        <v>1</v>
      </c>
    </row>
    <row r="371" spans="1:14" x14ac:dyDescent="0.35">
      <c r="A371" t="s">
        <v>9</v>
      </c>
      <c r="B371" t="s">
        <v>1144</v>
      </c>
    </row>
    <row r="372" spans="1:14" x14ac:dyDescent="0.35">
      <c r="A372" t="s">
        <v>18</v>
      </c>
      <c r="B372" t="s">
        <v>184</v>
      </c>
    </row>
    <row r="373" spans="1:14" x14ac:dyDescent="0.35">
      <c r="A373" t="s">
        <v>10</v>
      </c>
      <c r="B373" t="s">
        <v>11</v>
      </c>
    </row>
    <row r="374" spans="1:14" ht="15.5" x14ac:dyDescent="0.35">
      <c r="A374" s="1" t="s">
        <v>13</v>
      </c>
    </row>
    <row r="375" spans="1:14" x14ac:dyDescent="0.35">
      <c r="A375" t="s">
        <v>14</v>
      </c>
      <c r="B375" t="s">
        <v>15</v>
      </c>
      <c r="C375" t="s">
        <v>7</v>
      </c>
      <c r="D375" t="s">
        <v>10</v>
      </c>
      <c r="E375" t="s">
        <v>17</v>
      </c>
      <c r="F375" t="s">
        <v>18</v>
      </c>
      <c r="G375" t="s">
        <v>185</v>
      </c>
      <c r="H375" t="s">
        <v>699</v>
      </c>
      <c r="I375" t="s">
        <v>969</v>
      </c>
      <c r="J375" t="s">
        <v>65</v>
      </c>
      <c r="K375" t="s">
        <v>970</v>
      </c>
      <c r="L375" t="s">
        <v>9</v>
      </c>
      <c r="M375" t="s">
        <v>1004</v>
      </c>
      <c r="N375" t="s">
        <v>1005</v>
      </c>
    </row>
    <row r="376" spans="1:14" x14ac:dyDescent="0.35">
      <c r="A376" t="s">
        <v>291</v>
      </c>
      <c r="B376">
        <v>5.7200000000000001E-5</v>
      </c>
      <c r="D376" t="s">
        <v>21</v>
      </c>
      <c r="E376" t="s">
        <v>22</v>
      </c>
      <c r="F376" t="s">
        <v>23</v>
      </c>
      <c r="G376">
        <v>0</v>
      </c>
      <c r="H376">
        <v>5.7200000000000001E-5</v>
      </c>
      <c r="J376" t="s">
        <v>1192</v>
      </c>
    </row>
    <row r="377" spans="1:14" x14ac:dyDescent="0.35">
      <c r="A377" t="s">
        <v>291</v>
      </c>
      <c r="B377">
        <v>1.1999999999999999E-7</v>
      </c>
      <c r="D377" t="s">
        <v>21</v>
      </c>
      <c r="E377" t="s">
        <v>22</v>
      </c>
      <c r="F377" t="s">
        <v>23</v>
      </c>
      <c r="G377">
        <v>0</v>
      </c>
      <c r="H377">
        <v>1.1999999999999999E-7</v>
      </c>
      <c r="J377" t="s">
        <v>1193</v>
      </c>
    </row>
    <row r="378" spans="1:14" x14ac:dyDescent="0.35">
      <c r="A378" t="s">
        <v>1144</v>
      </c>
      <c r="B378">
        <v>1</v>
      </c>
      <c r="C378" t="s">
        <v>26</v>
      </c>
      <c r="D378" t="s">
        <v>11</v>
      </c>
      <c r="E378" t="s">
        <v>1088</v>
      </c>
      <c r="F378" t="s">
        <v>25</v>
      </c>
      <c r="I378">
        <v>100</v>
      </c>
      <c r="J378" t="s">
        <v>66</v>
      </c>
      <c r="K378" t="s">
        <v>1144</v>
      </c>
    </row>
    <row r="379" spans="1:14" x14ac:dyDescent="0.35">
      <c r="A379" t="s">
        <v>1072</v>
      </c>
      <c r="B379">
        <v>1.3163000000000001E-4</v>
      </c>
      <c r="C379" t="s">
        <v>34</v>
      </c>
      <c r="D379" t="s">
        <v>21</v>
      </c>
      <c r="E379" t="s">
        <v>702</v>
      </c>
      <c r="F379" t="s">
        <v>27</v>
      </c>
      <c r="G379">
        <v>0</v>
      </c>
      <c r="H379">
        <v>1.3163000000000001E-4</v>
      </c>
      <c r="J379" t="s">
        <v>1194</v>
      </c>
      <c r="K379" t="s">
        <v>1073</v>
      </c>
      <c r="L379" t="s">
        <v>1073</v>
      </c>
      <c r="M379" t="s">
        <v>1074</v>
      </c>
      <c r="N379" t="s">
        <v>1010</v>
      </c>
    </row>
    <row r="380" spans="1:14" x14ac:dyDescent="0.35">
      <c r="A380" t="s">
        <v>1158</v>
      </c>
      <c r="B380">
        <v>1.8400000000000001E-3</v>
      </c>
      <c r="C380" t="s">
        <v>34</v>
      </c>
      <c r="D380" t="s">
        <v>21</v>
      </c>
      <c r="E380" t="s">
        <v>702</v>
      </c>
      <c r="F380" t="s">
        <v>27</v>
      </c>
      <c r="G380">
        <v>0</v>
      </c>
      <c r="H380">
        <v>1.8400000000000001E-3</v>
      </c>
      <c r="J380" t="s">
        <v>1195</v>
      </c>
      <c r="K380" t="s">
        <v>1160</v>
      </c>
      <c r="L380" t="s">
        <v>1160</v>
      </c>
      <c r="M380" t="s">
        <v>1161</v>
      </c>
      <c r="N380" t="s">
        <v>1010</v>
      </c>
    </row>
    <row r="381" spans="1:14" x14ac:dyDescent="0.35">
      <c r="A381" t="s">
        <v>1162</v>
      </c>
      <c r="B381">
        <v>9.0000000000000006E-5</v>
      </c>
      <c r="C381" t="s">
        <v>34</v>
      </c>
      <c r="D381" t="s">
        <v>21</v>
      </c>
      <c r="E381" t="s">
        <v>702</v>
      </c>
      <c r="F381" t="s">
        <v>27</v>
      </c>
      <c r="G381">
        <v>0</v>
      </c>
      <c r="H381">
        <v>9.0000000000000006E-5</v>
      </c>
      <c r="J381" t="s">
        <v>1196</v>
      </c>
      <c r="K381" t="s">
        <v>1164</v>
      </c>
      <c r="L381" t="s">
        <v>1164</v>
      </c>
      <c r="M381" t="s">
        <v>1165</v>
      </c>
      <c r="N381" t="s">
        <v>1010</v>
      </c>
    </row>
    <row r="382" spans="1:14" x14ac:dyDescent="0.35">
      <c r="A382" t="s">
        <v>1166</v>
      </c>
      <c r="B382">
        <v>4.0999999999999999E-4</v>
      </c>
      <c r="C382" t="s">
        <v>34</v>
      </c>
      <c r="D382" t="s">
        <v>21</v>
      </c>
      <c r="E382" t="s">
        <v>702</v>
      </c>
      <c r="F382" t="s">
        <v>27</v>
      </c>
      <c r="G382">
        <v>0</v>
      </c>
      <c r="H382">
        <v>4.0999999999999999E-4</v>
      </c>
      <c r="J382" t="s">
        <v>1197</v>
      </c>
      <c r="K382" t="s">
        <v>1168</v>
      </c>
      <c r="L382" t="s">
        <v>1168</v>
      </c>
      <c r="M382" t="s">
        <v>1169</v>
      </c>
      <c r="N382" t="s">
        <v>1010</v>
      </c>
    </row>
    <row r="383" spans="1:14" x14ac:dyDescent="0.35">
      <c r="A383" t="s">
        <v>1170</v>
      </c>
      <c r="B383">
        <v>5.5999999999999995E-4</v>
      </c>
      <c r="C383" t="s">
        <v>34</v>
      </c>
      <c r="D383" t="s">
        <v>21</v>
      </c>
      <c r="E383" t="s">
        <v>702</v>
      </c>
      <c r="F383" t="s">
        <v>27</v>
      </c>
      <c r="G383">
        <v>0</v>
      </c>
      <c r="H383">
        <v>5.5999999999999995E-4</v>
      </c>
      <c r="J383" t="s">
        <v>1198</v>
      </c>
      <c r="K383" t="s">
        <v>1172</v>
      </c>
      <c r="L383" t="s">
        <v>1172</v>
      </c>
      <c r="M383" t="s">
        <v>1173</v>
      </c>
      <c r="N383" t="s">
        <v>1010</v>
      </c>
    </row>
    <row r="384" spans="1:14" x14ac:dyDescent="0.35">
      <c r="A384" t="s">
        <v>1199</v>
      </c>
      <c r="B384">
        <v>3.6000000000000002E-4</v>
      </c>
      <c r="C384" t="s">
        <v>34</v>
      </c>
      <c r="D384" t="s">
        <v>21</v>
      </c>
      <c r="E384" t="s">
        <v>702</v>
      </c>
      <c r="F384" t="s">
        <v>27</v>
      </c>
      <c r="G384">
        <v>0</v>
      </c>
      <c r="H384">
        <v>3.6000000000000002E-4</v>
      </c>
      <c r="J384" t="s">
        <v>1200</v>
      </c>
      <c r="K384" t="s">
        <v>1201</v>
      </c>
      <c r="L384" t="s">
        <v>1201</v>
      </c>
      <c r="M384" t="s">
        <v>1202</v>
      </c>
      <c r="N384" t="s">
        <v>1010</v>
      </c>
    </row>
    <row r="385" spans="1:14" x14ac:dyDescent="0.35">
      <c r="A385" t="s">
        <v>1174</v>
      </c>
      <c r="B385">
        <v>4.0499999999999998E-3</v>
      </c>
      <c r="C385" t="s">
        <v>34</v>
      </c>
      <c r="D385" t="s">
        <v>21</v>
      </c>
      <c r="E385" t="s">
        <v>702</v>
      </c>
      <c r="F385" t="s">
        <v>27</v>
      </c>
      <c r="G385">
        <v>0</v>
      </c>
      <c r="H385">
        <v>4.0499999999999998E-3</v>
      </c>
      <c r="J385" t="s">
        <v>1203</v>
      </c>
      <c r="K385" t="s">
        <v>1175</v>
      </c>
      <c r="L385" t="s">
        <v>1175</v>
      </c>
      <c r="M385" t="s">
        <v>1176</v>
      </c>
      <c r="N385" t="s">
        <v>1010</v>
      </c>
    </row>
    <row r="386" spans="1:14" x14ac:dyDescent="0.35">
      <c r="A386" t="s">
        <v>1139</v>
      </c>
      <c r="B386">
        <v>8.9649999999999994E-4</v>
      </c>
      <c r="C386" t="s">
        <v>26</v>
      </c>
      <c r="D386" t="s">
        <v>21</v>
      </c>
      <c r="E386" t="s">
        <v>702</v>
      </c>
      <c r="F386" t="s">
        <v>27</v>
      </c>
      <c r="G386">
        <v>0</v>
      </c>
      <c r="H386">
        <v>8.9649999999999994E-4</v>
      </c>
      <c r="J386" t="s">
        <v>1204</v>
      </c>
      <c r="K386" t="s">
        <v>764</v>
      </c>
      <c r="L386" t="s">
        <v>764</v>
      </c>
      <c r="M386" t="s">
        <v>1140</v>
      </c>
      <c r="N386" t="s">
        <v>1010</v>
      </c>
    </row>
    <row r="387" spans="1:14" x14ac:dyDescent="0.35">
      <c r="A387" t="s">
        <v>120</v>
      </c>
      <c r="B387">
        <v>8.3678000000000008E-4</v>
      </c>
      <c r="C387" t="s">
        <v>60</v>
      </c>
      <c r="D387" t="s">
        <v>61</v>
      </c>
      <c r="E387" t="s">
        <v>710</v>
      </c>
      <c r="F387" t="s">
        <v>27</v>
      </c>
      <c r="G387">
        <v>0</v>
      </c>
      <c r="H387">
        <v>3.0100000000000001E-3</v>
      </c>
      <c r="J387" t="s">
        <v>1205</v>
      </c>
      <c r="K387" t="s">
        <v>122</v>
      </c>
      <c r="L387" t="s">
        <v>122</v>
      </c>
      <c r="M387" t="s">
        <v>1018</v>
      </c>
      <c r="N387" t="s">
        <v>1010</v>
      </c>
    </row>
    <row r="388" spans="1:14" x14ac:dyDescent="0.35">
      <c r="A388" t="s">
        <v>1179</v>
      </c>
      <c r="B388">
        <v>1.5270999999999999E-4</v>
      </c>
      <c r="C388" t="s">
        <v>26</v>
      </c>
      <c r="D388" t="s">
        <v>21</v>
      </c>
      <c r="E388" t="s">
        <v>702</v>
      </c>
      <c r="F388" t="s">
        <v>27</v>
      </c>
      <c r="G388">
        <v>0</v>
      </c>
      <c r="H388">
        <v>1.5270999999999999E-4</v>
      </c>
      <c r="J388" t="s">
        <v>1194</v>
      </c>
      <c r="K388" t="s">
        <v>565</v>
      </c>
      <c r="L388" t="s">
        <v>565</v>
      </c>
      <c r="M388" t="s">
        <v>1180</v>
      </c>
      <c r="N388" t="s">
        <v>1010</v>
      </c>
    </row>
    <row r="390" spans="1:14" ht="15.5" x14ac:dyDescent="0.35">
      <c r="A390" s="1" t="s">
        <v>4</v>
      </c>
      <c r="B390" s="1" t="s">
        <v>1066</v>
      </c>
    </row>
    <row r="391" spans="1:14" x14ac:dyDescent="0.35">
      <c r="A391" t="s">
        <v>6</v>
      </c>
      <c r="B391" t="s">
        <v>1206</v>
      </c>
    </row>
    <row r="392" spans="1:14" x14ac:dyDescent="0.35">
      <c r="A392" t="s">
        <v>1002</v>
      </c>
      <c r="B392" t="s">
        <v>1003</v>
      </c>
    </row>
    <row r="393" spans="1:14" x14ac:dyDescent="0.35">
      <c r="A393" t="s">
        <v>7</v>
      </c>
      <c r="B393" t="s">
        <v>26</v>
      </c>
    </row>
    <row r="394" spans="1:14" x14ac:dyDescent="0.35">
      <c r="A394" t="s">
        <v>67</v>
      </c>
      <c r="B394">
        <v>1</v>
      </c>
    </row>
    <row r="395" spans="1:14" x14ac:dyDescent="0.35">
      <c r="A395" t="s">
        <v>9</v>
      </c>
      <c r="B395" t="s">
        <v>1066</v>
      </c>
    </row>
    <row r="396" spans="1:14" x14ac:dyDescent="0.35">
      <c r="A396" t="s">
        <v>18</v>
      </c>
      <c r="B396" t="s">
        <v>184</v>
      </c>
    </row>
    <row r="397" spans="1:14" x14ac:dyDescent="0.35">
      <c r="A397" t="s">
        <v>10</v>
      </c>
      <c r="B397" t="s">
        <v>11</v>
      </c>
    </row>
    <row r="398" spans="1:14" ht="15.5" x14ac:dyDescent="0.35">
      <c r="A398" s="1" t="s">
        <v>13</v>
      </c>
    </row>
    <row r="399" spans="1:14" x14ac:dyDescent="0.35">
      <c r="A399" t="s">
        <v>14</v>
      </c>
      <c r="B399" t="s">
        <v>15</v>
      </c>
      <c r="C399" t="s">
        <v>7</v>
      </c>
      <c r="D399" t="s">
        <v>10</v>
      </c>
      <c r="E399" t="s">
        <v>17</v>
      </c>
      <c r="F399" t="s">
        <v>18</v>
      </c>
      <c r="G399" t="s">
        <v>185</v>
      </c>
      <c r="H399" t="s">
        <v>699</v>
      </c>
      <c r="I399" t="s">
        <v>969</v>
      </c>
      <c r="J399" t="s">
        <v>65</v>
      </c>
      <c r="K399" t="s">
        <v>970</v>
      </c>
      <c r="L399" t="s">
        <v>9</v>
      </c>
      <c r="M399" t="s">
        <v>1004</v>
      </c>
      <c r="N399" t="s">
        <v>1005</v>
      </c>
    </row>
    <row r="400" spans="1:14" x14ac:dyDescent="0.35">
      <c r="A400" t="s">
        <v>1066</v>
      </c>
      <c r="B400">
        <v>1</v>
      </c>
      <c r="C400" t="s">
        <v>26</v>
      </c>
      <c r="D400" t="s">
        <v>11</v>
      </c>
      <c r="E400" t="s">
        <v>1065</v>
      </c>
      <c r="F400" t="s">
        <v>25</v>
      </c>
      <c r="I400">
        <v>100</v>
      </c>
      <c r="J400" t="s">
        <v>66</v>
      </c>
      <c r="K400" t="s">
        <v>1066</v>
      </c>
    </row>
    <row r="401" spans="1:14" x14ac:dyDescent="0.35">
      <c r="A401" t="s">
        <v>1207</v>
      </c>
      <c r="B401">
        <f>1.0246/37</f>
        <v>2.769189189189189E-2</v>
      </c>
      <c r="C401" t="s">
        <v>34</v>
      </c>
      <c r="D401" t="s">
        <v>21</v>
      </c>
      <c r="F401" t="s">
        <v>27</v>
      </c>
      <c r="J401" t="s">
        <v>1208</v>
      </c>
      <c r="L401" t="s">
        <v>1209</v>
      </c>
    </row>
    <row r="402" spans="1:14" x14ac:dyDescent="0.35">
      <c r="A402" t="s">
        <v>213</v>
      </c>
      <c r="B402">
        <v>4.0000000000000001E-3</v>
      </c>
      <c r="C402" t="s">
        <v>26</v>
      </c>
      <c r="D402" t="s">
        <v>11</v>
      </c>
      <c r="E402" t="s">
        <v>702</v>
      </c>
      <c r="F402" t="s">
        <v>27</v>
      </c>
      <c r="G402">
        <v>0</v>
      </c>
      <c r="H402">
        <v>4.0000000000000001E-3</v>
      </c>
      <c r="J402" t="s">
        <v>1190</v>
      </c>
      <c r="K402" t="s">
        <v>214</v>
      </c>
      <c r="L402" t="s">
        <v>214</v>
      </c>
      <c r="M402" t="s">
        <v>1009</v>
      </c>
      <c r="N402" t="s">
        <v>1010</v>
      </c>
    </row>
    <row r="403" spans="1:14" x14ac:dyDescent="0.35">
      <c r="A403" t="s">
        <v>398</v>
      </c>
      <c r="B403">
        <v>3.1999999999999999E-5</v>
      </c>
      <c r="C403" t="s">
        <v>34</v>
      </c>
      <c r="D403" t="s">
        <v>21</v>
      </c>
      <c r="E403" t="s">
        <v>702</v>
      </c>
      <c r="F403" t="s">
        <v>27</v>
      </c>
      <c r="G403">
        <v>0</v>
      </c>
      <c r="H403">
        <v>3.1999999999999999E-5</v>
      </c>
      <c r="J403" t="s">
        <v>1190</v>
      </c>
      <c r="K403" t="s">
        <v>399</v>
      </c>
      <c r="L403" t="s">
        <v>399</v>
      </c>
      <c r="M403" t="s">
        <v>1075</v>
      </c>
      <c r="N403" t="s">
        <v>1010</v>
      </c>
    </row>
    <row r="404" spans="1:14" x14ac:dyDescent="0.35">
      <c r="A404" t="s">
        <v>203</v>
      </c>
      <c r="B404">
        <v>8.7999999999999998E-5</v>
      </c>
      <c r="C404" t="s">
        <v>34</v>
      </c>
      <c r="D404" t="s">
        <v>21</v>
      </c>
      <c r="E404" t="s">
        <v>702</v>
      </c>
      <c r="F404" t="s">
        <v>27</v>
      </c>
      <c r="G404">
        <v>0</v>
      </c>
      <c r="H404">
        <v>8.7999999999999998E-5</v>
      </c>
      <c r="J404" t="s">
        <v>1190</v>
      </c>
      <c r="K404" t="s">
        <v>204</v>
      </c>
      <c r="L404" t="s">
        <v>204</v>
      </c>
      <c r="M404" t="s">
        <v>1029</v>
      </c>
      <c r="N404" t="s">
        <v>1010</v>
      </c>
    </row>
    <row r="405" spans="1:14" x14ac:dyDescent="0.35">
      <c r="A405" t="s">
        <v>986</v>
      </c>
      <c r="B405">
        <v>2.8999999999999998E-3</v>
      </c>
      <c r="C405" t="s">
        <v>26</v>
      </c>
      <c r="D405" t="s">
        <v>116</v>
      </c>
      <c r="E405" t="s">
        <v>710</v>
      </c>
      <c r="F405" t="s">
        <v>27</v>
      </c>
      <c r="G405">
        <v>0</v>
      </c>
      <c r="H405">
        <v>2.8999999999999998E-3</v>
      </c>
      <c r="J405" t="s">
        <v>1210</v>
      </c>
      <c r="K405" t="s">
        <v>988</v>
      </c>
      <c r="L405" t="s">
        <v>988</v>
      </c>
      <c r="M405" t="s">
        <v>1014</v>
      </c>
      <c r="N405" t="s">
        <v>1010</v>
      </c>
    </row>
    <row r="406" spans="1:14" x14ac:dyDescent="0.35">
      <c r="A406" t="s">
        <v>118</v>
      </c>
      <c r="B406">
        <v>0.18920000000000001</v>
      </c>
      <c r="C406" t="s">
        <v>34</v>
      </c>
      <c r="D406" t="s">
        <v>116</v>
      </c>
      <c r="E406" t="s">
        <v>710</v>
      </c>
      <c r="F406" t="s">
        <v>27</v>
      </c>
      <c r="G406">
        <v>0</v>
      </c>
      <c r="H406">
        <v>0.18920000000000001</v>
      </c>
      <c r="J406" t="s">
        <v>1211</v>
      </c>
      <c r="K406" t="s">
        <v>119</v>
      </c>
      <c r="L406" t="s">
        <v>119</v>
      </c>
      <c r="M406" t="s">
        <v>1017</v>
      </c>
      <c r="N406" t="s">
        <v>1010</v>
      </c>
    </row>
    <row r="407" spans="1:14" x14ac:dyDescent="0.35">
      <c r="A407" t="s">
        <v>120</v>
      </c>
      <c r="B407">
        <v>2.5020000000000001E-4</v>
      </c>
      <c r="C407" t="s">
        <v>60</v>
      </c>
      <c r="D407" t="s">
        <v>61</v>
      </c>
      <c r="E407" t="s">
        <v>702</v>
      </c>
      <c r="F407" t="s">
        <v>27</v>
      </c>
      <c r="G407">
        <v>0</v>
      </c>
      <c r="H407">
        <v>8.9999999999999998E-4</v>
      </c>
      <c r="J407" t="s">
        <v>1190</v>
      </c>
      <c r="K407" t="s">
        <v>122</v>
      </c>
      <c r="L407" t="s">
        <v>122</v>
      </c>
      <c r="M407" t="s">
        <v>1018</v>
      </c>
      <c r="N407" t="s">
        <v>1010</v>
      </c>
    </row>
    <row r="409" spans="1:14" ht="15.5" x14ac:dyDescent="0.35">
      <c r="A409" s="1" t="s">
        <v>4</v>
      </c>
      <c r="B409" s="1" t="s">
        <v>1212</v>
      </c>
    </row>
    <row r="410" spans="1:14" x14ac:dyDescent="0.35">
      <c r="A410" t="s">
        <v>6</v>
      </c>
      <c r="B410" t="s">
        <v>1213</v>
      </c>
    </row>
    <row r="411" spans="1:14" x14ac:dyDescent="0.35">
      <c r="A411" t="s">
        <v>1002</v>
      </c>
      <c r="B411" t="s">
        <v>1003</v>
      </c>
    </row>
    <row r="412" spans="1:14" x14ac:dyDescent="0.35">
      <c r="A412" t="s">
        <v>7</v>
      </c>
      <c r="B412" t="s">
        <v>26</v>
      </c>
    </row>
    <row r="413" spans="1:14" x14ac:dyDescent="0.35">
      <c r="A413" t="s">
        <v>67</v>
      </c>
      <c r="B413">
        <v>1</v>
      </c>
    </row>
    <row r="414" spans="1:14" x14ac:dyDescent="0.35">
      <c r="A414" t="s">
        <v>9</v>
      </c>
      <c r="B414" t="s">
        <v>1212</v>
      </c>
    </row>
    <row r="415" spans="1:14" x14ac:dyDescent="0.35">
      <c r="A415" t="s">
        <v>18</v>
      </c>
      <c r="B415" t="s">
        <v>184</v>
      </c>
    </row>
    <row r="416" spans="1:14" x14ac:dyDescent="0.35">
      <c r="A416" t="s">
        <v>10</v>
      </c>
      <c r="B416" t="s">
        <v>11</v>
      </c>
    </row>
    <row r="417" spans="1:14" ht="15.5" x14ac:dyDescent="0.35">
      <c r="A417" s="1" t="s">
        <v>13</v>
      </c>
    </row>
    <row r="418" spans="1:14" x14ac:dyDescent="0.35">
      <c r="A418" t="s">
        <v>14</v>
      </c>
      <c r="B418" t="s">
        <v>15</v>
      </c>
      <c r="C418" t="s">
        <v>7</v>
      </c>
      <c r="D418" t="s">
        <v>10</v>
      </c>
      <c r="E418" t="s">
        <v>17</v>
      </c>
      <c r="F418" t="s">
        <v>18</v>
      </c>
      <c r="G418" t="s">
        <v>185</v>
      </c>
      <c r="H418" t="s">
        <v>699</v>
      </c>
      <c r="I418" t="s">
        <v>969</v>
      </c>
      <c r="J418" t="s">
        <v>65</v>
      </c>
      <c r="K418" t="s">
        <v>970</v>
      </c>
      <c r="L418" t="s">
        <v>9</v>
      </c>
      <c r="M418" t="s">
        <v>1004</v>
      </c>
      <c r="N418" t="s">
        <v>1005</v>
      </c>
    </row>
    <row r="419" spans="1:14" x14ac:dyDescent="0.35">
      <c r="A419" t="s">
        <v>291</v>
      </c>
      <c r="B419">
        <v>3.03E-8</v>
      </c>
      <c r="D419" t="s">
        <v>21</v>
      </c>
      <c r="E419" t="s">
        <v>22</v>
      </c>
      <c r="F419" t="s">
        <v>23</v>
      </c>
      <c r="G419">
        <v>0</v>
      </c>
      <c r="H419">
        <v>3.03E-8</v>
      </c>
      <c r="J419" t="s">
        <v>66</v>
      </c>
    </row>
    <row r="420" spans="1:14" x14ac:dyDescent="0.35">
      <c r="A420" t="s">
        <v>620</v>
      </c>
      <c r="B420">
        <v>1.2299999999999999E-8</v>
      </c>
      <c r="D420" t="s">
        <v>21</v>
      </c>
      <c r="E420" t="s">
        <v>22</v>
      </c>
      <c r="F420" t="s">
        <v>23</v>
      </c>
      <c r="G420">
        <v>0</v>
      </c>
      <c r="H420">
        <v>1.2299999999999999E-8</v>
      </c>
      <c r="J420" t="s">
        <v>66</v>
      </c>
    </row>
    <row r="421" spans="1:14" x14ac:dyDescent="0.35">
      <c r="A421" t="s">
        <v>1212</v>
      </c>
      <c r="B421">
        <v>1</v>
      </c>
      <c r="C421" t="s">
        <v>26</v>
      </c>
      <c r="D421" t="s">
        <v>11</v>
      </c>
      <c r="E421" t="s">
        <v>1045</v>
      </c>
      <c r="F421" t="s">
        <v>25</v>
      </c>
      <c r="I421">
        <v>100</v>
      </c>
      <c r="J421" t="s">
        <v>66</v>
      </c>
      <c r="K421" t="s">
        <v>1212</v>
      </c>
    </row>
    <row r="422" spans="1:14" x14ac:dyDescent="0.35">
      <c r="A422" t="s">
        <v>1139</v>
      </c>
      <c r="B422">
        <v>2.34E-4</v>
      </c>
      <c r="C422" t="s">
        <v>26</v>
      </c>
      <c r="D422" t="s">
        <v>21</v>
      </c>
      <c r="E422" t="s">
        <v>702</v>
      </c>
      <c r="F422" t="s">
        <v>27</v>
      </c>
      <c r="G422">
        <v>0</v>
      </c>
      <c r="H422">
        <v>2.34E-4</v>
      </c>
      <c r="J422" t="s">
        <v>66</v>
      </c>
      <c r="K422" t="s">
        <v>764</v>
      </c>
      <c r="L422" t="s">
        <v>764</v>
      </c>
      <c r="M422" t="s">
        <v>1140</v>
      </c>
      <c r="N422" t="s">
        <v>1010</v>
      </c>
    </row>
    <row r="424" spans="1:14" ht="15.5" x14ac:dyDescent="0.35">
      <c r="A424" s="1" t="s">
        <v>4</v>
      </c>
      <c r="B424" s="1" t="s">
        <v>1007</v>
      </c>
    </row>
    <row r="425" spans="1:14" x14ac:dyDescent="0.35">
      <c r="A425" t="s">
        <v>6</v>
      </c>
      <c r="B425" t="s">
        <v>1214</v>
      </c>
    </row>
    <row r="426" spans="1:14" x14ac:dyDescent="0.35">
      <c r="A426" t="s">
        <v>1002</v>
      </c>
      <c r="B426" t="s">
        <v>1003</v>
      </c>
    </row>
    <row r="427" spans="1:14" x14ac:dyDescent="0.35">
      <c r="A427" t="s">
        <v>7</v>
      </c>
      <c r="B427" t="s">
        <v>26</v>
      </c>
    </row>
    <row r="428" spans="1:14" x14ac:dyDescent="0.35">
      <c r="A428" t="s">
        <v>67</v>
      </c>
      <c r="B428">
        <v>1</v>
      </c>
    </row>
    <row r="429" spans="1:14" x14ac:dyDescent="0.35">
      <c r="A429" t="s">
        <v>9</v>
      </c>
      <c r="B429" t="s">
        <v>1007</v>
      </c>
    </row>
    <row r="430" spans="1:14" x14ac:dyDescent="0.35">
      <c r="A430" t="s">
        <v>18</v>
      </c>
      <c r="B430" t="s">
        <v>184</v>
      </c>
    </row>
    <row r="431" spans="1:14" x14ac:dyDescent="0.35">
      <c r="A431" t="s">
        <v>10</v>
      </c>
      <c r="B431" t="s">
        <v>11</v>
      </c>
    </row>
    <row r="432" spans="1:14" ht="15.5" x14ac:dyDescent="0.35">
      <c r="A432" s="1" t="s">
        <v>13</v>
      </c>
    </row>
    <row r="433" spans="1:14" x14ac:dyDescent="0.35">
      <c r="A433" t="s">
        <v>14</v>
      </c>
      <c r="B433" t="s">
        <v>15</v>
      </c>
      <c r="C433" t="s">
        <v>7</v>
      </c>
      <c r="D433" t="s">
        <v>10</v>
      </c>
      <c r="E433" t="s">
        <v>17</v>
      </c>
      <c r="F433" t="s">
        <v>18</v>
      </c>
      <c r="G433" t="s">
        <v>185</v>
      </c>
      <c r="H433" t="s">
        <v>699</v>
      </c>
      <c r="I433" t="s">
        <v>969</v>
      </c>
      <c r="J433" t="s">
        <v>65</v>
      </c>
      <c r="K433" t="s">
        <v>970</v>
      </c>
      <c r="L433" t="s">
        <v>9</v>
      </c>
      <c r="M433" t="s">
        <v>1004</v>
      </c>
      <c r="N433" t="s">
        <v>1005</v>
      </c>
    </row>
    <row r="434" spans="1:14" x14ac:dyDescent="0.35">
      <c r="A434" t="s">
        <v>291</v>
      </c>
      <c r="B434">
        <v>1.257E-5</v>
      </c>
      <c r="D434" t="s">
        <v>21</v>
      </c>
      <c r="E434" t="s">
        <v>22</v>
      </c>
      <c r="F434" t="s">
        <v>23</v>
      </c>
      <c r="G434">
        <v>0</v>
      </c>
      <c r="H434">
        <v>1.257E-5</v>
      </c>
      <c r="J434" t="s">
        <v>1215</v>
      </c>
    </row>
    <row r="435" spans="1:14" x14ac:dyDescent="0.35">
      <c r="A435" t="s">
        <v>291</v>
      </c>
      <c r="B435">
        <v>2.9999999999999997E-8</v>
      </c>
      <c r="D435" t="s">
        <v>21</v>
      </c>
      <c r="E435" t="s">
        <v>22</v>
      </c>
      <c r="F435" t="s">
        <v>23</v>
      </c>
      <c r="G435">
        <v>0</v>
      </c>
      <c r="H435">
        <v>2.9999999999999997E-8</v>
      </c>
      <c r="J435" t="s">
        <v>1193</v>
      </c>
    </row>
    <row r="436" spans="1:14" x14ac:dyDescent="0.35">
      <c r="A436" t="s">
        <v>620</v>
      </c>
      <c r="B436">
        <v>1E-8</v>
      </c>
      <c r="D436" t="s">
        <v>21</v>
      </c>
      <c r="E436" t="s">
        <v>22</v>
      </c>
      <c r="F436" t="s">
        <v>23</v>
      </c>
      <c r="G436">
        <v>0</v>
      </c>
      <c r="H436">
        <v>1E-8</v>
      </c>
      <c r="J436" t="s">
        <v>1193</v>
      </c>
    </row>
    <row r="437" spans="1:14" x14ac:dyDescent="0.35">
      <c r="A437" t="s">
        <v>1007</v>
      </c>
      <c r="B437">
        <v>1</v>
      </c>
      <c r="C437" t="s">
        <v>26</v>
      </c>
      <c r="D437" t="s">
        <v>11</v>
      </c>
      <c r="E437" t="s">
        <v>1006</v>
      </c>
      <c r="F437" t="s">
        <v>25</v>
      </c>
      <c r="I437">
        <v>100</v>
      </c>
      <c r="J437" t="s">
        <v>1216</v>
      </c>
      <c r="K437" t="s">
        <v>1007</v>
      </c>
    </row>
    <row r="438" spans="1:14" x14ac:dyDescent="0.35">
      <c r="A438" t="s">
        <v>1158</v>
      </c>
      <c r="B438">
        <v>3.5E-4</v>
      </c>
      <c r="C438" t="s">
        <v>34</v>
      </c>
      <c r="D438" t="s">
        <v>21</v>
      </c>
      <c r="E438" t="s">
        <v>702</v>
      </c>
      <c r="F438" t="s">
        <v>27</v>
      </c>
      <c r="G438">
        <v>0</v>
      </c>
      <c r="H438">
        <v>3.5E-4</v>
      </c>
      <c r="J438" t="s">
        <v>1217</v>
      </c>
      <c r="K438" t="s">
        <v>1160</v>
      </c>
      <c r="L438" t="s">
        <v>1160</v>
      </c>
      <c r="M438" t="s">
        <v>1161</v>
      </c>
      <c r="N438" t="s">
        <v>1010</v>
      </c>
    </row>
    <row r="439" spans="1:14" x14ac:dyDescent="0.35">
      <c r="A439" t="s">
        <v>1162</v>
      </c>
      <c r="B439">
        <v>5.0000000000000002E-5</v>
      </c>
      <c r="C439" t="s">
        <v>34</v>
      </c>
      <c r="D439" t="s">
        <v>21</v>
      </c>
      <c r="E439" t="s">
        <v>702</v>
      </c>
      <c r="F439" t="s">
        <v>27</v>
      </c>
      <c r="G439">
        <v>0</v>
      </c>
      <c r="H439">
        <v>5.0000000000000002E-5</v>
      </c>
      <c r="J439" t="s">
        <v>1218</v>
      </c>
      <c r="K439" t="s">
        <v>1164</v>
      </c>
      <c r="L439" t="s">
        <v>1164</v>
      </c>
      <c r="M439" t="s">
        <v>1165</v>
      </c>
      <c r="N439" t="s">
        <v>1010</v>
      </c>
    </row>
    <row r="440" spans="1:14" x14ac:dyDescent="0.35">
      <c r="A440" t="s">
        <v>1166</v>
      </c>
      <c r="B440">
        <v>1.4999999999999999E-4</v>
      </c>
      <c r="C440" t="s">
        <v>34</v>
      </c>
      <c r="D440" t="s">
        <v>21</v>
      </c>
      <c r="E440" t="s">
        <v>702</v>
      </c>
      <c r="F440" t="s">
        <v>27</v>
      </c>
      <c r="G440">
        <v>0</v>
      </c>
      <c r="H440">
        <v>1.4999999999999999E-4</v>
      </c>
      <c r="J440" t="s">
        <v>1219</v>
      </c>
      <c r="K440" t="s">
        <v>1168</v>
      </c>
      <c r="L440" t="s">
        <v>1168</v>
      </c>
      <c r="M440" t="s">
        <v>1169</v>
      </c>
      <c r="N440" t="s">
        <v>1010</v>
      </c>
    </row>
    <row r="441" spans="1:14" x14ac:dyDescent="0.35">
      <c r="A441" t="s">
        <v>1170</v>
      </c>
      <c r="B441">
        <v>2.5999999999999998E-4</v>
      </c>
      <c r="C441" t="s">
        <v>34</v>
      </c>
      <c r="D441" t="s">
        <v>21</v>
      </c>
      <c r="E441" t="s">
        <v>702</v>
      </c>
      <c r="F441" t="s">
        <v>27</v>
      </c>
      <c r="G441">
        <v>0</v>
      </c>
      <c r="H441">
        <v>2.5999999999999998E-4</v>
      </c>
      <c r="J441" t="s">
        <v>1220</v>
      </c>
      <c r="K441" t="s">
        <v>1172</v>
      </c>
      <c r="L441" t="s">
        <v>1172</v>
      </c>
      <c r="M441" t="s">
        <v>1173</v>
      </c>
      <c r="N441" t="s">
        <v>1010</v>
      </c>
    </row>
    <row r="442" spans="1:14" x14ac:dyDescent="0.35">
      <c r="A442" t="s">
        <v>1174</v>
      </c>
      <c r="B442">
        <v>1.08E-3</v>
      </c>
      <c r="C442" t="s">
        <v>34</v>
      </c>
      <c r="D442" t="s">
        <v>21</v>
      </c>
      <c r="E442" t="s">
        <v>702</v>
      </c>
      <c r="F442" t="s">
        <v>27</v>
      </c>
      <c r="G442">
        <v>0</v>
      </c>
      <c r="H442">
        <v>1.08E-3</v>
      </c>
      <c r="J442" t="s">
        <v>1221</v>
      </c>
      <c r="K442" t="s">
        <v>1175</v>
      </c>
      <c r="L442" t="s">
        <v>1175</v>
      </c>
      <c r="M442" t="s">
        <v>1176</v>
      </c>
      <c r="N442" t="s">
        <v>1010</v>
      </c>
    </row>
    <row r="443" spans="1:14" x14ac:dyDescent="0.35">
      <c r="A443" t="s">
        <v>1222</v>
      </c>
      <c r="B443">
        <v>1.0000000000000001E-5</v>
      </c>
      <c r="C443" t="s">
        <v>34</v>
      </c>
      <c r="D443" t="s">
        <v>21</v>
      </c>
      <c r="E443" t="s">
        <v>702</v>
      </c>
      <c r="F443" t="s">
        <v>27</v>
      </c>
      <c r="G443">
        <v>0</v>
      </c>
      <c r="H443">
        <v>1.0000000000000001E-5</v>
      </c>
      <c r="J443" t="s">
        <v>1223</v>
      </c>
      <c r="K443" t="s">
        <v>1224</v>
      </c>
      <c r="L443" t="s">
        <v>1224</v>
      </c>
      <c r="M443" t="s">
        <v>1225</v>
      </c>
      <c r="N443" t="s">
        <v>1010</v>
      </c>
    </row>
    <row r="444" spans="1:14" x14ac:dyDescent="0.35">
      <c r="A444" t="s">
        <v>1139</v>
      </c>
      <c r="B444">
        <v>2.4362E-4</v>
      </c>
      <c r="C444" t="s">
        <v>26</v>
      </c>
      <c r="D444" t="s">
        <v>21</v>
      </c>
      <c r="E444" t="s">
        <v>702</v>
      </c>
      <c r="F444" t="s">
        <v>27</v>
      </c>
      <c r="G444">
        <v>0</v>
      </c>
      <c r="H444">
        <v>2.4362E-4</v>
      </c>
      <c r="J444" t="s">
        <v>1226</v>
      </c>
      <c r="K444" t="s">
        <v>764</v>
      </c>
      <c r="L444" t="s">
        <v>764</v>
      </c>
      <c r="M444" t="s">
        <v>1140</v>
      </c>
      <c r="N444" t="s">
        <v>1010</v>
      </c>
    </row>
    <row r="445" spans="1:14" x14ac:dyDescent="0.35">
      <c r="A445" t="s">
        <v>120</v>
      </c>
      <c r="B445">
        <v>1.0564000000000001E-3</v>
      </c>
      <c r="C445" t="s">
        <v>60</v>
      </c>
      <c r="D445" t="s">
        <v>61</v>
      </c>
      <c r="E445" t="s">
        <v>710</v>
      </c>
      <c r="F445" t="s">
        <v>27</v>
      </c>
      <c r="G445">
        <v>0</v>
      </c>
      <c r="H445">
        <v>3.8E-3</v>
      </c>
      <c r="J445" t="s">
        <v>1227</v>
      </c>
      <c r="K445" t="s">
        <v>122</v>
      </c>
      <c r="L445" t="s">
        <v>122</v>
      </c>
      <c r="M445" t="s">
        <v>1018</v>
      </c>
      <c r="N445" t="s">
        <v>1010</v>
      </c>
    </row>
    <row r="446" spans="1:14" x14ac:dyDescent="0.35">
      <c r="A446" t="s">
        <v>120</v>
      </c>
      <c r="B446">
        <v>5.9999999999999995E-4</v>
      </c>
      <c r="C446" t="s">
        <v>60</v>
      </c>
      <c r="D446" t="s">
        <v>61</v>
      </c>
      <c r="E446" t="s">
        <v>710</v>
      </c>
      <c r="F446" t="s">
        <v>27</v>
      </c>
      <c r="G446">
        <v>0</v>
      </c>
      <c r="H446">
        <v>5.9999999999999995E-4</v>
      </c>
      <c r="J446" t="s">
        <v>1228</v>
      </c>
      <c r="K446" t="s">
        <v>122</v>
      </c>
      <c r="L446" t="s">
        <v>122</v>
      </c>
      <c r="M446" t="s">
        <v>1018</v>
      </c>
      <c r="N446" t="s">
        <v>1010</v>
      </c>
    </row>
    <row r="448" spans="1:14" ht="15.5" x14ac:dyDescent="0.35">
      <c r="A448" s="1" t="s">
        <v>4</v>
      </c>
      <c r="B448" s="1" t="s">
        <v>1229</v>
      </c>
    </row>
    <row r="449" spans="1:9" x14ac:dyDescent="0.35">
      <c r="A449" t="s">
        <v>6</v>
      </c>
      <c r="B449" t="s">
        <v>1230</v>
      </c>
    </row>
    <row r="450" spans="1:9" x14ac:dyDescent="0.35">
      <c r="A450" t="s">
        <v>1002</v>
      </c>
      <c r="B450" t="s">
        <v>1003</v>
      </c>
    </row>
    <row r="451" spans="1:9" x14ac:dyDescent="0.35">
      <c r="A451" t="s">
        <v>7</v>
      </c>
      <c r="B451" t="s">
        <v>26</v>
      </c>
    </row>
    <row r="452" spans="1:9" x14ac:dyDescent="0.35">
      <c r="A452" t="s">
        <v>67</v>
      </c>
      <c r="B452">
        <v>1</v>
      </c>
    </row>
    <row r="453" spans="1:9" x14ac:dyDescent="0.35">
      <c r="A453" t="s">
        <v>9</v>
      </c>
      <c r="B453" t="s">
        <v>1229</v>
      </c>
    </row>
    <row r="454" spans="1:9" x14ac:dyDescent="0.35">
      <c r="A454" t="s">
        <v>18</v>
      </c>
      <c r="B454" t="s">
        <v>184</v>
      </c>
    </row>
    <row r="455" spans="1:9" x14ac:dyDescent="0.35">
      <c r="A455" t="s">
        <v>10</v>
      </c>
      <c r="B455" t="s">
        <v>11</v>
      </c>
    </row>
    <row r="456" spans="1:9" ht="15.5" x14ac:dyDescent="0.35">
      <c r="A456" s="1" t="s">
        <v>13</v>
      </c>
    </row>
    <row r="457" spans="1:9" x14ac:dyDescent="0.35">
      <c r="A457" t="s">
        <v>14</v>
      </c>
      <c r="B457" t="s">
        <v>15</v>
      </c>
      <c r="C457" t="s">
        <v>7</v>
      </c>
      <c r="D457" t="s">
        <v>10</v>
      </c>
      <c r="E457" t="s">
        <v>17</v>
      </c>
      <c r="F457" t="s">
        <v>18</v>
      </c>
      <c r="G457" t="s">
        <v>969</v>
      </c>
      <c r="H457" t="s">
        <v>65</v>
      </c>
      <c r="I457" t="s">
        <v>970</v>
      </c>
    </row>
    <row r="458" spans="1:9" x14ac:dyDescent="0.35">
      <c r="A458" t="s">
        <v>1229</v>
      </c>
      <c r="B458">
        <v>1</v>
      </c>
      <c r="C458" t="s">
        <v>26</v>
      </c>
      <c r="D458" t="s">
        <v>11</v>
      </c>
      <c r="E458" t="s">
        <v>1065</v>
      </c>
      <c r="F458" t="s">
        <v>25</v>
      </c>
      <c r="G458">
        <v>100</v>
      </c>
      <c r="H458" t="s">
        <v>66</v>
      </c>
      <c r="I458" t="s">
        <v>1229</v>
      </c>
    </row>
    <row r="460" spans="1:9" ht="15.5" x14ac:dyDescent="0.35">
      <c r="A460" s="1" t="s">
        <v>4</v>
      </c>
      <c r="B460" s="1" t="s">
        <v>1024</v>
      </c>
    </row>
    <row r="461" spans="1:9" x14ac:dyDescent="0.35">
      <c r="A461" t="s">
        <v>6</v>
      </c>
      <c r="B461" t="s">
        <v>1231</v>
      </c>
    </row>
    <row r="462" spans="1:9" x14ac:dyDescent="0.35">
      <c r="A462" t="s">
        <v>1002</v>
      </c>
      <c r="B462" t="s">
        <v>1003</v>
      </c>
    </row>
    <row r="463" spans="1:9" x14ac:dyDescent="0.35">
      <c r="A463" t="s">
        <v>7</v>
      </c>
      <c r="B463" t="s">
        <v>26</v>
      </c>
    </row>
    <row r="464" spans="1:9" x14ac:dyDescent="0.35">
      <c r="A464" t="s">
        <v>67</v>
      </c>
      <c r="B464">
        <v>1</v>
      </c>
    </row>
    <row r="465" spans="1:14" x14ac:dyDescent="0.35">
      <c r="A465" t="s">
        <v>9</v>
      </c>
      <c r="B465" t="s">
        <v>1024</v>
      </c>
    </row>
    <row r="466" spans="1:14" x14ac:dyDescent="0.35">
      <c r="A466" t="s">
        <v>18</v>
      </c>
      <c r="B466" t="s">
        <v>184</v>
      </c>
    </row>
    <row r="467" spans="1:14" x14ac:dyDescent="0.35">
      <c r="A467" t="s">
        <v>10</v>
      </c>
      <c r="B467" t="s">
        <v>11</v>
      </c>
    </row>
    <row r="468" spans="1:14" ht="15.5" x14ac:dyDescent="0.35">
      <c r="A468" s="1" t="s">
        <v>13</v>
      </c>
    </row>
    <row r="469" spans="1:14" x14ac:dyDescent="0.35">
      <c r="A469" t="s">
        <v>14</v>
      </c>
      <c r="B469" t="s">
        <v>15</v>
      </c>
      <c r="C469" t="s">
        <v>7</v>
      </c>
      <c r="D469" t="s">
        <v>10</v>
      </c>
      <c r="E469" t="s">
        <v>17</v>
      </c>
      <c r="F469" t="s">
        <v>18</v>
      </c>
      <c r="G469" t="s">
        <v>185</v>
      </c>
      <c r="H469" t="s">
        <v>699</v>
      </c>
      <c r="I469" t="s">
        <v>969</v>
      </c>
      <c r="J469" t="s">
        <v>65</v>
      </c>
      <c r="K469" t="s">
        <v>970</v>
      </c>
      <c r="L469" t="s">
        <v>9</v>
      </c>
      <c r="M469" t="s">
        <v>1004</v>
      </c>
      <c r="N469" t="s">
        <v>1005</v>
      </c>
    </row>
    <row r="470" spans="1:14" x14ac:dyDescent="0.35">
      <c r="A470" t="s">
        <v>291</v>
      </c>
      <c r="B470">
        <v>4.4400000000000002E-5</v>
      </c>
      <c r="D470" t="s">
        <v>21</v>
      </c>
      <c r="E470" t="s">
        <v>22</v>
      </c>
      <c r="F470" t="s">
        <v>23</v>
      </c>
      <c r="G470">
        <v>0</v>
      </c>
      <c r="H470">
        <v>4.4400000000000002E-5</v>
      </c>
      <c r="J470" t="s">
        <v>66</v>
      </c>
    </row>
    <row r="471" spans="1:14" x14ac:dyDescent="0.35">
      <c r="A471" t="s">
        <v>1024</v>
      </c>
      <c r="B471">
        <v>1</v>
      </c>
      <c r="C471" t="s">
        <v>26</v>
      </c>
      <c r="D471" t="s">
        <v>11</v>
      </c>
      <c r="E471" t="s">
        <v>1022</v>
      </c>
      <c r="F471" t="s">
        <v>25</v>
      </c>
      <c r="I471">
        <v>100</v>
      </c>
      <c r="J471" t="s">
        <v>66</v>
      </c>
      <c r="K471" t="s">
        <v>1024</v>
      </c>
    </row>
    <row r="472" spans="1:14" x14ac:dyDescent="0.35">
      <c r="A472" t="s">
        <v>1072</v>
      </c>
      <c r="B472">
        <v>1.2300000000000001E-5</v>
      </c>
      <c r="C472" t="s">
        <v>34</v>
      </c>
      <c r="D472" t="s">
        <v>21</v>
      </c>
      <c r="E472" t="s">
        <v>710</v>
      </c>
      <c r="F472" t="s">
        <v>27</v>
      </c>
      <c r="G472">
        <v>0</v>
      </c>
      <c r="H472">
        <v>1.2300000000000001E-5</v>
      </c>
      <c r="J472" t="s">
        <v>1232</v>
      </c>
      <c r="K472" t="s">
        <v>1073</v>
      </c>
      <c r="L472" t="s">
        <v>1073</v>
      </c>
      <c r="M472" t="s">
        <v>1074</v>
      </c>
      <c r="N472" t="s">
        <v>1010</v>
      </c>
    </row>
    <row r="473" spans="1:14" x14ac:dyDescent="0.35">
      <c r="A473" t="s">
        <v>1158</v>
      </c>
      <c r="B473">
        <v>1.2999999999999999E-3</v>
      </c>
      <c r="C473" t="s">
        <v>34</v>
      </c>
      <c r="D473" t="s">
        <v>21</v>
      </c>
      <c r="E473" t="s">
        <v>702</v>
      </c>
      <c r="F473" t="s">
        <v>27</v>
      </c>
      <c r="G473">
        <v>0</v>
      </c>
      <c r="H473">
        <v>1.2999999999999999E-3</v>
      </c>
      <c r="J473" t="s">
        <v>1233</v>
      </c>
      <c r="K473" t="s">
        <v>1160</v>
      </c>
      <c r="L473" t="s">
        <v>1160</v>
      </c>
      <c r="M473" t="s">
        <v>1161</v>
      </c>
      <c r="N473" t="s">
        <v>1010</v>
      </c>
    </row>
    <row r="474" spans="1:14" x14ac:dyDescent="0.35">
      <c r="A474" t="s">
        <v>1162</v>
      </c>
      <c r="B474">
        <v>1E-4</v>
      </c>
      <c r="C474" t="s">
        <v>34</v>
      </c>
      <c r="D474" t="s">
        <v>21</v>
      </c>
      <c r="E474" t="s">
        <v>702</v>
      </c>
      <c r="F474" t="s">
        <v>27</v>
      </c>
      <c r="G474">
        <v>0</v>
      </c>
      <c r="H474">
        <v>1E-4</v>
      </c>
      <c r="J474" t="s">
        <v>1177</v>
      </c>
      <c r="K474" t="s">
        <v>1164</v>
      </c>
      <c r="L474" t="s">
        <v>1164</v>
      </c>
      <c r="M474" t="s">
        <v>1165</v>
      </c>
      <c r="N474" t="s">
        <v>1010</v>
      </c>
    </row>
    <row r="475" spans="1:14" x14ac:dyDescent="0.35">
      <c r="A475" t="s">
        <v>1166</v>
      </c>
      <c r="B475">
        <v>2.9999999999999997E-4</v>
      </c>
      <c r="C475" t="s">
        <v>34</v>
      </c>
      <c r="D475" t="s">
        <v>21</v>
      </c>
      <c r="E475" t="s">
        <v>702</v>
      </c>
      <c r="F475" t="s">
        <v>27</v>
      </c>
      <c r="G475">
        <v>0</v>
      </c>
      <c r="H475">
        <v>2.9999999999999997E-4</v>
      </c>
      <c r="J475" t="s">
        <v>1234</v>
      </c>
      <c r="K475" t="s">
        <v>1168</v>
      </c>
      <c r="L475" t="s">
        <v>1168</v>
      </c>
      <c r="M475" t="s">
        <v>1169</v>
      </c>
      <c r="N475" t="s">
        <v>1010</v>
      </c>
    </row>
    <row r="476" spans="1:14" x14ac:dyDescent="0.35">
      <c r="A476" t="s">
        <v>1170</v>
      </c>
      <c r="B476">
        <v>2.0000000000000001E-4</v>
      </c>
      <c r="C476" t="s">
        <v>34</v>
      </c>
      <c r="D476" t="s">
        <v>21</v>
      </c>
      <c r="E476" t="s">
        <v>702</v>
      </c>
      <c r="F476" t="s">
        <v>27</v>
      </c>
      <c r="G476">
        <v>0</v>
      </c>
      <c r="H476">
        <v>2.0000000000000001E-4</v>
      </c>
      <c r="J476" t="s">
        <v>1234</v>
      </c>
      <c r="K476" t="s">
        <v>1172</v>
      </c>
      <c r="L476" t="s">
        <v>1172</v>
      </c>
      <c r="M476" t="s">
        <v>1173</v>
      </c>
      <c r="N476" t="s">
        <v>1010</v>
      </c>
    </row>
    <row r="477" spans="1:14" x14ac:dyDescent="0.35">
      <c r="A477" t="s">
        <v>1174</v>
      </c>
      <c r="B477">
        <v>2.5999999999999999E-3</v>
      </c>
      <c r="C477" t="s">
        <v>34</v>
      </c>
      <c r="D477" t="s">
        <v>21</v>
      </c>
      <c r="E477" t="s">
        <v>702</v>
      </c>
      <c r="F477" t="s">
        <v>27</v>
      </c>
      <c r="G477">
        <v>0</v>
      </c>
      <c r="H477">
        <v>2.5999999999999999E-3</v>
      </c>
      <c r="J477" t="s">
        <v>1233</v>
      </c>
      <c r="K477" t="s">
        <v>1175</v>
      </c>
      <c r="L477" t="s">
        <v>1175</v>
      </c>
      <c r="M477" t="s">
        <v>1176</v>
      </c>
      <c r="N477" t="s">
        <v>1010</v>
      </c>
    </row>
    <row r="478" spans="1:14" x14ac:dyDescent="0.35">
      <c r="A478" t="s">
        <v>1235</v>
      </c>
      <c r="B478">
        <v>4.0000000000000002E-4</v>
      </c>
      <c r="C478" t="s">
        <v>34</v>
      </c>
      <c r="D478" t="s">
        <v>21</v>
      </c>
      <c r="E478" t="s">
        <v>702</v>
      </c>
      <c r="F478" t="s">
        <v>27</v>
      </c>
      <c r="G478">
        <v>0</v>
      </c>
      <c r="H478">
        <v>4.0000000000000002E-4</v>
      </c>
      <c r="J478" t="s">
        <v>1236</v>
      </c>
      <c r="K478" t="s">
        <v>1237</v>
      </c>
      <c r="L478" t="s">
        <v>1237</v>
      </c>
      <c r="M478" t="s">
        <v>1238</v>
      </c>
      <c r="N478" t="s">
        <v>1010</v>
      </c>
    </row>
    <row r="479" spans="1:14" x14ac:dyDescent="0.35">
      <c r="A479" t="s">
        <v>1139</v>
      </c>
      <c r="B479">
        <v>8.9100000000000008E-4</v>
      </c>
      <c r="C479" t="s">
        <v>26</v>
      </c>
      <c r="D479" t="s">
        <v>21</v>
      </c>
      <c r="E479" t="s">
        <v>702</v>
      </c>
      <c r="F479" t="s">
        <v>27</v>
      </c>
      <c r="G479">
        <v>0</v>
      </c>
      <c r="H479">
        <v>8.9100000000000008E-4</v>
      </c>
      <c r="J479" t="s">
        <v>1177</v>
      </c>
      <c r="K479" t="s">
        <v>764</v>
      </c>
      <c r="L479" t="s">
        <v>764</v>
      </c>
      <c r="M479" t="s">
        <v>1140</v>
      </c>
      <c r="N479" t="s">
        <v>1010</v>
      </c>
    </row>
    <row r="480" spans="1:14" x14ac:dyDescent="0.35">
      <c r="A480" t="s">
        <v>120</v>
      </c>
      <c r="B480">
        <v>1.3900000000000001E-5</v>
      </c>
      <c r="C480" t="s">
        <v>60</v>
      </c>
      <c r="D480" t="s">
        <v>61</v>
      </c>
      <c r="E480" t="s">
        <v>710</v>
      </c>
      <c r="F480" t="s">
        <v>27</v>
      </c>
      <c r="G480">
        <v>0</v>
      </c>
      <c r="H480">
        <v>5.0000000000000002E-5</v>
      </c>
      <c r="J480" t="s">
        <v>1232</v>
      </c>
      <c r="K480" t="s">
        <v>122</v>
      </c>
      <c r="L480" t="s">
        <v>122</v>
      </c>
      <c r="M480" t="s">
        <v>1018</v>
      </c>
      <c r="N480" t="s">
        <v>1010</v>
      </c>
    </row>
    <row r="481" spans="1:14" x14ac:dyDescent="0.35">
      <c r="A481" t="s">
        <v>120</v>
      </c>
      <c r="B481">
        <v>1.080169E-4</v>
      </c>
      <c r="C481" t="s">
        <v>60</v>
      </c>
      <c r="D481" t="s">
        <v>61</v>
      </c>
      <c r="E481" t="s">
        <v>710</v>
      </c>
      <c r="F481" t="s">
        <v>27</v>
      </c>
      <c r="G481">
        <v>0</v>
      </c>
      <c r="H481">
        <v>3.8854999999999998E-4</v>
      </c>
      <c r="J481" t="s">
        <v>1239</v>
      </c>
      <c r="K481" t="s">
        <v>122</v>
      </c>
      <c r="L481" t="s">
        <v>122</v>
      </c>
      <c r="M481" t="s">
        <v>1018</v>
      </c>
      <c r="N481" t="s">
        <v>1010</v>
      </c>
    </row>
    <row r="484" spans="1:14" ht="15.5" x14ac:dyDescent="0.35">
      <c r="A484" s="1" t="s">
        <v>4</v>
      </c>
      <c r="B484" s="1" t="s">
        <v>1240</v>
      </c>
    </row>
    <row r="485" spans="1:14" x14ac:dyDescent="0.35">
      <c r="A485" t="s">
        <v>6</v>
      </c>
      <c r="B485" t="s">
        <v>1241</v>
      </c>
    </row>
    <row r="486" spans="1:14" x14ac:dyDescent="0.35">
      <c r="A486" t="s">
        <v>1002</v>
      </c>
      <c r="B486" t="s">
        <v>1003</v>
      </c>
    </row>
    <row r="487" spans="1:14" x14ac:dyDescent="0.35">
      <c r="A487" t="s">
        <v>7</v>
      </c>
      <c r="B487" t="s">
        <v>26</v>
      </c>
    </row>
    <row r="488" spans="1:14" x14ac:dyDescent="0.35">
      <c r="A488" t="s">
        <v>67</v>
      </c>
      <c r="B488">
        <v>1</v>
      </c>
    </row>
    <row r="489" spans="1:14" x14ac:dyDescent="0.35">
      <c r="A489" t="s">
        <v>9</v>
      </c>
      <c r="B489" t="s">
        <v>1240</v>
      </c>
    </row>
    <row r="490" spans="1:14" x14ac:dyDescent="0.35">
      <c r="A490" t="s">
        <v>18</v>
      </c>
      <c r="B490" t="s">
        <v>184</v>
      </c>
    </row>
    <row r="491" spans="1:14" x14ac:dyDescent="0.35">
      <c r="A491" t="s">
        <v>10</v>
      </c>
      <c r="B491" t="s">
        <v>21</v>
      </c>
    </row>
    <row r="492" spans="1:14" ht="15.5" x14ac:dyDescent="0.35">
      <c r="A492" s="1" t="s">
        <v>13</v>
      </c>
    </row>
    <row r="493" spans="1:14" x14ac:dyDescent="0.35">
      <c r="A493" t="s">
        <v>14</v>
      </c>
      <c r="B493" t="s">
        <v>15</v>
      </c>
      <c r="C493" t="s">
        <v>7</v>
      </c>
      <c r="D493" t="s">
        <v>10</v>
      </c>
      <c r="E493" t="s">
        <v>17</v>
      </c>
      <c r="F493" t="s">
        <v>18</v>
      </c>
      <c r="G493" t="s">
        <v>185</v>
      </c>
      <c r="H493" t="s">
        <v>699</v>
      </c>
      <c r="I493" t="s">
        <v>969</v>
      </c>
      <c r="J493" t="s">
        <v>65</v>
      </c>
      <c r="K493" t="s">
        <v>970</v>
      </c>
      <c r="L493" t="s">
        <v>9</v>
      </c>
      <c r="M493" t="s">
        <v>1004</v>
      </c>
      <c r="N493" t="s">
        <v>1005</v>
      </c>
    </row>
    <row r="494" spans="1:14" x14ac:dyDescent="0.35">
      <c r="A494" t="s">
        <v>1240</v>
      </c>
      <c r="B494">
        <v>1</v>
      </c>
      <c r="C494" t="s">
        <v>26</v>
      </c>
      <c r="D494" t="s">
        <v>21</v>
      </c>
      <c r="E494" t="s">
        <v>1119</v>
      </c>
      <c r="F494" t="s">
        <v>25</v>
      </c>
      <c r="I494">
        <v>100</v>
      </c>
      <c r="J494" t="s">
        <v>66</v>
      </c>
      <c r="K494" t="s">
        <v>1240</v>
      </c>
    </row>
    <row r="495" spans="1:14" x14ac:dyDescent="0.35">
      <c r="A495" t="s">
        <v>1242</v>
      </c>
      <c r="B495">
        <v>2.244E-10</v>
      </c>
      <c r="C495" t="s">
        <v>26</v>
      </c>
      <c r="D495" t="s">
        <v>21</v>
      </c>
      <c r="E495" t="s">
        <v>702</v>
      </c>
      <c r="F495" t="s">
        <v>27</v>
      </c>
      <c r="G495">
        <v>0</v>
      </c>
      <c r="H495">
        <v>2.244E-10</v>
      </c>
      <c r="J495" t="s">
        <v>66</v>
      </c>
      <c r="K495" t="s">
        <v>1243</v>
      </c>
      <c r="L495" t="s">
        <v>1243</v>
      </c>
      <c r="M495" t="s">
        <v>1244</v>
      </c>
      <c r="N495" t="s">
        <v>1010</v>
      </c>
    </row>
    <row r="496" spans="1:14" x14ac:dyDescent="0.35">
      <c r="A496" t="s">
        <v>464</v>
      </c>
      <c r="B496">
        <v>7.9500000000000002E-14</v>
      </c>
      <c r="C496" t="s">
        <v>34</v>
      </c>
      <c r="D496" t="s">
        <v>21</v>
      </c>
      <c r="E496" t="s">
        <v>702</v>
      </c>
      <c r="F496" t="s">
        <v>27</v>
      </c>
      <c r="G496">
        <v>0</v>
      </c>
      <c r="H496">
        <v>7.9500000000000002E-14</v>
      </c>
      <c r="J496" t="s">
        <v>66</v>
      </c>
      <c r="K496" t="s">
        <v>465</v>
      </c>
      <c r="L496" t="s">
        <v>465</v>
      </c>
      <c r="M496" t="s">
        <v>1245</v>
      </c>
      <c r="N496" t="s">
        <v>1010</v>
      </c>
    </row>
    <row r="497" spans="1:14" x14ac:dyDescent="0.35">
      <c r="A497" t="s">
        <v>1246</v>
      </c>
      <c r="B497">
        <v>9.7172999999999991E-10</v>
      </c>
      <c r="C497" t="s">
        <v>765</v>
      </c>
      <c r="D497" t="s">
        <v>21</v>
      </c>
      <c r="E497" t="s">
        <v>702</v>
      </c>
      <c r="F497" t="s">
        <v>27</v>
      </c>
      <c r="G497">
        <v>0</v>
      </c>
      <c r="H497">
        <v>9.7172999999999991E-10</v>
      </c>
      <c r="J497" t="s">
        <v>66</v>
      </c>
      <c r="K497" t="s">
        <v>1247</v>
      </c>
      <c r="L497" t="s">
        <v>1247</v>
      </c>
      <c r="M497" t="s">
        <v>1248</v>
      </c>
      <c r="N497" t="s">
        <v>1010</v>
      </c>
    </row>
    <row r="498" spans="1:14" x14ac:dyDescent="0.35">
      <c r="A498" t="s">
        <v>1158</v>
      </c>
      <c r="B498">
        <v>1.751E-4</v>
      </c>
      <c r="C498" t="s">
        <v>34</v>
      </c>
      <c r="D498" t="s">
        <v>21</v>
      </c>
      <c r="E498" t="s">
        <v>702</v>
      </c>
      <c r="F498" t="s">
        <v>27</v>
      </c>
      <c r="G498">
        <v>0</v>
      </c>
      <c r="H498">
        <v>1.751E-4</v>
      </c>
      <c r="J498" t="s">
        <v>66</v>
      </c>
      <c r="K498" t="s">
        <v>1160</v>
      </c>
      <c r="L498" t="s">
        <v>1160</v>
      </c>
      <c r="M498" t="s">
        <v>1161</v>
      </c>
      <c r="N498" t="s">
        <v>1010</v>
      </c>
    </row>
    <row r="499" spans="1:14" x14ac:dyDescent="0.35">
      <c r="A499" t="s">
        <v>1166</v>
      </c>
      <c r="B499">
        <v>1.751E-4</v>
      </c>
      <c r="C499" t="s">
        <v>34</v>
      </c>
      <c r="D499" t="s">
        <v>21</v>
      </c>
      <c r="E499" t="s">
        <v>702</v>
      </c>
      <c r="F499" t="s">
        <v>27</v>
      </c>
      <c r="G499">
        <v>0</v>
      </c>
      <c r="H499">
        <v>1.751E-4</v>
      </c>
      <c r="J499" t="s">
        <v>66</v>
      </c>
      <c r="K499" t="s">
        <v>1168</v>
      </c>
      <c r="L499" t="s">
        <v>1168</v>
      </c>
      <c r="M499" t="s">
        <v>1169</v>
      </c>
      <c r="N499" t="s">
        <v>1010</v>
      </c>
    </row>
    <row r="500" spans="1:14" x14ac:dyDescent="0.35">
      <c r="A500" t="s">
        <v>1249</v>
      </c>
      <c r="B500">
        <v>3.3126999999999998E-12</v>
      </c>
      <c r="C500" t="s">
        <v>34</v>
      </c>
      <c r="D500" t="s">
        <v>21</v>
      </c>
      <c r="E500" t="s">
        <v>702</v>
      </c>
      <c r="F500" t="s">
        <v>27</v>
      </c>
      <c r="G500">
        <v>0</v>
      </c>
      <c r="H500">
        <v>3.3126999999999998E-12</v>
      </c>
      <c r="J500" t="s">
        <v>66</v>
      </c>
      <c r="K500" t="s">
        <v>1250</v>
      </c>
      <c r="L500" t="s">
        <v>1250</v>
      </c>
      <c r="M500" t="s">
        <v>1251</v>
      </c>
      <c r="N500" t="s">
        <v>1010</v>
      </c>
    </row>
    <row r="501" spans="1:14" x14ac:dyDescent="0.35">
      <c r="A501" t="s">
        <v>992</v>
      </c>
      <c r="B501">
        <v>3.8929999999999998E-4</v>
      </c>
      <c r="C501" t="s">
        <v>34</v>
      </c>
      <c r="D501" t="s">
        <v>21</v>
      </c>
      <c r="E501" t="s">
        <v>702</v>
      </c>
      <c r="F501" t="s">
        <v>27</v>
      </c>
      <c r="G501">
        <v>0</v>
      </c>
      <c r="H501">
        <v>3.8929999999999998E-4</v>
      </c>
      <c r="J501" t="s">
        <v>66</v>
      </c>
      <c r="K501" t="s">
        <v>994</v>
      </c>
      <c r="L501" t="s">
        <v>994</v>
      </c>
      <c r="M501" t="s">
        <v>1252</v>
      </c>
      <c r="N501" t="s">
        <v>1010</v>
      </c>
    </row>
    <row r="502" spans="1:14" x14ac:dyDescent="0.35">
      <c r="A502" t="s">
        <v>131</v>
      </c>
      <c r="B502">
        <v>0.97946</v>
      </c>
      <c r="C502" t="s">
        <v>8</v>
      </c>
      <c r="D502" t="s">
        <v>21</v>
      </c>
      <c r="E502" t="s">
        <v>702</v>
      </c>
      <c r="F502" t="s">
        <v>27</v>
      </c>
      <c r="G502">
        <v>0</v>
      </c>
      <c r="H502">
        <v>0.97946</v>
      </c>
      <c r="J502" t="s">
        <v>66</v>
      </c>
      <c r="K502" t="s">
        <v>132</v>
      </c>
      <c r="L502" t="s">
        <v>132</v>
      </c>
      <c r="M502" t="s">
        <v>1253</v>
      </c>
      <c r="N502" t="s">
        <v>1010</v>
      </c>
    </row>
    <row r="503" spans="1:14" x14ac:dyDescent="0.35">
      <c r="A503" t="s">
        <v>120</v>
      </c>
      <c r="B503">
        <v>6.9788000000000003E-3</v>
      </c>
      <c r="C503" t="s">
        <v>60</v>
      </c>
      <c r="D503" t="s">
        <v>61</v>
      </c>
      <c r="E503" t="s">
        <v>702</v>
      </c>
      <c r="F503" t="s">
        <v>27</v>
      </c>
      <c r="G503">
        <v>0</v>
      </c>
      <c r="H503">
        <v>6.9788000000000003E-3</v>
      </c>
      <c r="J503" t="s">
        <v>66</v>
      </c>
      <c r="K503" t="s">
        <v>122</v>
      </c>
      <c r="L503" t="s">
        <v>122</v>
      </c>
      <c r="M503" t="s">
        <v>1018</v>
      </c>
      <c r="N503" t="s">
        <v>1010</v>
      </c>
    </row>
    <row r="505" spans="1:14" ht="15.5" x14ac:dyDescent="0.35">
      <c r="A505" s="1" t="s">
        <v>4</v>
      </c>
      <c r="B505" s="1" t="s">
        <v>1120</v>
      </c>
    </row>
    <row r="506" spans="1:14" x14ac:dyDescent="0.35">
      <c r="A506" t="s">
        <v>6</v>
      </c>
      <c r="B506" t="s">
        <v>1254</v>
      </c>
    </row>
    <row r="507" spans="1:14" x14ac:dyDescent="0.35">
      <c r="A507" t="s">
        <v>1002</v>
      </c>
      <c r="B507" t="s">
        <v>1003</v>
      </c>
    </row>
    <row r="508" spans="1:14" x14ac:dyDescent="0.35">
      <c r="A508" t="s">
        <v>7</v>
      </c>
      <c r="B508" t="s">
        <v>26</v>
      </c>
    </row>
    <row r="509" spans="1:14" x14ac:dyDescent="0.35">
      <c r="A509" t="s">
        <v>67</v>
      </c>
      <c r="B509">
        <v>1</v>
      </c>
    </row>
    <row r="510" spans="1:14" x14ac:dyDescent="0.35">
      <c r="A510" t="s">
        <v>9</v>
      </c>
      <c r="B510" t="s">
        <v>1120</v>
      </c>
    </row>
    <row r="511" spans="1:14" x14ac:dyDescent="0.35">
      <c r="A511" t="s">
        <v>18</v>
      </c>
      <c r="B511" t="s">
        <v>184</v>
      </c>
    </row>
    <row r="512" spans="1:14" x14ac:dyDescent="0.35">
      <c r="A512" t="s">
        <v>10</v>
      </c>
      <c r="B512" t="s">
        <v>21</v>
      </c>
    </row>
    <row r="513" spans="1:14" ht="15.5" x14ac:dyDescent="0.35">
      <c r="A513" s="1" t="s">
        <v>13</v>
      </c>
    </row>
    <row r="514" spans="1:14" x14ac:dyDescent="0.35">
      <c r="A514" t="s">
        <v>14</v>
      </c>
      <c r="B514" t="s">
        <v>15</v>
      </c>
      <c r="C514" t="s">
        <v>7</v>
      </c>
      <c r="D514" t="s">
        <v>10</v>
      </c>
      <c r="E514" t="s">
        <v>17</v>
      </c>
      <c r="F514" t="s">
        <v>18</v>
      </c>
      <c r="G514" t="s">
        <v>185</v>
      </c>
      <c r="H514" t="s">
        <v>699</v>
      </c>
      <c r="I514" t="s">
        <v>969</v>
      </c>
      <c r="J514" t="s">
        <v>65</v>
      </c>
      <c r="K514" t="s">
        <v>970</v>
      </c>
      <c r="L514" t="s">
        <v>9</v>
      </c>
      <c r="M514" t="s">
        <v>1004</v>
      </c>
      <c r="N514" t="s">
        <v>1005</v>
      </c>
    </row>
    <row r="515" spans="1:14" x14ac:dyDescent="0.35">
      <c r="A515" t="s">
        <v>1120</v>
      </c>
      <c r="B515">
        <v>1</v>
      </c>
      <c r="C515" t="s">
        <v>26</v>
      </c>
      <c r="D515" t="s">
        <v>21</v>
      </c>
      <c r="E515" t="s">
        <v>1119</v>
      </c>
      <c r="F515" t="s">
        <v>25</v>
      </c>
      <c r="I515">
        <v>100</v>
      </c>
      <c r="J515" t="s">
        <v>66</v>
      </c>
      <c r="K515" t="s">
        <v>1120</v>
      </c>
    </row>
    <row r="516" spans="1:14" x14ac:dyDescent="0.35">
      <c r="A516" t="s">
        <v>1240</v>
      </c>
      <c r="B516">
        <v>55.302999999999997</v>
      </c>
      <c r="C516" t="s">
        <v>26</v>
      </c>
      <c r="D516" t="s">
        <v>21</v>
      </c>
      <c r="E516" t="s">
        <v>702</v>
      </c>
      <c r="F516" t="s">
        <v>27</v>
      </c>
      <c r="G516">
        <v>0</v>
      </c>
      <c r="H516">
        <v>55.302999999999997</v>
      </c>
      <c r="J516" t="s">
        <v>66</v>
      </c>
      <c r="K516" t="s">
        <v>1240</v>
      </c>
    </row>
    <row r="517" spans="1:14" x14ac:dyDescent="0.35">
      <c r="A517" t="s">
        <v>120</v>
      </c>
      <c r="B517">
        <v>0.74892000000000003</v>
      </c>
      <c r="C517" t="s">
        <v>60</v>
      </c>
      <c r="D517" t="s">
        <v>61</v>
      </c>
      <c r="E517" t="s">
        <v>702</v>
      </c>
      <c r="F517" t="s">
        <v>27</v>
      </c>
      <c r="G517">
        <v>0</v>
      </c>
      <c r="H517">
        <v>0.74892000000000003</v>
      </c>
      <c r="J517" t="s">
        <v>66</v>
      </c>
      <c r="K517" t="s">
        <v>122</v>
      </c>
      <c r="L517" t="s">
        <v>122</v>
      </c>
      <c r="M517" t="s">
        <v>1018</v>
      </c>
      <c r="N517" t="s">
        <v>1010</v>
      </c>
    </row>
    <row r="519" spans="1:14" ht="15.5" x14ac:dyDescent="0.35">
      <c r="A519" s="1" t="s">
        <v>4</v>
      </c>
      <c r="B519" s="1" t="s">
        <v>1255</v>
      </c>
    </row>
    <row r="520" spans="1:14" x14ac:dyDescent="0.35">
      <c r="A520" t="s">
        <v>6</v>
      </c>
      <c r="B520" t="s">
        <v>1256</v>
      </c>
    </row>
    <row r="521" spans="1:14" x14ac:dyDescent="0.35">
      <c r="A521" t="s">
        <v>1002</v>
      </c>
      <c r="B521" t="s">
        <v>1003</v>
      </c>
    </row>
    <row r="522" spans="1:14" x14ac:dyDescent="0.35">
      <c r="A522" t="s">
        <v>7</v>
      </c>
      <c r="B522" t="s">
        <v>26</v>
      </c>
    </row>
    <row r="523" spans="1:14" x14ac:dyDescent="0.35">
      <c r="A523" t="s">
        <v>67</v>
      </c>
      <c r="B523">
        <v>1</v>
      </c>
    </row>
    <row r="524" spans="1:14" x14ac:dyDescent="0.35">
      <c r="A524" t="s">
        <v>9</v>
      </c>
      <c r="B524" t="s">
        <v>1255</v>
      </c>
    </row>
    <row r="525" spans="1:14" x14ac:dyDescent="0.35">
      <c r="A525" t="s">
        <v>18</v>
      </c>
      <c r="B525" t="s">
        <v>184</v>
      </c>
    </row>
    <row r="526" spans="1:14" x14ac:dyDescent="0.35">
      <c r="A526" t="s">
        <v>10</v>
      </c>
      <c r="B526" t="s">
        <v>11</v>
      </c>
    </row>
    <row r="527" spans="1:14" ht="15.5" x14ac:dyDescent="0.35">
      <c r="A527" s="1" t="s">
        <v>13</v>
      </c>
    </row>
    <row r="528" spans="1:14" x14ac:dyDescent="0.35">
      <c r="A528" t="s">
        <v>14</v>
      </c>
      <c r="B528" t="s">
        <v>15</v>
      </c>
      <c r="C528" t="s">
        <v>7</v>
      </c>
      <c r="D528" t="s">
        <v>10</v>
      </c>
      <c r="E528" t="s">
        <v>17</v>
      </c>
      <c r="F528" t="s">
        <v>18</v>
      </c>
      <c r="G528" t="s">
        <v>185</v>
      </c>
      <c r="H528" t="s">
        <v>699</v>
      </c>
      <c r="I528" t="s">
        <v>969</v>
      </c>
      <c r="J528" t="s">
        <v>65</v>
      </c>
      <c r="K528" t="s">
        <v>970</v>
      </c>
      <c r="L528" t="s">
        <v>9</v>
      </c>
      <c r="M528" t="s">
        <v>1004</v>
      </c>
      <c r="N528" t="s">
        <v>1005</v>
      </c>
    </row>
    <row r="529" spans="1:14" x14ac:dyDescent="0.35">
      <c r="A529" t="s">
        <v>1255</v>
      </c>
      <c r="B529">
        <v>1</v>
      </c>
      <c r="C529" t="s">
        <v>26</v>
      </c>
      <c r="D529" t="s">
        <v>11</v>
      </c>
      <c r="E529" t="s">
        <v>1006</v>
      </c>
      <c r="F529" t="s">
        <v>25</v>
      </c>
      <c r="I529">
        <v>100</v>
      </c>
      <c r="J529" t="s">
        <v>66</v>
      </c>
      <c r="K529" t="s">
        <v>1255</v>
      </c>
    </row>
    <row r="530" spans="1:14" x14ac:dyDescent="0.35">
      <c r="A530" t="s">
        <v>1007</v>
      </c>
      <c r="B530">
        <v>1.8388</v>
      </c>
      <c r="C530" t="s">
        <v>26</v>
      </c>
      <c r="D530" t="s">
        <v>11</v>
      </c>
      <c r="E530" t="s">
        <v>702</v>
      </c>
      <c r="F530" t="s">
        <v>27</v>
      </c>
      <c r="G530">
        <v>0</v>
      </c>
      <c r="H530">
        <v>1.8388</v>
      </c>
      <c r="J530" t="s">
        <v>66</v>
      </c>
      <c r="K530" t="s">
        <v>1007</v>
      </c>
    </row>
    <row r="531" spans="1:14" x14ac:dyDescent="0.35">
      <c r="A531" t="s">
        <v>213</v>
      </c>
      <c r="B531">
        <v>0.28060000000000002</v>
      </c>
      <c r="C531" t="s">
        <v>26</v>
      </c>
      <c r="D531" t="s">
        <v>11</v>
      </c>
      <c r="E531" t="s">
        <v>710</v>
      </c>
      <c r="F531" t="s">
        <v>27</v>
      </c>
      <c r="G531">
        <v>0</v>
      </c>
      <c r="H531">
        <v>0.28060000000000002</v>
      </c>
      <c r="J531" t="s">
        <v>66</v>
      </c>
      <c r="K531" t="s">
        <v>214</v>
      </c>
      <c r="L531" t="s">
        <v>214</v>
      </c>
      <c r="M531" t="s">
        <v>1009</v>
      </c>
      <c r="N531" t="s">
        <v>1010</v>
      </c>
    </row>
    <row r="532" spans="1:14" x14ac:dyDescent="0.35">
      <c r="A532" t="s">
        <v>986</v>
      </c>
      <c r="B532">
        <v>1.3610000000000001E-2</v>
      </c>
      <c r="C532" t="s">
        <v>26</v>
      </c>
      <c r="D532" t="s">
        <v>116</v>
      </c>
      <c r="E532" t="s">
        <v>710</v>
      </c>
      <c r="F532" t="s">
        <v>27</v>
      </c>
      <c r="G532">
        <v>0</v>
      </c>
      <c r="H532">
        <v>1.3610000000000001E-2</v>
      </c>
      <c r="J532" t="s">
        <v>66</v>
      </c>
      <c r="K532" t="s">
        <v>988</v>
      </c>
      <c r="L532" t="s">
        <v>988</v>
      </c>
      <c r="M532" t="s">
        <v>1014</v>
      </c>
      <c r="N532" t="s">
        <v>1010</v>
      </c>
    </row>
    <row r="533" spans="1:14" x14ac:dyDescent="0.35">
      <c r="A533" t="s">
        <v>986</v>
      </c>
      <c r="B533">
        <v>1.83E-2</v>
      </c>
      <c r="C533" t="s">
        <v>26</v>
      </c>
      <c r="D533" t="s">
        <v>116</v>
      </c>
      <c r="E533" t="s">
        <v>710</v>
      </c>
      <c r="F533" t="s">
        <v>27</v>
      </c>
      <c r="G533">
        <v>0</v>
      </c>
      <c r="H533">
        <v>1.83E-2</v>
      </c>
      <c r="J533" t="s">
        <v>66</v>
      </c>
      <c r="K533" t="s">
        <v>988</v>
      </c>
      <c r="L533" t="s">
        <v>988</v>
      </c>
      <c r="M533" t="s">
        <v>1014</v>
      </c>
      <c r="N533" t="s">
        <v>1010</v>
      </c>
    </row>
    <row r="534" spans="1:14" x14ac:dyDescent="0.35">
      <c r="A534" t="s">
        <v>120</v>
      </c>
      <c r="B534">
        <v>8.3677999999999999E-3</v>
      </c>
      <c r="C534" t="s">
        <v>60</v>
      </c>
      <c r="D534" t="s">
        <v>61</v>
      </c>
      <c r="E534" t="s">
        <v>710</v>
      </c>
      <c r="F534" t="s">
        <v>27</v>
      </c>
      <c r="G534">
        <v>0</v>
      </c>
      <c r="H534">
        <v>3.0099999999999998E-2</v>
      </c>
      <c r="J534" t="s">
        <v>66</v>
      </c>
      <c r="K534" t="s">
        <v>122</v>
      </c>
      <c r="L534" t="s">
        <v>122</v>
      </c>
      <c r="M534" t="s">
        <v>1018</v>
      </c>
      <c r="N534" t="s">
        <v>1010</v>
      </c>
    </row>
    <row r="535" spans="1:14" x14ac:dyDescent="0.35">
      <c r="A535" t="s">
        <v>120</v>
      </c>
      <c r="B535">
        <v>1.1787200000000001E-3</v>
      </c>
      <c r="C535" t="s">
        <v>60</v>
      </c>
      <c r="D535" t="s">
        <v>61</v>
      </c>
      <c r="E535" t="s">
        <v>710</v>
      </c>
      <c r="F535" t="s">
        <v>27</v>
      </c>
      <c r="G535">
        <v>0</v>
      </c>
      <c r="H535">
        <v>4.2399999999999998E-3</v>
      </c>
      <c r="J535" t="s">
        <v>66</v>
      </c>
      <c r="K535" t="s">
        <v>122</v>
      </c>
      <c r="L535" t="s">
        <v>122</v>
      </c>
      <c r="M535" t="s">
        <v>1018</v>
      </c>
      <c r="N535" t="s">
        <v>1010</v>
      </c>
    </row>
    <row r="537" spans="1:14" ht="15.5" x14ac:dyDescent="0.35">
      <c r="A537" s="1" t="s">
        <v>4</v>
      </c>
      <c r="B537" s="1" t="s">
        <v>1062</v>
      </c>
    </row>
    <row r="538" spans="1:14" x14ac:dyDescent="0.35">
      <c r="A538" t="s">
        <v>6</v>
      </c>
      <c r="B538" t="s">
        <v>1257</v>
      </c>
    </row>
    <row r="539" spans="1:14" x14ac:dyDescent="0.35">
      <c r="A539" t="s">
        <v>1002</v>
      </c>
      <c r="B539" t="s">
        <v>1003</v>
      </c>
    </row>
    <row r="540" spans="1:14" x14ac:dyDescent="0.35">
      <c r="A540" t="s">
        <v>7</v>
      </c>
      <c r="B540" t="s">
        <v>26</v>
      </c>
    </row>
    <row r="541" spans="1:14" x14ac:dyDescent="0.35">
      <c r="A541" t="s">
        <v>67</v>
      </c>
      <c r="B541">
        <v>1</v>
      </c>
    </row>
    <row r="542" spans="1:14" x14ac:dyDescent="0.35">
      <c r="A542" t="s">
        <v>9</v>
      </c>
      <c r="B542" t="s">
        <v>1062</v>
      </c>
    </row>
    <row r="543" spans="1:14" x14ac:dyDescent="0.35">
      <c r="A543" t="s">
        <v>18</v>
      </c>
      <c r="B543" t="s">
        <v>184</v>
      </c>
    </row>
    <row r="544" spans="1:14" x14ac:dyDescent="0.35">
      <c r="A544" t="s">
        <v>10</v>
      </c>
      <c r="B544" t="s">
        <v>11</v>
      </c>
    </row>
    <row r="545" spans="1:14" ht="15.5" x14ac:dyDescent="0.35">
      <c r="A545" s="1" t="s">
        <v>13</v>
      </c>
    </row>
    <row r="546" spans="1:14" x14ac:dyDescent="0.35">
      <c r="A546" t="s">
        <v>14</v>
      </c>
      <c r="B546" t="s">
        <v>15</v>
      </c>
      <c r="C546" t="s">
        <v>7</v>
      </c>
      <c r="D546" t="s">
        <v>10</v>
      </c>
      <c r="E546" t="s">
        <v>17</v>
      </c>
      <c r="F546" t="s">
        <v>18</v>
      </c>
      <c r="G546" t="s">
        <v>185</v>
      </c>
      <c r="H546" t="s">
        <v>699</v>
      </c>
      <c r="I546" t="s">
        <v>969</v>
      </c>
      <c r="J546" t="s">
        <v>65</v>
      </c>
      <c r="K546" t="s">
        <v>970</v>
      </c>
      <c r="L546" t="s">
        <v>9</v>
      </c>
      <c r="M546" t="s">
        <v>1004</v>
      </c>
      <c r="N546" t="s">
        <v>1005</v>
      </c>
    </row>
    <row r="547" spans="1:14" x14ac:dyDescent="0.35">
      <c r="A547" t="s">
        <v>1062</v>
      </c>
      <c r="B547">
        <v>1</v>
      </c>
      <c r="C547" t="s">
        <v>26</v>
      </c>
      <c r="D547" t="s">
        <v>11</v>
      </c>
      <c r="E547" t="s">
        <v>1045</v>
      </c>
      <c r="F547" t="s">
        <v>25</v>
      </c>
      <c r="I547">
        <v>100</v>
      </c>
      <c r="J547" t="s">
        <v>66</v>
      </c>
      <c r="K547" t="s">
        <v>1062</v>
      </c>
    </row>
    <row r="548" spans="1:14" x14ac:dyDescent="0.35">
      <c r="A548" t="s">
        <v>1212</v>
      </c>
      <c r="B548">
        <v>1.01</v>
      </c>
      <c r="C548" t="s">
        <v>26</v>
      </c>
      <c r="D548" t="s">
        <v>11</v>
      </c>
      <c r="E548" t="s">
        <v>702</v>
      </c>
      <c r="F548" t="s">
        <v>27</v>
      </c>
      <c r="G548">
        <v>0</v>
      </c>
      <c r="H548">
        <v>1.01</v>
      </c>
      <c r="J548" t="s">
        <v>66</v>
      </c>
      <c r="K548" t="s">
        <v>1212</v>
      </c>
    </row>
    <row r="549" spans="1:14" x14ac:dyDescent="0.35">
      <c r="A549" t="s">
        <v>986</v>
      </c>
      <c r="B549">
        <v>3.5000000000000001E-3</v>
      </c>
      <c r="C549" t="s">
        <v>26</v>
      </c>
      <c r="D549" t="s">
        <v>116</v>
      </c>
      <c r="E549" t="s">
        <v>702</v>
      </c>
      <c r="F549" t="s">
        <v>27</v>
      </c>
      <c r="G549">
        <v>0</v>
      </c>
      <c r="H549">
        <v>3.5000000000000001E-3</v>
      </c>
      <c r="J549" t="s">
        <v>66</v>
      </c>
      <c r="K549" t="s">
        <v>988</v>
      </c>
      <c r="L549" t="s">
        <v>988</v>
      </c>
      <c r="M549" t="s">
        <v>1014</v>
      </c>
      <c r="N549" t="s">
        <v>1010</v>
      </c>
    </row>
    <row r="550" spans="1:14" x14ac:dyDescent="0.35">
      <c r="A550" t="s">
        <v>215</v>
      </c>
      <c r="B550">
        <v>5.5600000000000007E-3</v>
      </c>
      <c r="C550" t="s">
        <v>60</v>
      </c>
      <c r="D550" t="s">
        <v>61</v>
      </c>
      <c r="E550" t="s">
        <v>702</v>
      </c>
      <c r="F550" t="s">
        <v>27</v>
      </c>
      <c r="G550">
        <v>0</v>
      </c>
      <c r="H550">
        <v>0.02</v>
      </c>
      <c r="J550" t="s">
        <v>66</v>
      </c>
      <c r="K550" t="s">
        <v>216</v>
      </c>
      <c r="L550" t="s">
        <v>216</v>
      </c>
      <c r="M550" t="s">
        <v>1258</v>
      </c>
      <c r="N550" t="s">
        <v>1010</v>
      </c>
    </row>
    <row r="552" spans="1:14" ht="15.5" x14ac:dyDescent="0.35">
      <c r="A552" s="1" t="s">
        <v>4</v>
      </c>
      <c r="B552" s="1" t="s">
        <v>1042</v>
      </c>
    </row>
    <row r="553" spans="1:14" x14ac:dyDescent="0.35">
      <c r="A553" t="s">
        <v>6</v>
      </c>
      <c r="B553" t="s">
        <v>1259</v>
      </c>
    </row>
    <row r="554" spans="1:14" x14ac:dyDescent="0.35">
      <c r="A554" t="s">
        <v>1002</v>
      </c>
      <c r="B554" t="s">
        <v>1003</v>
      </c>
    </row>
    <row r="555" spans="1:14" x14ac:dyDescent="0.35">
      <c r="A555" t="s">
        <v>7</v>
      </c>
      <c r="B555" t="s">
        <v>26</v>
      </c>
    </row>
    <row r="556" spans="1:14" x14ac:dyDescent="0.35">
      <c r="A556" t="s">
        <v>67</v>
      </c>
      <c r="B556">
        <v>1</v>
      </c>
    </row>
    <row r="557" spans="1:14" x14ac:dyDescent="0.35">
      <c r="A557" t="s">
        <v>9</v>
      </c>
      <c r="B557" t="s">
        <v>1042</v>
      </c>
    </row>
    <row r="558" spans="1:14" x14ac:dyDescent="0.35">
      <c r="A558" t="s">
        <v>18</v>
      </c>
      <c r="B558" t="s">
        <v>184</v>
      </c>
    </row>
    <row r="559" spans="1:14" x14ac:dyDescent="0.35">
      <c r="A559" t="s">
        <v>10</v>
      </c>
      <c r="B559" t="s">
        <v>11</v>
      </c>
    </row>
    <row r="560" spans="1:14" ht="15.5" x14ac:dyDescent="0.35">
      <c r="A560" s="1" t="s">
        <v>13</v>
      </c>
    </row>
    <row r="561" spans="1:14" x14ac:dyDescent="0.35">
      <c r="A561" t="s">
        <v>14</v>
      </c>
      <c r="B561" t="s">
        <v>15</v>
      </c>
      <c r="C561" t="s">
        <v>7</v>
      </c>
      <c r="D561" t="s">
        <v>10</v>
      </c>
      <c r="E561" t="s">
        <v>17</v>
      </c>
      <c r="F561" t="s">
        <v>18</v>
      </c>
      <c r="G561" t="s">
        <v>185</v>
      </c>
      <c r="H561" t="s">
        <v>699</v>
      </c>
      <c r="I561" t="s">
        <v>969</v>
      </c>
      <c r="J561" t="s">
        <v>65</v>
      </c>
      <c r="K561" t="s">
        <v>970</v>
      </c>
      <c r="L561" t="s">
        <v>9</v>
      </c>
      <c r="M561" t="s">
        <v>1004</v>
      </c>
      <c r="N561" t="s">
        <v>1005</v>
      </c>
    </row>
    <row r="562" spans="1:14" x14ac:dyDescent="0.35">
      <c r="A562" t="s">
        <v>1042</v>
      </c>
      <c r="B562">
        <v>1</v>
      </c>
      <c r="C562" t="s">
        <v>26</v>
      </c>
      <c r="D562" t="s">
        <v>11</v>
      </c>
      <c r="E562" t="s">
        <v>1260</v>
      </c>
      <c r="F562" t="s">
        <v>25</v>
      </c>
      <c r="I562">
        <v>100</v>
      </c>
      <c r="J562" t="s">
        <v>66</v>
      </c>
      <c r="K562" t="s">
        <v>1042</v>
      </c>
    </row>
    <row r="563" spans="1:14" x14ac:dyDescent="0.35">
      <c r="A563" t="s">
        <v>984</v>
      </c>
      <c r="B563">
        <v>0.15040000000000001</v>
      </c>
      <c r="C563" t="s">
        <v>26</v>
      </c>
      <c r="D563" t="s">
        <v>116</v>
      </c>
      <c r="E563" t="s">
        <v>702</v>
      </c>
      <c r="F563" t="s">
        <v>27</v>
      </c>
      <c r="G563">
        <v>0</v>
      </c>
      <c r="H563">
        <v>0.15040000000000001</v>
      </c>
      <c r="J563" t="s">
        <v>66</v>
      </c>
      <c r="K563" t="s">
        <v>818</v>
      </c>
      <c r="L563" t="s">
        <v>818</v>
      </c>
      <c r="M563" t="s">
        <v>1012</v>
      </c>
      <c r="N563" t="s">
        <v>1010</v>
      </c>
    </row>
    <row r="564" spans="1:14" x14ac:dyDescent="0.35">
      <c r="A564" t="s">
        <v>986</v>
      </c>
      <c r="B564">
        <v>3.9E-2</v>
      </c>
      <c r="C564" t="s">
        <v>26</v>
      </c>
      <c r="D564" t="s">
        <v>116</v>
      </c>
      <c r="E564" t="s">
        <v>702</v>
      </c>
      <c r="F564" t="s">
        <v>27</v>
      </c>
      <c r="G564">
        <v>0</v>
      </c>
      <c r="H564">
        <v>3.9E-2</v>
      </c>
      <c r="J564" t="s">
        <v>66</v>
      </c>
      <c r="K564" t="s">
        <v>988</v>
      </c>
      <c r="L564" t="s">
        <v>988</v>
      </c>
      <c r="M564" t="s">
        <v>1014</v>
      </c>
      <c r="N564" t="s">
        <v>1010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57"/>
  <sheetViews>
    <sheetView tabSelected="1" topLeftCell="A1146" zoomScale="85" zoomScaleNormal="85" workbookViewId="0">
      <selection activeCell="B1162" sqref="B1162"/>
    </sheetView>
  </sheetViews>
  <sheetFormatPr defaultRowHeight="14.5" x14ac:dyDescent="0.35"/>
  <cols>
    <col min="1" max="1" width="49.36328125" customWidth="1"/>
    <col min="10" max="10" width="53.6328125" customWidth="1"/>
  </cols>
  <sheetData>
    <row r="1" spans="1:8" ht="15.5" x14ac:dyDescent="0.35">
      <c r="A1" s="1" t="s">
        <v>4</v>
      </c>
      <c r="B1" s="1" t="s">
        <v>344</v>
      </c>
    </row>
    <row r="2" spans="1:8" x14ac:dyDescent="0.35">
      <c r="A2" t="s">
        <v>6</v>
      </c>
      <c r="B2" t="s">
        <v>345</v>
      </c>
    </row>
    <row r="3" spans="1:8" x14ac:dyDescent="0.35">
      <c r="A3" t="s">
        <v>7</v>
      </c>
      <c r="B3" t="s">
        <v>34</v>
      </c>
    </row>
    <row r="4" spans="1:8" x14ac:dyDescent="0.35">
      <c r="A4" t="s">
        <v>67</v>
      </c>
      <c r="B4">
        <v>1</v>
      </c>
    </row>
    <row r="5" spans="1:8" x14ac:dyDescent="0.35">
      <c r="A5" t="s">
        <v>9</v>
      </c>
      <c r="B5" t="s">
        <v>344</v>
      </c>
    </row>
    <row r="6" spans="1:8" x14ac:dyDescent="0.35">
      <c r="A6" t="s">
        <v>18</v>
      </c>
      <c r="B6" t="s">
        <v>184</v>
      </c>
    </row>
    <row r="7" spans="1:8" x14ac:dyDescent="0.35">
      <c r="A7" t="s">
        <v>10</v>
      </c>
      <c r="B7" t="s">
        <v>10</v>
      </c>
    </row>
    <row r="8" spans="1:8" x14ac:dyDescent="0.35">
      <c r="A8" t="s">
        <v>12</v>
      </c>
      <c r="B8" t="s">
        <v>1</v>
      </c>
    </row>
    <row r="9" spans="1:8" ht="15.5" x14ac:dyDescent="0.35">
      <c r="A9" s="1" t="s">
        <v>13</v>
      </c>
    </row>
    <row r="10" spans="1:8" x14ac:dyDescent="0.35">
      <c r="A10" t="s">
        <v>14</v>
      </c>
      <c r="B10" t="s">
        <v>15</v>
      </c>
      <c r="C10" t="s">
        <v>16</v>
      </c>
      <c r="D10" t="s">
        <v>7</v>
      </c>
      <c r="E10" t="s">
        <v>10</v>
      </c>
      <c r="F10" t="s">
        <v>18</v>
      </c>
      <c r="G10" t="s">
        <v>185</v>
      </c>
      <c r="H10" t="s">
        <v>9</v>
      </c>
    </row>
    <row r="11" spans="1:8" x14ac:dyDescent="0.35">
      <c r="A11" t="s">
        <v>344</v>
      </c>
      <c r="B11">
        <v>1</v>
      </c>
      <c r="C11" t="s">
        <v>1</v>
      </c>
      <c r="D11" t="s">
        <v>34</v>
      </c>
      <c r="E11" t="s">
        <v>10</v>
      </c>
      <c r="F11" t="s">
        <v>25</v>
      </c>
      <c r="G11">
        <v>0</v>
      </c>
    </row>
    <row r="12" spans="1:8" x14ac:dyDescent="0.35">
      <c r="A12" t="s">
        <v>346</v>
      </c>
      <c r="B12">
        <v>5</v>
      </c>
      <c r="C12" t="s">
        <v>834</v>
      </c>
      <c r="D12" t="s">
        <v>34</v>
      </c>
      <c r="E12" t="s">
        <v>21</v>
      </c>
      <c r="F12" t="s">
        <v>27</v>
      </c>
      <c r="G12">
        <v>0</v>
      </c>
      <c r="H12" t="s">
        <v>347</v>
      </c>
    </row>
    <row r="13" spans="1:8" x14ac:dyDescent="0.35">
      <c r="A13" t="s">
        <v>348</v>
      </c>
      <c r="B13">
        <v>5</v>
      </c>
      <c r="C13" t="s">
        <v>834</v>
      </c>
      <c r="D13" t="s">
        <v>34</v>
      </c>
      <c r="E13" t="s">
        <v>21</v>
      </c>
      <c r="F13" t="s">
        <v>27</v>
      </c>
      <c r="G13">
        <v>0</v>
      </c>
      <c r="H13" t="s">
        <v>349</v>
      </c>
    </row>
    <row r="14" spans="1:8" x14ac:dyDescent="0.35">
      <c r="A14" t="s">
        <v>316</v>
      </c>
      <c r="B14">
        <v>163</v>
      </c>
      <c r="C14" t="s">
        <v>834</v>
      </c>
      <c r="D14" t="s">
        <v>34</v>
      </c>
      <c r="E14" t="s">
        <v>21</v>
      </c>
      <c r="F14" t="s">
        <v>27</v>
      </c>
      <c r="G14">
        <v>0</v>
      </c>
      <c r="H14" t="s">
        <v>317</v>
      </c>
    </row>
    <row r="15" spans="1:8" x14ac:dyDescent="0.35">
      <c r="A15" t="s">
        <v>186</v>
      </c>
      <c r="B15">
        <v>87</v>
      </c>
      <c r="C15" t="s">
        <v>834</v>
      </c>
      <c r="D15" t="s">
        <v>34</v>
      </c>
      <c r="E15" t="s">
        <v>21</v>
      </c>
      <c r="F15" t="s">
        <v>27</v>
      </c>
      <c r="G15">
        <v>0</v>
      </c>
      <c r="H15" t="s">
        <v>187</v>
      </c>
    </row>
    <row r="16" spans="1:8" x14ac:dyDescent="0.35">
      <c r="A16" t="s">
        <v>350</v>
      </c>
      <c r="B16">
        <v>163</v>
      </c>
      <c r="C16" t="s">
        <v>834</v>
      </c>
      <c r="D16" t="s">
        <v>34</v>
      </c>
      <c r="E16" t="s">
        <v>21</v>
      </c>
      <c r="F16" t="s">
        <v>27</v>
      </c>
      <c r="G16">
        <v>0</v>
      </c>
      <c r="H16" t="s">
        <v>351</v>
      </c>
    </row>
    <row r="17" spans="1:9" x14ac:dyDescent="0.35">
      <c r="A17" t="s">
        <v>188</v>
      </c>
      <c r="B17">
        <v>92</v>
      </c>
      <c r="C17" t="s">
        <v>834</v>
      </c>
      <c r="D17" t="s">
        <v>34</v>
      </c>
      <c r="E17" t="s">
        <v>21</v>
      </c>
      <c r="F17" t="s">
        <v>27</v>
      </c>
      <c r="G17">
        <v>0</v>
      </c>
      <c r="H17" t="s">
        <v>189</v>
      </c>
    </row>
    <row r="18" spans="1:9" x14ac:dyDescent="0.35">
      <c r="A18" t="s">
        <v>190</v>
      </c>
      <c r="B18">
        <v>26</v>
      </c>
      <c r="C18" t="s">
        <v>834</v>
      </c>
      <c r="D18" t="s">
        <v>69</v>
      </c>
      <c r="E18" t="s">
        <v>116</v>
      </c>
      <c r="F18" t="s">
        <v>27</v>
      </c>
      <c r="G18">
        <v>0</v>
      </c>
      <c r="H18" t="s">
        <v>191</v>
      </c>
    </row>
    <row r="20" spans="1:9" ht="15.5" x14ac:dyDescent="0.35">
      <c r="A20" s="1" t="s">
        <v>4</v>
      </c>
      <c r="B20" s="1" t="s">
        <v>352</v>
      </c>
    </row>
    <row r="21" spans="1:9" x14ac:dyDescent="0.35">
      <c r="A21" t="s">
        <v>6</v>
      </c>
      <c r="B21" t="s">
        <v>353</v>
      </c>
    </row>
    <row r="22" spans="1:9" x14ac:dyDescent="0.35">
      <c r="A22" t="s">
        <v>7</v>
      </c>
      <c r="B22" t="s">
        <v>34</v>
      </c>
    </row>
    <row r="23" spans="1:9" x14ac:dyDescent="0.35">
      <c r="A23" t="s">
        <v>67</v>
      </c>
      <c r="B23">
        <v>1</v>
      </c>
    </row>
    <row r="24" spans="1:9" x14ac:dyDescent="0.35">
      <c r="A24" t="s">
        <v>9</v>
      </c>
      <c r="B24" t="s">
        <v>352</v>
      </c>
    </row>
    <row r="25" spans="1:9" x14ac:dyDescent="0.35">
      <c r="A25" t="s">
        <v>18</v>
      </c>
      <c r="B25" t="s">
        <v>184</v>
      </c>
    </row>
    <row r="26" spans="1:9" x14ac:dyDescent="0.35">
      <c r="A26" t="s">
        <v>10</v>
      </c>
      <c r="B26" t="s">
        <v>10</v>
      </c>
    </row>
    <row r="27" spans="1:9" x14ac:dyDescent="0.35">
      <c r="A27" t="s">
        <v>12</v>
      </c>
      <c r="B27" t="s">
        <v>1</v>
      </c>
    </row>
    <row r="28" spans="1:9" ht="15.5" x14ac:dyDescent="0.35">
      <c r="A28" s="1" t="s">
        <v>13</v>
      </c>
    </row>
    <row r="29" spans="1:9" x14ac:dyDescent="0.35">
      <c r="A29" t="s">
        <v>14</v>
      </c>
      <c r="B29" t="s">
        <v>15</v>
      </c>
      <c r="C29" t="s">
        <v>16</v>
      </c>
      <c r="D29" t="s">
        <v>7</v>
      </c>
      <c r="E29" t="s">
        <v>10</v>
      </c>
      <c r="F29" t="s">
        <v>17</v>
      </c>
      <c r="G29" t="s">
        <v>18</v>
      </c>
      <c r="H29" t="s">
        <v>185</v>
      </c>
      <c r="I29" t="s">
        <v>9</v>
      </c>
    </row>
    <row r="30" spans="1:9" x14ac:dyDescent="0.35">
      <c r="A30" t="s">
        <v>354</v>
      </c>
      <c r="B30">
        <v>4564.3</v>
      </c>
      <c r="C30" t="s">
        <v>20</v>
      </c>
      <c r="E30" t="s">
        <v>355</v>
      </c>
      <c r="F30" t="s">
        <v>356</v>
      </c>
      <c r="G30" t="s">
        <v>23</v>
      </c>
      <c r="H30">
        <v>0</v>
      </c>
    </row>
    <row r="31" spans="1:9" x14ac:dyDescent="0.35">
      <c r="A31" t="s">
        <v>352</v>
      </c>
      <c r="B31">
        <v>1</v>
      </c>
      <c r="C31" t="s">
        <v>1</v>
      </c>
      <c r="D31" t="s">
        <v>34</v>
      </c>
      <c r="E31" t="s">
        <v>10</v>
      </c>
      <c r="G31" t="s">
        <v>25</v>
      </c>
      <c r="H31">
        <v>0</v>
      </c>
    </row>
    <row r="32" spans="1:9" x14ac:dyDescent="0.35">
      <c r="A32" t="s">
        <v>182</v>
      </c>
      <c r="B32">
        <v>1</v>
      </c>
      <c r="C32" t="s">
        <v>1</v>
      </c>
      <c r="D32" t="s">
        <v>34</v>
      </c>
      <c r="E32" t="s">
        <v>10</v>
      </c>
      <c r="G32" t="s">
        <v>27</v>
      </c>
      <c r="H32">
        <v>0</v>
      </c>
    </row>
    <row r="33" spans="1:9" x14ac:dyDescent="0.35">
      <c r="A33" t="s">
        <v>344</v>
      </c>
      <c r="B33">
        <v>1</v>
      </c>
      <c r="C33" t="s">
        <v>1</v>
      </c>
      <c r="D33" t="s">
        <v>34</v>
      </c>
      <c r="E33" t="s">
        <v>10</v>
      </c>
      <c r="G33" t="s">
        <v>27</v>
      </c>
      <c r="H33">
        <v>0</v>
      </c>
    </row>
    <row r="34" spans="1:9" x14ac:dyDescent="0.35">
      <c r="A34" t="s">
        <v>357</v>
      </c>
      <c r="B34">
        <v>0.5</v>
      </c>
      <c r="C34" t="s">
        <v>1</v>
      </c>
      <c r="D34" t="s">
        <v>26</v>
      </c>
      <c r="E34" t="s">
        <v>10</v>
      </c>
      <c r="G34" t="s">
        <v>27</v>
      </c>
      <c r="H34">
        <v>0</v>
      </c>
    </row>
    <row r="35" spans="1:9" x14ac:dyDescent="0.35">
      <c r="A35" t="s">
        <v>358</v>
      </c>
      <c r="B35">
        <v>1</v>
      </c>
      <c r="C35" t="s">
        <v>1</v>
      </c>
      <c r="D35" t="s">
        <v>34</v>
      </c>
      <c r="E35" t="s">
        <v>10</v>
      </c>
      <c r="G35" t="s">
        <v>27</v>
      </c>
      <c r="H35">
        <v>0</v>
      </c>
    </row>
    <row r="36" spans="1:9" x14ac:dyDescent="0.35">
      <c r="A36" t="s">
        <v>190</v>
      </c>
      <c r="B36">
        <v>53015</v>
      </c>
      <c r="C36" t="s">
        <v>834</v>
      </c>
      <c r="D36" t="s">
        <v>69</v>
      </c>
      <c r="E36" t="s">
        <v>116</v>
      </c>
      <c r="G36" t="s">
        <v>27</v>
      </c>
      <c r="H36">
        <v>0</v>
      </c>
      <c r="I36" t="s">
        <v>191</v>
      </c>
    </row>
    <row r="37" spans="1:9" x14ac:dyDescent="0.35">
      <c r="A37" t="s">
        <v>359</v>
      </c>
      <c r="B37">
        <v>1</v>
      </c>
      <c r="C37" t="s">
        <v>1</v>
      </c>
      <c r="D37" t="s">
        <v>34</v>
      </c>
      <c r="E37" t="s">
        <v>10</v>
      </c>
      <c r="G37" t="s">
        <v>27</v>
      </c>
      <c r="H37">
        <v>0</v>
      </c>
    </row>
    <row r="39" spans="1:9" ht="15.5" x14ac:dyDescent="0.35">
      <c r="A39" s="1" t="s">
        <v>4</v>
      </c>
      <c r="B39" s="1" t="s">
        <v>359</v>
      </c>
    </row>
    <row r="40" spans="1:9" x14ac:dyDescent="0.35">
      <c r="A40" t="s">
        <v>7</v>
      </c>
      <c r="B40" t="s">
        <v>34</v>
      </c>
    </row>
    <row r="41" spans="1:9" x14ac:dyDescent="0.35">
      <c r="A41" t="s">
        <v>67</v>
      </c>
      <c r="B41">
        <v>1</v>
      </c>
    </row>
    <row r="42" spans="1:9" x14ac:dyDescent="0.35">
      <c r="A42" t="s">
        <v>9</v>
      </c>
      <c r="B42" t="s">
        <v>359</v>
      </c>
    </row>
    <row r="43" spans="1:9" x14ac:dyDescent="0.35">
      <c r="A43" t="s">
        <v>18</v>
      </c>
      <c r="B43" t="s">
        <v>184</v>
      </c>
    </row>
    <row r="44" spans="1:9" x14ac:dyDescent="0.35">
      <c r="A44" t="s">
        <v>10</v>
      </c>
      <c r="B44" t="s">
        <v>10</v>
      </c>
    </row>
    <row r="45" spans="1:9" x14ac:dyDescent="0.35">
      <c r="A45" t="s">
        <v>12</v>
      </c>
      <c r="B45" t="s">
        <v>1</v>
      </c>
    </row>
    <row r="46" spans="1:9" ht="15.5" x14ac:dyDescent="0.35">
      <c r="A46" s="1" t="s">
        <v>13</v>
      </c>
    </row>
    <row r="47" spans="1:9" x14ac:dyDescent="0.35">
      <c r="A47" t="s">
        <v>14</v>
      </c>
      <c r="B47" t="s">
        <v>15</v>
      </c>
      <c r="C47" t="s">
        <v>16</v>
      </c>
      <c r="D47" t="s">
        <v>7</v>
      </c>
      <c r="E47" t="s">
        <v>10</v>
      </c>
      <c r="F47" t="s">
        <v>18</v>
      </c>
      <c r="G47" t="s">
        <v>9</v>
      </c>
    </row>
    <row r="48" spans="1:9" x14ac:dyDescent="0.35">
      <c r="A48" t="s">
        <v>359</v>
      </c>
      <c r="B48">
        <v>1</v>
      </c>
      <c r="C48" t="s">
        <v>1</v>
      </c>
      <c r="D48" t="s">
        <v>34</v>
      </c>
      <c r="E48" t="s">
        <v>10</v>
      </c>
      <c r="F48" t="s">
        <v>25</v>
      </c>
    </row>
    <row r="49" spans="1:7" x14ac:dyDescent="0.35">
      <c r="A49" t="s">
        <v>559</v>
      </c>
      <c r="B49">
        <v>428</v>
      </c>
      <c r="C49" t="s">
        <v>200</v>
      </c>
      <c r="D49" t="s">
        <v>34</v>
      </c>
      <c r="E49" t="s">
        <v>11</v>
      </c>
      <c r="F49" t="s">
        <v>27</v>
      </c>
      <c r="G49" t="s">
        <v>559</v>
      </c>
    </row>
    <row r="50" spans="1:7" x14ac:dyDescent="0.35">
      <c r="A50" t="s">
        <v>678</v>
      </c>
      <c r="B50">
        <v>3.5</v>
      </c>
      <c r="C50" t="s">
        <v>200</v>
      </c>
      <c r="D50" t="s">
        <v>69</v>
      </c>
      <c r="E50" t="s">
        <v>21</v>
      </c>
      <c r="F50" t="s">
        <v>27</v>
      </c>
      <c r="G50" t="s">
        <v>679</v>
      </c>
    </row>
    <row r="51" spans="1:7" x14ac:dyDescent="0.35">
      <c r="A51" t="s">
        <v>526</v>
      </c>
      <c r="B51">
        <v>10500</v>
      </c>
      <c r="C51" t="s">
        <v>200</v>
      </c>
      <c r="D51" t="s">
        <v>69</v>
      </c>
      <c r="E51" t="s">
        <v>21</v>
      </c>
      <c r="F51" t="s">
        <v>27</v>
      </c>
      <c r="G51" t="s">
        <v>527</v>
      </c>
    </row>
    <row r="52" spans="1:7" x14ac:dyDescent="0.35">
      <c r="A52" t="s">
        <v>190</v>
      </c>
      <c r="B52">
        <v>5250.4</v>
      </c>
      <c r="C52" t="s">
        <v>200</v>
      </c>
      <c r="D52" t="s">
        <v>69</v>
      </c>
      <c r="E52" t="s">
        <v>116</v>
      </c>
      <c r="F52" t="s">
        <v>27</v>
      </c>
      <c r="G52" t="s">
        <v>191</v>
      </c>
    </row>
    <row r="53" spans="1:7" x14ac:dyDescent="0.35">
      <c r="A53" t="s">
        <v>120</v>
      </c>
      <c r="B53">
        <v>480</v>
      </c>
      <c r="C53" t="s">
        <v>200</v>
      </c>
      <c r="D53" t="s">
        <v>121</v>
      </c>
      <c r="E53" t="s">
        <v>61</v>
      </c>
      <c r="F53" t="s">
        <v>27</v>
      </c>
      <c r="G53" t="s">
        <v>122</v>
      </c>
    </row>
    <row r="54" spans="1:7" x14ac:dyDescent="0.35">
      <c r="A54" t="s">
        <v>187</v>
      </c>
      <c r="B54">
        <v>42000</v>
      </c>
      <c r="C54" t="s">
        <v>200</v>
      </c>
      <c r="D54" t="s">
        <v>69</v>
      </c>
      <c r="E54" t="s">
        <v>21</v>
      </c>
      <c r="F54" t="s">
        <v>27</v>
      </c>
      <c r="G54" t="s">
        <v>187</v>
      </c>
    </row>
    <row r="55" spans="1:7" x14ac:dyDescent="0.35">
      <c r="A55" t="s">
        <v>319</v>
      </c>
      <c r="B55">
        <v>42000</v>
      </c>
      <c r="C55" t="s">
        <v>200</v>
      </c>
      <c r="D55" t="s">
        <v>69</v>
      </c>
      <c r="E55" t="s">
        <v>21</v>
      </c>
      <c r="F55" t="s">
        <v>27</v>
      </c>
      <c r="G55" t="s">
        <v>189</v>
      </c>
    </row>
    <row r="56" spans="1:7" x14ac:dyDescent="0.35">
      <c r="A56" t="s">
        <v>194</v>
      </c>
      <c r="B56">
        <v>5775</v>
      </c>
      <c r="C56" t="s">
        <v>200</v>
      </c>
      <c r="D56" t="s">
        <v>69</v>
      </c>
      <c r="E56" t="s">
        <v>193</v>
      </c>
      <c r="F56" t="s">
        <v>27</v>
      </c>
      <c r="G56" t="s">
        <v>194</v>
      </c>
    </row>
    <row r="58" spans="1:7" ht="15.5" x14ac:dyDescent="0.35">
      <c r="A58" s="1" t="s">
        <v>4</v>
      </c>
      <c r="B58" s="1" t="s">
        <v>1432</v>
      </c>
    </row>
    <row r="59" spans="1:7" x14ac:dyDescent="0.35">
      <c r="A59" t="s">
        <v>6</v>
      </c>
      <c r="B59" t="s">
        <v>361</v>
      </c>
    </row>
    <row r="60" spans="1:7" x14ac:dyDescent="0.35">
      <c r="A60" t="s">
        <v>7</v>
      </c>
      <c r="B60" t="s">
        <v>26</v>
      </c>
    </row>
    <row r="61" spans="1:7" x14ac:dyDescent="0.35">
      <c r="A61" t="s">
        <v>67</v>
      </c>
      <c r="B61">
        <v>1</v>
      </c>
    </row>
    <row r="62" spans="1:7" x14ac:dyDescent="0.35">
      <c r="A62" t="s">
        <v>9</v>
      </c>
      <c r="B62" t="s">
        <v>937</v>
      </c>
    </row>
    <row r="63" spans="1:7" x14ac:dyDescent="0.35">
      <c r="A63" t="s">
        <v>18</v>
      </c>
      <c r="B63" t="s">
        <v>184</v>
      </c>
    </row>
    <row r="64" spans="1:7" x14ac:dyDescent="0.35">
      <c r="A64" t="s">
        <v>10</v>
      </c>
      <c r="B64" t="s">
        <v>21</v>
      </c>
    </row>
    <row r="65" spans="1:8" x14ac:dyDescent="0.35">
      <c r="A65" t="s">
        <v>12</v>
      </c>
      <c r="B65" t="s">
        <v>1</v>
      </c>
    </row>
    <row r="66" spans="1:8" ht="15.5" x14ac:dyDescent="0.35">
      <c r="A66" s="1" t="s">
        <v>13</v>
      </c>
    </row>
    <row r="67" spans="1:8" x14ac:dyDescent="0.35">
      <c r="A67" t="s">
        <v>14</v>
      </c>
      <c r="B67" t="s">
        <v>15</v>
      </c>
      <c r="C67" t="s">
        <v>16</v>
      </c>
      <c r="D67" t="s">
        <v>7</v>
      </c>
      <c r="E67" t="s">
        <v>10</v>
      </c>
      <c r="F67" t="s">
        <v>18</v>
      </c>
      <c r="G67" t="s">
        <v>185</v>
      </c>
      <c r="H67" t="s">
        <v>9</v>
      </c>
    </row>
    <row r="68" spans="1:8" ht="15.5" x14ac:dyDescent="0.35">
      <c r="A68" s="2" t="s">
        <v>1432</v>
      </c>
      <c r="B68">
        <v>1</v>
      </c>
      <c r="C68" t="s">
        <v>1</v>
      </c>
      <c r="D68" t="s">
        <v>26</v>
      </c>
      <c r="E68" t="s">
        <v>21</v>
      </c>
      <c r="F68" t="s">
        <v>25</v>
      </c>
      <c r="G68">
        <v>0</v>
      </c>
      <c r="H68" t="s">
        <v>937</v>
      </c>
    </row>
    <row r="69" spans="1:8" x14ac:dyDescent="0.35">
      <c r="A69" t="s">
        <v>287</v>
      </c>
      <c r="B69">
        <v>1.6931E-7</v>
      </c>
      <c r="C69" t="s">
        <v>1</v>
      </c>
      <c r="D69" t="s">
        <v>26</v>
      </c>
      <c r="E69" t="s">
        <v>10</v>
      </c>
      <c r="F69" t="s">
        <v>27</v>
      </c>
      <c r="G69">
        <v>0</v>
      </c>
    </row>
    <row r="70" spans="1:8" x14ac:dyDescent="0.35">
      <c r="A70" t="s">
        <v>352</v>
      </c>
      <c r="B70">
        <v>1.6931E-7</v>
      </c>
      <c r="C70" t="s">
        <v>1</v>
      </c>
      <c r="D70" t="s">
        <v>34</v>
      </c>
      <c r="E70" t="s">
        <v>10</v>
      </c>
      <c r="F70" t="s">
        <v>27</v>
      </c>
      <c r="G70">
        <v>0</v>
      </c>
    </row>
    <row r="71" spans="1:8" x14ac:dyDescent="0.35">
      <c r="A71" t="s">
        <v>362</v>
      </c>
      <c r="B71">
        <v>1</v>
      </c>
      <c r="C71" t="s">
        <v>1</v>
      </c>
      <c r="D71" t="s">
        <v>8</v>
      </c>
      <c r="E71" t="s">
        <v>21</v>
      </c>
      <c r="F71" t="s">
        <v>27</v>
      </c>
      <c r="G71">
        <v>0</v>
      </c>
      <c r="H71" t="s">
        <v>362</v>
      </c>
    </row>
    <row r="73" spans="1:8" ht="15.5" x14ac:dyDescent="0.35">
      <c r="A73" s="1" t="s">
        <v>4</v>
      </c>
      <c r="B73" s="1" t="s">
        <v>1433</v>
      </c>
    </row>
    <row r="74" spans="1:8" x14ac:dyDescent="0.35">
      <c r="A74" t="s">
        <v>7</v>
      </c>
      <c r="B74" t="s">
        <v>26</v>
      </c>
    </row>
    <row r="75" spans="1:8" x14ac:dyDescent="0.35">
      <c r="A75" t="s">
        <v>67</v>
      </c>
      <c r="B75">
        <v>1</v>
      </c>
    </row>
    <row r="76" spans="1:8" x14ac:dyDescent="0.35">
      <c r="A76" t="s">
        <v>9</v>
      </c>
      <c r="B76" t="s">
        <v>937</v>
      </c>
    </row>
    <row r="77" spans="1:8" x14ac:dyDescent="0.35">
      <c r="A77" t="s">
        <v>18</v>
      </c>
      <c r="B77" t="s">
        <v>184</v>
      </c>
    </row>
    <row r="78" spans="1:8" x14ac:dyDescent="0.35">
      <c r="A78" t="s">
        <v>10</v>
      </c>
      <c r="B78" t="s">
        <v>21</v>
      </c>
    </row>
    <row r="79" spans="1:8" x14ac:dyDescent="0.35">
      <c r="A79" t="s">
        <v>12</v>
      </c>
      <c r="B79" t="s">
        <v>1</v>
      </c>
    </row>
    <row r="80" spans="1:8" ht="15.5" x14ac:dyDescent="0.35">
      <c r="A80" s="1" t="s">
        <v>13</v>
      </c>
    </row>
    <row r="81" spans="1:7" x14ac:dyDescent="0.35">
      <c r="A81" t="s">
        <v>14</v>
      </c>
      <c r="B81" t="s">
        <v>15</v>
      </c>
      <c r="C81" t="s">
        <v>16</v>
      </c>
      <c r="D81" t="s">
        <v>7</v>
      </c>
      <c r="E81" t="s">
        <v>10</v>
      </c>
      <c r="F81" t="s">
        <v>18</v>
      </c>
      <c r="G81" t="s">
        <v>185</v>
      </c>
    </row>
    <row r="82" spans="1:7" ht="15.5" x14ac:dyDescent="0.35">
      <c r="A82" s="2" t="s">
        <v>1433</v>
      </c>
      <c r="B82">
        <v>1</v>
      </c>
      <c r="C82" t="s">
        <v>1</v>
      </c>
      <c r="D82" t="s">
        <v>26</v>
      </c>
      <c r="E82" t="s">
        <v>21</v>
      </c>
      <c r="F82" t="s">
        <v>25</v>
      </c>
      <c r="G82">
        <v>0</v>
      </c>
    </row>
    <row r="83" spans="1:7" x14ac:dyDescent="0.35">
      <c r="A83" t="s">
        <v>287</v>
      </c>
      <c r="B83">
        <v>1.6931E-7</v>
      </c>
      <c r="C83" t="s">
        <v>1</v>
      </c>
      <c r="D83" t="s">
        <v>26</v>
      </c>
      <c r="E83" t="s">
        <v>10</v>
      </c>
      <c r="F83" t="s">
        <v>27</v>
      </c>
      <c r="G83">
        <v>0</v>
      </c>
    </row>
    <row r="84" spans="1:7" x14ac:dyDescent="0.35">
      <c r="A84" t="s">
        <v>352</v>
      </c>
      <c r="B84">
        <v>1.6931E-7</v>
      </c>
      <c r="C84" t="s">
        <v>1</v>
      </c>
      <c r="D84" t="s">
        <v>34</v>
      </c>
      <c r="E84" t="s">
        <v>10</v>
      </c>
      <c r="F84" t="s">
        <v>27</v>
      </c>
      <c r="G84">
        <v>0</v>
      </c>
    </row>
    <row r="85" spans="1:7" x14ac:dyDescent="0.35">
      <c r="A85" t="s">
        <v>774</v>
      </c>
      <c r="B85">
        <v>1</v>
      </c>
      <c r="C85" t="s">
        <v>1</v>
      </c>
      <c r="D85" t="s">
        <v>8</v>
      </c>
      <c r="E85" t="s">
        <v>21</v>
      </c>
      <c r="F85" t="s">
        <v>27</v>
      </c>
      <c r="G85">
        <v>0</v>
      </c>
    </row>
    <row r="87" spans="1:7" ht="15.5" x14ac:dyDescent="0.35">
      <c r="A87" s="1" t="s">
        <v>4</v>
      </c>
      <c r="B87" s="1" t="s">
        <v>363</v>
      </c>
    </row>
    <row r="88" spans="1:7" x14ac:dyDescent="0.35">
      <c r="A88" t="s">
        <v>7</v>
      </c>
      <c r="B88" t="s">
        <v>26</v>
      </c>
    </row>
    <row r="89" spans="1:7" x14ac:dyDescent="0.35">
      <c r="A89" t="s">
        <v>290</v>
      </c>
      <c r="B89" t="s">
        <v>364</v>
      </c>
    </row>
    <row r="90" spans="1:7" x14ac:dyDescent="0.35">
      <c r="A90" t="s">
        <v>67</v>
      </c>
      <c r="B90">
        <v>1</v>
      </c>
    </row>
    <row r="91" spans="1:7" x14ac:dyDescent="0.35">
      <c r="A91" t="s">
        <v>9</v>
      </c>
      <c r="B91" t="s">
        <v>937</v>
      </c>
    </row>
    <row r="92" spans="1:7" x14ac:dyDescent="0.35">
      <c r="A92" t="s">
        <v>18</v>
      </c>
      <c r="B92" t="s">
        <v>184</v>
      </c>
    </row>
    <row r="93" spans="1:7" x14ac:dyDescent="0.35">
      <c r="A93" t="s">
        <v>10</v>
      </c>
      <c r="B93" t="s">
        <v>21</v>
      </c>
    </row>
    <row r="94" spans="1:7" x14ac:dyDescent="0.35">
      <c r="A94" t="s">
        <v>65</v>
      </c>
      <c r="B94" t="s">
        <v>788</v>
      </c>
    </row>
    <row r="95" spans="1:7" ht="15.5" x14ac:dyDescent="0.35">
      <c r="A95" s="1" t="s">
        <v>13</v>
      </c>
    </row>
    <row r="96" spans="1:7" x14ac:dyDescent="0.35">
      <c r="A96" t="s">
        <v>14</v>
      </c>
      <c r="B96" t="s">
        <v>15</v>
      </c>
      <c r="C96" t="s">
        <v>16</v>
      </c>
      <c r="D96" t="s">
        <v>7</v>
      </c>
      <c r="E96" t="s">
        <v>10</v>
      </c>
      <c r="F96" t="s">
        <v>18</v>
      </c>
      <c r="G96" t="s">
        <v>9</v>
      </c>
    </row>
    <row r="97" spans="1:7" x14ac:dyDescent="0.35">
      <c r="A97" t="s">
        <v>363</v>
      </c>
      <c r="B97">
        <v>1</v>
      </c>
      <c r="C97" t="s">
        <v>1</v>
      </c>
      <c r="D97" t="s">
        <v>26</v>
      </c>
      <c r="E97" t="s">
        <v>21</v>
      </c>
      <c r="F97" t="s">
        <v>25</v>
      </c>
      <c r="G97" t="s">
        <v>937</v>
      </c>
    </row>
    <row r="98" spans="1:7" ht="15.5" x14ac:dyDescent="0.35">
      <c r="A98" s="2" t="s">
        <v>692</v>
      </c>
      <c r="B98">
        <v>1</v>
      </c>
      <c r="C98" t="s">
        <v>1</v>
      </c>
      <c r="D98" t="s">
        <v>26</v>
      </c>
      <c r="E98" t="s">
        <v>21</v>
      </c>
      <c r="F98" t="s">
        <v>27</v>
      </c>
      <c r="G98" s="2" t="s">
        <v>778</v>
      </c>
    </row>
    <row r="99" spans="1:7" x14ac:dyDescent="0.35">
      <c r="A99" t="s">
        <v>215</v>
      </c>
      <c r="B99">
        <v>3.2</v>
      </c>
      <c r="C99" t="s">
        <v>200</v>
      </c>
      <c r="D99" t="s">
        <v>60</v>
      </c>
      <c r="E99" t="s">
        <v>61</v>
      </c>
      <c r="F99" t="s">
        <v>27</v>
      </c>
      <c r="G99" t="s">
        <v>216</v>
      </c>
    </row>
    <row r="100" spans="1:7" x14ac:dyDescent="0.35">
      <c r="A100" t="s">
        <v>287</v>
      </c>
      <c r="B100">
        <v>1.6931E-7</v>
      </c>
      <c r="C100" t="s">
        <v>1</v>
      </c>
      <c r="D100" t="s">
        <v>26</v>
      </c>
      <c r="E100" t="s">
        <v>10</v>
      </c>
      <c r="F100" t="s">
        <v>27</v>
      </c>
      <c r="G100">
        <v>0</v>
      </c>
    </row>
    <row r="101" spans="1:7" x14ac:dyDescent="0.35">
      <c r="A101" t="s">
        <v>352</v>
      </c>
      <c r="B101">
        <v>1.6931E-7</v>
      </c>
      <c r="C101" t="s">
        <v>1</v>
      </c>
      <c r="D101" t="s">
        <v>34</v>
      </c>
      <c r="E101" t="s">
        <v>10</v>
      </c>
      <c r="F101" t="s">
        <v>27</v>
      </c>
      <c r="G101">
        <v>0</v>
      </c>
    </row>
    <row r="102" spans="1:7" x14ac:dyDescent="0.35">
      <c r="A102" t="s">
        <v>359</v>
      </c>
      <c r="B102">
        <v>1.6930571108622621E-7</v>
      </c>
      <c r="C102" t="s">
        <v>1</v>
      </c>
      <c r="D102" t="s">
        <v>34</v>
      </c>
      <c r="E102" t="s">
        <v>10</v>
      </c>
      <c r="F102" t="s">
        <v>27</v>
      </c>
    </row>
    <row r="104" spans="1:7" ht="15.5" x14ac:dyDescent="0.35">
      <c r="A104" s="1" t="s">
        <v>4</v>
      </c>
      <c r="B104" s="1" t="s">
        <v>692</v>
      </c>
    </row>
    <row r="105" spans="1:7" x14ac:dyDescent="0.35">
      <c r="A105" t="s">
        <v>7</v>
      </c>
      <c r="B105" t="s">
        <v>26</v>
      </c>
    </row>
    <row r="106" spans="1:7" x14ac:dyDescent="0.35">
      <c r="A106" t="s">
        <v>290</v>
      </c>
      <c r="B106" t="s">
        <v>364</v>
      </c>
    </row>
    <row r="107" spans="1:7" x14ac:dyDescent="0.35">
      <c r="A107" t="s">
        <v>67</v>
      </c>
      <c r="B107">
        <v>1</v>
      </c>
    </row>
    <row r="108" spans="1:7" ht="15.5" x14ac:dyDescent="0.35">
      <c r="A108" t="s">
        <v>9</v>
      </c>
      <c r="B108" s="2" t="s">
        <v>778</v>
      </c>
    </row>
    <row r="109" spans="1:7" x14ac:dyDescent="0.35">
      <c r="A109" t="s">
        <v>18</v>
      </c>
      <c r="B109" t="s">
        <v>184</v>
      </c>
    </row>
    <row r="110" spans="1:7" x14ac:dyDescent="0.35">
      <c r="A110" t="s">
        <v>10</v>
      </c>
      <c r="B110" t="s">
        <v>21</v>
      </c>
    </row>
    <row r="111" spans="1:7" x14ac:dyDescent="0.35">
      <c r="A111" t="s">
        <v>12</v>
      </c>
      <c r="B111" t="s">
        <v>1</v>
      </c>
    </row>
    <row r="112" spans="1:7" ht="15.5" x14ac:dyDescent="0.35">
      <c r="A112" s="1" t="s">
        <v>13</v>
      </c>
    </row>
    <row r="113" spans="1:7" x14ac:dyDescent="0.35">
      <c r="A113" t="s">
        <v>14</v>
      </c>
      <c r="B113" t="s">
        <v>15</v>
      </c>
      <c r="C113" t="s">
        <v>16</v>
      </c>
      <c r="D113" t="s">
        <v>7</v>
      </c>
      <c r="E113" t="s">
        <v>10</v>
      </c>
      <c r="F113" t="s">
        <v>18</v>
      </c>
      <c r="G113" t="s">
        <v>9</v>
      </c>
    </row>
    <row r="114" spans="1:7" ht="15.5" x14ac:dyDescent="0.35">
      <c r="A114" s="2" t="s">
        <v>692</v>
      </c>
      <c r="B114">
        <v>1</v>
      </c>
      <c r="C114" t="s">
        <v>1</v>
      </c>
      <c r="D114" t="s">
        <v>26</v>
      </c>
      <c r="E114" t="s">
        <v>21</v>
      </c>
      <c r="F114" t="s">
        <v>25</v>
      </c>
      <c r="G114" s="2" t="s">
        <v>778</v>
      </c>
    </row>
    <row r="115" spans="1:7" x14ac:dyDescent="0.35">
      <c r="A115" t="s">
        <v>365</v>
      </c>
      <c r="B115">
        <v>2.969221894193898E-6</v>
      </c>
      <c r="C115" t="s">
        <v>1</v>
      </c>
      <c r="D115" t="s">
        <v>34</v>
      </c>
      <c r="E115" t="s">
        <v>10</v>
      </c>
      <c r="F115" t="s">
        <v>27</v>
      </c>
    </row>
    <row r="116" spans="1:7" x14ac:dyDescent="0.35">
      <c r="A116" t="s">
        <v>366</v>
      </c>
      <c r="B116">
        <v>2.969221894193898E-6</v>
      </c>
      <c r="C116" t="s">
        <v>1</v>
      </c>
      <c r="D116" t="s">
        <v>34</v>
      </c>
      <c r="E116" t="s">
        <v>10</v>
      </c>
      <c r="F116" t="s">
        <v>27</v>
      </c>
    </row>
    <row r="117" spans="1:7" x14ac:dyDescent="0.35">
      <c r="A117" t="s">
        <v>367</v>
      </c>
      <c r="B117">
        <v>1.8499999999999999E-2</v>
      </c>
      <c r="C117" t="s">
        <v>1</v>
      </c>
      <c r="D117" t="s">
        <v>26</v>
      </c>
      <c r="E117" t="s">
        <v>368</v>
      </c>
      <c r="F117" t="s">
        <v>27</v>
      </c>
    </row>
    <row r="118" spans="1:7" x14ac:dyDescent="0.35">
      <c r="A118" t="s">
        <v>369</v>
      </c>
      <c r="B118">
        <v>8.1897344186124241E-6</v>
      </c>
      <c r="C118" t="s">
        <v>1</v>
      </c>
      <c r="D118" t="s">
        <v>34</v>
      </c>
      <c r="E118" t="s">
        <v>10</v>
      </c>
      <c r="F118" t="s">
        <v>27</v>
      </c>
    </row>
    <row r="119" spans="1:7" x14ac:dyDescent="0.35">
      <c r="A119" t="s">
        <v>358</v>
      </c>
      <c r="B119">
        <v>1.6930571108622621E-7</v>
      </c>
      <c r="C119" t="s">
        <v>1</v>
      </c>
      <c r="D119" t="s">
        <v>34</v>
      </c>
      <c r="E119" t="s">
        <v>10</v>
      </c>
      <c r="F119" t="s">
        <v>27</v>
      </c>
    </row>
    <row r="120" spans="1:7" x14ac:dyDescent="0.35">
      <c r="A120" t="s">
        <v>52</v>
      </c>
      <c r="B120">
        <v>12.318029115341551</v>
      </c>
      <c r="C120" t="s">
        <v>200</v>
      </c>
      <c r="D120" t="s">
        <v>53</v>
      </c>
      <c r="E120" t="s">
        <v>21</v>
      </c>
      <c r="F120" t="s">
        <v>27</v>
      </c>
      <c r="G120" t="s">
        <v>54</v>
      </c>
    </row>
    <row r="122" spans="1:7" ht="15.5" x14ac:dyDescent="0.35">
      <c r="A122" s="1" t="s">
        <v>4</v>
      </c>
      <c r="B122" s="1" t="s">
        <v>681</v>
      </c>
    </row>
    <row r="123" spans="1:7" x14ac:dyDescent="0.35">
      <c r="A123" t="s">
        <v>5</v>
      </c>
      <c r="B123">
        <v>1.3108706331708271</v>
      </c>
    </row>
    <row r="124" spans="1:7" x14ac:dyDescent="0.35">
      <c r="A124" t="s">
        <v>7</v>
      </c>
      <c r="B124" t="s">
        <v>8</v>
      </c>
    </row>
    <row r="125" spans="1:7" x14ac:dyDescent="0.35">
      <c r="A125" t="s">
        <v>9</v>
      </c>
      <c r="B125" t="s">
        <v>681</v>
      </c>
    </row>
    <row r="126" spans="1:7" x14ac:dyDescent="0.35">
      <c r="A126" t="s">
        <v>10</v>
      </c>
      <c r="B126" t="s">
        <v>11</v>
      </c>
    </row>
    <row r="127" spans="1:7" x14ac:dyDescent="0.35">
      <c r="A127" t="s">
        <v>12</v>
      </c>
      <c r="B127" t="s">
        <v>1</v>
      </c>
    </row>
    <row r="128" spans="1:7" ht="15.5" x14ac:dyDescent="0.35">
      <c r="A128" s="1" t="s">
        <v>13</v>
      </c>
    </row>
    <row r="129" spans="1:8" x14ac:dyDescent="0.35">
      <c r="A129" t="s">
        <v>14</v>
      </c>
      <c r="B129" t="s">
        <v>15</v>
      </c>
      <c r="C129" t="s">
        <v>16</v>
      </c>
      <c r="D129" t="s">
        <v>7</v>
      </c>
      <c r="E129" t="s">
        <v>10</v>
      </c>
      <c r="F129" t="s">
        <v>17</v>
      </c>
      <c r="G129" t="s">
        <v>18</v>
      </c>
      <c r="H129" t="s">
        <v>9</v>
      </c>
    </row>
    <row r="130" spans="1:8" x14ac:dyDescent="0.35">
      <c r="A130" t="s">
        <v>540</v>
      </c>
      <c r="B130">
        <v>2.5563792772878314E-10</v>
      </c>
      <c r="C130" t="s">
        <v>20</v>
      </c>
      <c r="E130" t="s">
        <v>21</v>
      </c>
      <c r="F130" t="s">
        <v>22</v>
      </c>
      <c r="G130" t="s">
        <v>23</v>
      </c>
    </row>
    <row r="131" spans="1:8" x14ac:dyDescent="0.35">
      <c r="A131" t="s">
        <v>541</v>
      </c>
      <c r="B131">
        <v>3.8345689159317469E-8</v>
      </c>
      <c r="C131" t="s">
        <v>20</v>
      </c>
      <c r="E131" t="s">
        <v>21</v>
      </c>
      <c r="F131" t="s">
        <v>22</v>
      </c>
      <c r="G131" t="s">
        <v>23</v>
      </c>
    </row>
    <row r="132" spans="1:8" x14ac:dyDescent="0.35">
      <c r="A132" t="s">
        <v>520</v>
      </c>
      <c r="B132">
        <v>1.0225759972468566E-7</v>
      </c>
      <c r="C132" t="s">
        <v>20</v>
      </c>
      <c r="E132" t="s">
        <v>21</v>
      </c>
      <c r="F132" t="s">
        <v>22</v>
      </c>
      <c r="G132" t="s">
        <v>23</v>
      </c>
    </row>
    <row r="133" spans="1:8" x14ac:dyDescent="0.35">
      <c r="A133" t="s">
        <v>542</v>
      </c>
      <c r="B133">
        <v>2.556379277287831E-12</v>
      </c>
      <c r="C133" t="s">
        <v>20</v>
      </c>
      <c r="E133" t="s">
        <v>21</v>
      </c>
      <c r="F133" t="s">
        <v>22</v>
      </c>
      <c r="G133" t="s">
        <v>23</v>
      </c>
    </row>
    <row r="134" spans="1:8" x14ac:dyDescent="0.35">
      <c r="A134" t="s">
        <v>543</v>
      </c>
      <c r="B134">
        <v>1.7895140667649304E-7</v>
      </c>
      <c r="C134" t="s">
        <v>20</v>
      </c>
      <c r="E134" t="s">
        <v>21</v>
      </c>
      <c r="F134" t="s">
        <v>22</v>
      </c>
      <c r="G134" t="s">
        <v>23</v>
      </c>
    </row>
    <row r="135" spans="1:8" x14ac:dyDescent="0.35">
      <c r="A135" t="s">
        <v>19</v>
      </c>
      <c r="B135">
        <v>7.4352448220597084E-2</v>
      </c>
      <c r="C135" t="s">
        <v>20</v>
      </c>
      <c r="E135" t="s">
        <v>21</v>
      </c>
      <c r="F135" t="s">
        <v>22</v>
      </c>
      <c r="G135" t="s">
        <v>23</v>
      </c>
    </row>
    <row r="136" spans="1:8" x14ac:dyDescent="0.35">
      <c r="A136" t="s">
        <v>521</v>
      </c>
      <c r="B136">
        <v>5.3684936276313413E-7</v>
      </c>
      <c r="C136" t="s">
        <v>20</v>
      </c>
      <c r="E136" t="s">
        <v>21</v>
      </c>
      <c r="F136" t="s">
        <v>22</v>
      </c>
      <c r="G136" t="s">
        <v>23</v>
      </c>
    </row>
    <row r="137" spans="1:8" x14ac:dyDescent="0.35">
      <c r="A137" t="s">
        <v>291</v>
      </c>
      <c r="B137">
        <v>2.5563792772878316E-8</v>
      </c>
      <c r="C137" t="s">
        <v>20</v>
      </c>
      <c r="E137" t="s">
        <v>21</v>
      </c>
      <c r="F137" t="s">
        <v>22</v>
      </c>
      <c r="G137" t="s">
        <v>23</v>
      </c>
    </row>
    <row r="138" spans="1:8" x14ac:dyDescent="0.35">
      <c r="A138" t="s">
        <v>544</v>
      </c>
      <c r="B138">
        <v>2.5563792772878316E-8</v>
      </c>
      <c r="C138" t="s">
        <v>20</v>
      </c>
      <c r="E138" t="s">
        <v>21</v>
      </c>
      <c r="F138" t="s">
        <v>22</v>
      </c>
      <c r="G138" t="s">
        <v>23</v>
      </c>
    </row>
    <row r="139" spans="1:8" x14ac:dyDescent="0.35">
      <c r="A139" t="s">
        <v>545</v>
      </c>
      <c r="B139">
        <v>7.6693806951807365E-12</v>
      </c>
      <c r="C139" t="s">
        <v>20</v>
      </c>
      <c r="E139" t="s">
        <v>21</v>
      </c>
      <c r="F139" t="s">
        <v>22</v>
      </c>
      <c r="G139" t="s">
        <v>23</v>
      </c>
    </row>
    <row r="140" spans="1:8" x14ac:dyDescent="0.35">
      <c r="A140" t="s">
        <v>439</v>
      </c>
      <c r="B140">
        <v>5.1130014178929046E-7</v>
      </c>
      <c r="C140" t="s">
        <v>20</v>
      </c>
      <c r="E140" t="s">
        <v>21</v>
      </c>
      <c r="F140" t="s">
        <v>22</v>
      </c>
      <c r="G140" t="s">
        <v>23</v>
      </c>
    </row>
    <row r="141" spans="1:8" x14ac:dyDescent="0.35">
      <c r="A141" t="s">
        <v>24</v>
      </c>
      <c r="B141">
        <v>4.5760306234711491E-6</v>
      </c>
      <c r="C141" t="s">
        <v>20</v>
      </c>
      <c r="E141" t="s">
        <v>21</v>
      </c>
      <c r="F141" t="s">
        <v>22</v>
      </c>
      <c r="G141" t="s">
        <v>23</v>
      </c>
    </row>
    <row r="142" spans="1:8" x14ac:dyDescent="0.35">
      <c r="A142" t="s">
        <v>522</v>
      </c>
      <c r="B142">
        <v>2.5563792772878314E-9</v>
      </c>
      <c r="C142" t="s">
        <v>20</v>
      </c>
      <c r="E142" t="s">
        <v>21</v>
      </c>
      <c r="F142" t="s">
        <v>22</v>
      </c>
      <c r="G142" t="s">
        <v>23</v>
      </c>
    </row>
    <row r="143" spans="1:8" x14ac:dyDescent="0.35">
      <c r="A143" t="s">
        <v>523</v>
      </c>
      <c r="B143">
        <v>5.1130014178929046E-8</v>
      </c>
      <c r="C143" t="s">
        <v>20</v>
      </c>
      <c r="E143" t="s">
        <v>21</v>
      </c>
      <c r="F143" t="s">
        <v>22</v>
      </c>
      <c r="G143" t="s">
        <v>23</v>
      </c>
    </row>
    <row r="144" spans="1:8" x14ac:dyDescent="0.35">
      <c r="A144" t="s">
        <v>546</v>
      </c>
      <c r="B144">
        <v>3.0678494233991912E-7</v>
      </c>
      <c r="C144" t="s">
        <v>20</v>
      </c>
      <c r="E144" t="s">
        <v>21</v>
      </c>
      <c r="F144" t="s">
        <v>22</v>
      </c>
      <c r="G144" t="s">
        <v>23</v>
      </c>
    </row>
    <row r="145" spans="1:8" x14ac:dyDescent="0.35">
      <c r="A145" t="s">
        <v>547</v>
      </c>
      <c r="B145">
        <v>5.1130014178929046E-8</v>
      </c>
      <c r="C145" t="s">
        <v>20</v>
      </c>
      <c r="E145" t="s">
        <v>21</v>
      </c>
      <c r="F145" t="s">
        <v>22</v>
      </c>
      <c r="G145" t="s">
        <v>23</v>
      </c>
    </row>
    <row r="146" spans="1:8" x14ac:dyDescent="0.35">
      <c r="A146" t="s">
        <v>548</v>
      </c>
      <c r="B146">
        <v>5.1130014178929039E-9</v>
      </c>
      <c r="C146" t="s">
        <v>20</v>
      </c>
      <c r="E146" t="s">
        <v>21</v>
      </c>
      <c r="F146" t="s">
        <v>22</v>
      </c>
      <c r="G146" t="s">
        <v>23</v>
      </c>
    </row>
    <row r="147" spans="1:8" x14ac:dyDescent="0.35">
      <c r="A147" t="s">
        <v>524</v>
      </c>
      <c r="B147">
        <v>1.4060571751717557E-7</v>
      </c>
      <c r="C147" t="s">
        <v>20</v>
      </c>
      <c r="E147" t="s">
        <v>21</v>
      </c>
      <c r="F147" t="s">
        <v>22</v>
      </c>
      <c r="G147" t="s">
        <v>23</v>
      </c>
    </row>
    <row r="148" spans="1:8" x14ac:dyDescent="0.35">
      <c r="A148" t="s">
        <v>549</v>
      </c>
      <c r="B148">
        <v>5.1130014178929046E-8</v>
      </c>
      <c r="C148" t="s">
        <v>20</v>
      </c>
      <c r="E148" t="s">
        <v>21</v>
      </c>
      <c r="F148" t="s">
        <v>22</v>
      </c>
      <c r="G148" t="s">
        <v>23</v>
      </c>
    </row>
    <row r="149" spans="1:8" x14ac:dyDescent="0.35">
      <c r="A149" t="s">
        <v>197</v>
      </c>
      <c r="B149">
        <v>3.1698465756761019E-3</v>
      </c>
      <c r="C149" t="s">
        <v>20</v>
      </c>
      <c r="E149" t="s">
        <v>198</v>
      </c>
      <c r="F149" t="s">
        <v>199</v>
      </c>
      <c r="G149" t="s">
        <v>23</v>
      </c>
    </row>
    <row r="150" spans="1:8" x14ac:dyDescent="0.35">
      <c r="A150" t="s">
        <v>681</v>
      </c>
      <c r="B150">
        <v>1</v>
      </c>
      <c r="C150" t="s">
        <v>1</v>
      </c>
      <c r="D150" t="s">
        <v>8</v>
      </c>
      <c r="E150" t="s">
        <v>11</v>
      </c>
      <c r="G150" t="s">
        <v>25</v>
      </c>
      <c r="H150" t="s">
        <v>681</v>
      </c>
    </row>
    <row r="151" spans="1:8" x14ac:dyDescent="0.35">
      <c r="A151" t="s">
        <v>28</v>
      </c>
      <c r="B151">
        <v>4.4569332623023337E-12</v>
      </c>
      <c r="C151" t="s">
        <v>834</v>
      </c>
      <c r="D151" t="s">
        <v>26</v>
      </c>
      <c r="E151" t="s">
        <v>10</v>
      </c>
      <c r="G151" t="s">
        <v>27</v>
      </c>
      <c r="H151" t="s">
        <v>29</v>
      </c>
    </row>
    <row r="152" spans="1:8" x14ac:dyDescent="0.35">
      <c r="A152" t="s">
        <v>30</v>
      </c>
      <c r="B152">
        <v>4.4393999999999994E-6</v>
      </c>
      <c r="C152" t="s">
        <v>834</v>
      </c>
      <c r="D152" t="s">
        <v>31</v>
      </c>
      <c r="E152" t="s">
        <v>21</v>
      </c>
      <c r="G152" t="s">
        <v>27</v>
      </c>
      <c r="H152" t="s">
        <v>32</v>
      </c>
    </row>
    <row r="153" spans="1:8" x14ac:dyDescent="0.35">
      <c r="A153" t="s">
        <v>33</v>
      </c>
      <c r="B153">
        <v>2.9999999999999999E-7</v>
      </c>
      <c r="C153" t="s">
        <v>834</v>
      </c>
      <c r="D153" t="s">
        <v>34</v>
      </c>
      <c r="E153" t="s">
        <v>21</v>
      </c>
      <c r="G153" t="s">
        <v>27</v>
      </c>
      <c r="H153" t="s">
        <v>35</v>
      </c>
    </row>
    <row r="154" spans="1:8" x14ac:dyDescent="0.35">
      <c r="A154" t="s">
        <v>36</v>
      </c>
      <c r="B154">
        <v>3.0199999999999999E-6</v>
      </c>
      <c r="C154" t="s">
        <v>834</v>
      </c>
      <c r="D154" t="s">
        <v>34</v>
      </c>
      <c r="E154" t="s">
        <v>21</v>
      </c>
      <c r="G154" t="s">
        <v>27</v>
      </c>
      <c r="H154" t="s">
        <v>37</v>
      </c>
    </row>
    <row r="155" spans="1:8" x14ac:dyDescent="0.35">
      <c r="A155" t="s">
        <v>38</v>
      </c>
      <c r="B155">
        <v>2.1219E-11</v>
      </c>
      <c r="C155" t="s">
        <v>834</v>
      </c>
      <c r="D155" t="s">
        <v>34</v>
      </c>
      <c r="E155" t="s">
        <v>10</v>
      </c>
      <c r="G155" t="s">
        <v>27</v>
      </c>
      <c r="H155" t="s">
        <v>39</v>
      </c>
    </row>
    <row r="156" spans="1:8" x14ac:dyDescent="0.35">
      <c r="A156" t="s">
        <v>40</v>
      </c>
      <c r="B156">
        <v>2.3300000000000001E-7</v>
      </c>
      <c r="C156" t="s">
        <v>834</v>
      </c>
      <c r="D156" t="s">
        <v>34</v>
      </c>
      <c r="E156" t="s">
        <v>21</v>
      </c>
      <c r="G156" t="s">
        <v>27</v>
      </c>
      <c r="H156" t="s">
        <v>41</v>
      </c>
    </row>
    <row r="157" spans="1:8" x14ac:dyDescent="0.35">
      <c r="A157" t="s">
        <v>42</v>
      </c>
      <c r="B157">
        <v>1.3899999999999999E-7</v>
      </c>
      <c r="C157" t="s">
        <v>834</v>
      </c>
      <c r="D157" t="s">
        <v>34</v>
      </c>
      <c r="E157" t="s">
        <v>21</v>
      </c>
      <c r="G157" t="s">
        <v>27</v>
      </c>
      <c r="H157" t="s">
        <v>43</v>
      </c>
    </row>
    <row r="158" spans="1:8" x14ac:dyDescent="0.35">
      <c r="A158" t="s">
        <v>44</v>
      </c>
      <c r="B158">
        <v>1.6910012049805864E-6</v>
      </c>
      <c r="C158" t="s">
        <v>834</v>
      </c>
      <c r="D158" t="s">
        <v>34</v>
      </c>
      <c r="E158" t="s">
        <v>21</v>
      </c>
      <c r="G158" t="s">
        <v>27</v>
      </c>
      <c r="H158" t="s">
        <v>45</v>
      </c>
    </row>
    <row r="159" spans="1:8" x14ac:dyDescent="0.35">
      <c r="A159" t="s">
        <v>46</v>
      </c>
      <c r="B159">
        <v>2.6029999999999999E-6</v>
      </c>
      <c r="C159" t="s">
        <v>834</v>
      </c>
      <c r="D159" t="s">
        <v>34</v>
      </c>
      <c r="E159" t="s">
        <v>21</v>
      </c>
      <c r="G159" t="s">
        <v>27</v>
      </c>
      <c r="H159" t="s">
        <v>47</v>
      </c>
    </row>
    <row r="160" spans="1:8" x14ac:dyDescent="0.35">
      <c r="A160" t="s">
        <v>48</v>
      </c>
      <c r="B160">
        <v>3.9999999999999998E-7</v>
      </c>
      <c r="C160" t="s">
        <v>834</v>
      </c>
      <c r="D160" t="s">
        <v>26</v>
      </c>
      <c r="E160" t="s">
        <v>21</v>
      </c>
      <c r="G160" t="s">
        <v>27</v>
      </c>
      <c r="H160" t="s">
        <v>49</v>
      </c>
    </row>
    <row r="161" spans="1:8" x14ac:dyDescent="0.35">
      <c r="A161" t="s">
        <v>50</v>
      </c>
      <c r="B161">
        <v>9.6599999999999991E-8</v>
      </c>
      <c r="C161" t="s">
        <v>834</v>
      </c>
      <c r="D161" t="s">
        <v>34</v>
      </c>
      <c r="E161" t="s">
        <v>21</v>
      </c>
      <c r="G161" t="s">
        <v>27</v>
      </c>
      <c r="H161" t="s">
        <v>51</v>
      </c>
    </row>
    <row r="162" spans="1:8" x14ac:dyDescent="0.35">
      <c r="A162" t="s">
        <v>52</v>
      </c>
      <c r="B162">
        <v>6.282011295918416E-2</v>
      </c>
      <c r="C162" t="s">
        <v>834</v>
      </c>
      <c r="D162" t="s">
        <v>53</v>
      </c>
      <c r="E162" t="s">
        <v>21</v>
      </c>
      <c r="G162" t="s">
        <v>27</v>
      </c>
      <c r="H162" t="s">
        <v>54</v>
      </c>
    </row>
    <row r="163" spans="1:8" x14ac:dyDescent="0.35">
      <c r="A163" t="s">
        <v>55</v>
      </c>
      <c r="B163">
        <v>7.35751288389381E-6</v>
      </c>
      <c r="C163" t="s">
        <v>834</v>
      </c>
      <c r="D163" t="s">
        <v>34</v>
      </c>
      <c r="E163" t="s">
        <v>21</v>
      </c>
      <c r="G163" t="s">
        <v>27</v>
      </c>
      <c r="H163" t="s">
        <v>56</v>
      </c>
    </row>
    <row r="164" spans="1:8" x14ac:dyDescent="0.35">
      <c r="A164" t="s">
        <v>57</v>
      </c>
      <c r="B164">
        <v>3.095E-6</v>
      </c>
      <c r="C164" t="s">
        <v>834</v>
      </c>
      <c r="D164" t="s">
        <v>34</v>
      </c>
      <c r="E164" t="s">
        <v>21</v>
      </c>
      <c r="G164" t="s">
        <v>27</v>
      </c>
      <c r="H164" t="s">
        <v>58</v>
      </c>
    </row>
    <row r="165" spans="1:8" x14ac:dyDescent="0.35">
      <c r="A165" t="s">
        <v>59</v>
      </c>
      <c r="B165">
        <v>-1.027759469600731E-2</v>
      </c>
      <c r="C165" t="s">
        <v>834</v>
      </c>
      <c r="D165" t="s">
        <v>60</v>
      </c>
      <c r="E165" t="s">
        <v>61</v>
      </c>
      <c r="G165" t="s">
        <v>27</v>
      </c>
      <c r="H165" t="s">
        <v>62</v>
      </c>
    </row>
    <row r="166" spans="1:8" x14ac:dyDescent="0.35">
      <c r="A166" t="s">
        <v>550</v>
      </c>
      <c r="B166">
        <v>3.2659798657742239E-2</v>
      </c>
      <c r="C166" t="s">
        <v>834</v>
      </c>
      <c r="D166" t="s">
        <v>53</v>
      </c>
      <c r="E166" t="s">
        <v>198</v>
      </c>
      <c r="G166" t="s">
        <v>27</v>
      </c>
      <c r="H166" t="s">
        <v>551</v>
      </c>
    </row>
    <row r="168" spans="1:8" ht="15.5" x14ac:dyDescent="0.35">
      <c r="A168" s="1" t="s">
        <v>4</v>
      </c>
      <c r="B168" s="1" t="s">
        <v>362</v>
      </c>
    </row>
    <row r="169" spans="1:8" x14ac:dyDescent="0.35">
      <c r="A169" t="s">
        <v>5</v>
      </c>
      <c r="B169">
        <v>1.3108706331708271</v>
      </c>
    </row>
    <row r="170" spans="1:8" x14ac:dyDescent="0.35">
      <c r="A170" t="s">
        <v>7</v>
      </c>
      <c r="B170" t="s">
        <v>8</v>
      </c>
    </row>
    <row r="171" spans="1:8" x14ac:dyDescent="0.35">
      <c r="A171" t="s">
        <v>9</v>
      </c>
      <c r="B171" t="s">
        <v>362</v>
      </c>
    </row>
    <row r="172" spans="1:8" x14ac:dyDescent="0.35">
      <c r="A172" t="s">
        <v>10</v>
      </c>
      <c r="B172" t="s">
        <v>21</v>
      </c>
    </row>
    <row r="173" spans="1:8" x14ac:dyDescent="0.35">
      <c r="A173" t="s">
        <v>12</v>
      </c>
      <c r="B173" t="s">
        <v>1</v>
      </c>
    </row>
    <row r="174" spans="1:8" ht="15.5" x14ac:dyDescent="0.35">
      <c r="A174" s="1" t="s">
        <v>13</v>
      </c>
    </row>
    <row r="175" spans="1:8" x14ac:dyDescent="0.35">
      <c r="A175" t="s">
        <v>14</v>
      </c>
      <c r="B175" t="s">
        <v>15</v>
      </c>
      <c r="C175" t="s">
        <v>16</v>
      </c>
      <c r="D175" t="s">
        <v>7</v>
      </c>
      <c r="E175" t="s">
        <v>10</v>
      </c>
      <c r="F175" t="s">
        <v>17</v>
      </c>
      <c r="G175" t="s">
        <v>18</v>
      </c>
      <c r="H175" t="s">
        <v>9</v>
      </c>
    </row>
    <row r="176" spans="1:8" x14ac:dyDescent="0.35">
      <c r="A176" t="s">
        <v>362</v>
      </c>
      <c r="B176">
        <v>1</v>
      </c>
      <c r="C176" t="s">
        <v>1</v>
      </c>
      <c r="D176" t="s">
        <v>8</v>
      </c>
      <c r="E176" t="s">
        <v>21</v>
      </c>
      <c r="G176" t="s">
        <v>25</v>
      </c>
      <c r="H176" t="s">
        <v>362</v>
      </c>
    </row>
    <row r="177" spans="1:8" x14ac:dyDescent="0.35">
      <c r="A177" t="s">
        <v>681</v>
      </c>
      <c r="B177">
        <v>120</v>
      </c>
      <c r="C177" t="s">
        <v>1</v>
      </c>
      <c r="D177" t="s">
        <v>8</v>
      </c>
      <c r="E177" t="s">
        <v>11</v>
      </c>
      <c r="G177" t="s">
        <v>27</v>
      </c>
      <c r="H177" t="s">
        <v>681</v>
      </c>
    </row>
    <row r="178" spans="1:8" x14ac:dyDescent="0.35">
      <c r="A178" t="s">
        <v>59</v>
      </c>
      <c r="B178">
        <f>3.2/120</f>
        <v>2.6666666666666668E-2</v>
      </c>
      <c r="C178" t="s">
        <v>834</v>
      </c>
      <c r="D178" t="s">
        <v>60</v>
      </c>
      <c r="E178" t="s">
        <v>61</v>
      </c>
      <c r="G178" t="s">
        <v>27</v>
      </c>
      <c r="H178" t="s">
        <v>62</v>
      </c>
    </row>
    <row r="180" spans="1:8" ht="15.5" x14ac:dyDescent="0.35">
      <c r="A180" s="1" t="s">
        <v>4</v>
      </c>
      <c r="B180" s="1" t="s">
        <v>777</v>
      </c>
    </row>
    <row r="181" spans="1:8" x14ac:dyDescent="0.35">
      <c r="A181" t="s">
        <v>5</v>
      </c>
      <c r="B181">
        <v>1.2903504392436329</v>
      </c>
    </row>
    <row r="182" spans="1:8" x14ac:dyDescent="0.35">
      <c r="A182" t="s">
        <v>7</v>
      </c>
      <c r="B182" t="s">
        <v>8</v>
      </c>
    </row>
    <row r="183" spans="1:8" x14ac:dyDescent="0.35">
      <c r="A183" t="s">
        <v>9</v>
      </c>
      <c r="B183" t="s">
        <v>778</v>
      </c>
    </row>
    <row r="184" spans="1:8" x14ac:dyDescent="0.35">
      <c r="A184" t="s">
        <v>10</v>
      </c>
      <c r="B184" t="s">
        <v>11</v>
      </c>
    </row>
    <row r="185" spans="1:8" ht="15.5" x14ac:dyDescent="0.35">
      <c r="A185" s="1" t="s">
        <v>13</v>
      </c>
    </row>
    <row r="186" spans="1:8" x14ac:dyDescent="0.35">
      <c r="A186" t="s">
        <v>14</v>
      </c>
      <c r="B186" t="s">
        <v>15</v>
      </c>
      <c r="C186" t="s">
        <v>16</v>
      </c>
      <c r="D186" t="s">
        <v>7</v>
      </c>
      <c r="E186" t="s">
        <v>10</v>
      </c>
      <c r="F186" t="s">
        <v>17</v>
      </c>
      <c r="G186" t="s">
        <v>18</v>
      </c>
      <c r="H186" t="s">
        <v>9</v>
      </c>
    </row>
    <row r="187" spans="1:8" x14ac:dyDescent="0.35">
      <c r="A187" t="s">
        <v>540</v>
      </c>
      <c r="B187">
        <v>2.3360841947315784E-10</v>
      </c>
      <c r="C187" t="s">
        <v>20</v>
      </c>
      <c r="D187" t="s">
        <v>66</v>
      </c>
      <c r="E187" t="s">
        <v>21</v>
      </c>
      <c r="F187" t="s">
        <v>22</v>
      </c>
      <c r="G187" t="s">
        <v>23</v>
      </c>
      <c r="H187" t="s">
        <v>66</v>
      </c>
    </row>
    <row r="188" spans="1:8" x14ac:dyDescent="0.35">
      <c r="A188" t="s">
        <v>541</v>
      </c>
      <c r="B188">
        <v>3.5041262920973669E-8</v>
      </c>
      <c r="C188" t="s">
        <v>20</v>
      </c>
      <c r="D188" t="s">
        <v>66</v>
      </c>
      <c r="E188" t="s">
        <v>21</v>
      </c>
      <c r="F188" t="s">
        <v>22</v>
      </c>
      <c r="G188" t="s">
        <v>23</v>
      </c>
      <c r="H188" t="s">
        <v>66</v>
      </c>
    </row>
    <row r="189" spans="1:8" x14ac:dyDescent="0.35">
      <c r="A189" t="s">
        <v>520</v>
      </c>
      <c r="B189">
        <v>9.3445587135828509E-8</v>
      </c>
      <c r="C189" t="s">
        <v>20</v>
      </c>
      <c r="D189" t="s">
        <v>66</v>
      </c>
      <c r="E189" t="s">
        <v>21</v>
      </c>
      <c r="F189" t="s">
        <v>22</v>
      </c>
      <c r="G189" t="s">
        <v>23</v>
      </c>
      <c r="H189" t="s">
        <v>66</v>
      </c>
    </row>
    <row r="190" spans="1:8" x14ac:dyDescent="0.35">
      <c r="A190" t="s">
        <v>542</v>
      </c>
      <c r="B190">
        <v>2.3360841947315779E-12</v>
      </c>
      <c r="C190" t="s">
        <v>20</v>
      </c>
      <c r="D190" t="s">
        <v>66</v>
      </c>
      <c r="E190" t="s">
        <v>21</v>
      </c>
      <c r="F190" t="s">
        <v>22</v>
      </c>
      <c r="G190" t="s">
        <v>23</v>
      </c>
      <c r="H190" t="s">
        <v>66</v>
      </c>
    </row>
    <row r="191" spans="1:8" x14ac:dyDescent="0.35">
      <c r="A191" t="s">
        <v>543</v>
      </c>
      <c r="B191">
        <v>1.6353033232434125E-7</v>
      </c>
      <c r="C191" t="s">
        <v>20</v>
      </c>
      <c r="D191" t="s">
        <v>66</v>
      </c>
      <c r="E191" t="s">
        <v>21</v>
      </c>
      <c r="F191" t="s">
        <v>22</v>
      </c>
      <c r="G191" t="s">
        <v>23</v>
      </c>
      <c r="H191" t="s">
        <v>66</v>
      </c>
    </row>
    <row r="192" spans="1:8" x14ac:dyDescent="0.35">
      <c r="A192" t="s">
        <v>19</v>
      </c>
      <c r="B192">
        <v>2.1753822278913142E-2</v>
      </c>
      <c r="C192" t="s">
        <v>20</v>
      </c>
      <c r="D192" t="s">
        <v>66</v>
      </c>
      <c r="E192" t="s">
        <v>21</v>
      </c>
      <c r="F192" t="s">
        <v>22</v>
      </c>
      <c r="G192" t="s">
        <v>23</v>
      </c>
      <c r="H192" t="s">
        <v>66</v>
      </c>
    </row>
    <row r="193" spans="1:8" x14ac:dyDescent="0.35">
      <c r="A193" t="s">
        <v>521</v>
      </c>
      <c r="B193">
        <v>4.9058655827989289E-7</v>
      </c>
      <c r="C193" t="s">
        <v>20</v>
      </c>
      <c r="D193" t="s">
        <v>66</v>
      </c>
      <c r="E193" t="s">
        <v>21</v>
      </c>
      <c r="F193" t="s">
        <v>22</v>
      </c>
      <c r="G193" t="s">
        <v>23</v>
      </c>
      <c r="H193" t="s">
        <v>66</v>
      </c>
    </row>
    <row r="194" spans="1:8" x14ac:dyDescent="0.35">
      <c r="A194" t="s">
        <v>291</v>
      </c>
      <c r="B194">
        <v>2.3360841947315781E-8</v>
      </c>
      <c r="C194" t="s">
        <v>20</v>
      </c>
      <c r="D194" t="s">
        <v>66</v>
      </c>
      <c r="E194" t="s">
        <v>21</v>
      </c>
      <c r="F194" t="s">
        <v>22</v>
      </c>
      <c r="G194" t="s">
        <v>23</v>
      </c>
      <c r="H194" t="s">
        <v>66</v>
      </c>
    </row>
    <row r="195" spans="1:8" x14ac:dyDescent="0.35">
      <c r="A195" t="s">
        <v>544</v>
      </c>
      <c r="B195">
        <v>2.3360841947315781E-8</v>
      </c>
      <c r="C195" t="s">
        <v>20</v>
      </c>
      <c r="D195" t="s">
        <v>66</v>
      </c>
      <c r="E195" t="s">
        <v>21</v>
      </c>
      <c r="F195" t="s">
        <v>22</v>
      </c>
      <c r="G195" t="s">
        <v>23</v>
      </c>
      <c r="H195" t="s">
        <v>66</v>
      </c>
    </row>
    <row r="196" spans="1:8" x14ac:dyDescent="0.35">
      <c r="A196" t="s">
        <v>545</v>
      </c>
      <c r="B196">
        <v>7.0084745188512734E-12</v>
      </c>
      <c r="C196" t="s">
        <v>20</v>
      </c>
      <c r="D196" t="s">
        <v>66</v>
      </c>
      <c r="E196" t="s">
        <v>21</v>
      </c>
      <c r="F196" t="s">
        <v>22</v>
      </c>
      <c r="G196" t="s">
        <v>23</v>
      </c>
      <c r="H196" t="s">
        <v>66</v>
      </c>
    </row>
    <row r="197" spans="1:8" x14ac:dyDescent="0.35">
      <c r="A197" t="s">
        <v>439</v>
      </c>
      <c r="B197">
        <v>4.6723903241196954E-7</v>
      </c>
      <c r="C197" t="s">
        <v>20</v>
      </c>
      <c r="D197" t="s">
        <v>66</v>
      </c>
      <c r="E197" t="s">
        <v>21</v>
      </c>
      <c r="F197" t="s">
        <v>22</v>
      </c>
      <c r="G197" t="s">
        <v>23</v>
      </c>
      <c r="H197" t="s">
        <v>66</v>
      </c>
    </row>
    <row r="198" spans="1:8" x14ac:dyDescent="0.35">
      <c r="A198" t="s">
        <v>24</v>
      </c>
      <c r="B198">
        <v>4.181692798511533E-6</v>
      </c>
      <c r="C198" t="s">
        <v>20</v>
      </c>
      <c r="D198" t="s">
        <v>66</v>
      </c>
      <c r="E198" t="s">
        <v>21</v>
      </c>
      <c r="F198" t="s">
        <v>22</v>
      </c>
      <c r="G198" t="s">
        <v>23</v>
      </c>
      <c r="H198" t="s">
        <v>66</v>
      </c>
    </row>
    <row r="199" spans="1:8" x14ac:dyDescent="0.35">
      <c r="A199" t="s">
        <v>522</v>
      </c>
      <c r="B199">
        <v>2.3360841947315781E-9</v>
      </c>
      <c r="C199" t="s">
        <v>20</v>
      </c>
      <c r="D199" t="s">
        <v>66</v>
      </c>
      <c r="E199" t="s">
        <v>21</v>
      </c>
      <c r="F199" t="s">
        <v>22</v>
      </c>
      <c r="G199" t="s">
        <v>23</v>
      </c>
      <c r="H199" t="s">
        <v>66</v>
      </c>
    </row>
    <row r="200" spans="1:8" x14ac:dyDescent="0.35">
      <c r="A200" t="s">
        <v>523</v>
      </c>
      <c r="B200">
        <v>4.6723903241196954E-8</v>
      </c>
      <c r="C200" t="s">
        <v>20</v>
      </c>
      <c r="D200" t="s">
        <v>66</v>
      </c>
      <c r="E200" t="s">
        <v>21</v>
      </c>
      <c r="F200" t="s">
        <v>22</v>
      </c>
      <c r="G200" t="s">
        <v>23</v>
      </c>
      <c r="H200" t="s">
        <v>66</v>
      </c>
    </row>
    <row r="201" spans="1:8" x14ac:dyDescent="0.35">
      <c r="A201" t="s">
        <v>546</v>
      </c>
      <c r="B201">
        <v>2.8034785814031249E-7</v>
      </c>
      <c r="C201" t="s">
        <v>20</v>
      </c>
      <c r="D201" t="s">
        <v>66</v>
      </c>
      <c r="E201" t="s">
        <v>21</v>
      </c>
      <c r="F201" t="s">
        <v>22</v>
      </c>
      <c r="G201" t="s">
        <v>23</v>
      </c>
      <c r="H201" t="s">
        <v>66</v>
      </c>
    </row>
    <row r="202" spans="1:8" x14ac:dyDescent="0.35">
      <c r="A202" t="s">
        <v>547</v>
      </c>
      <c r="B202">
        <v>4.6723903241196954E-8</v>
      </c>
      <c r="C202" t="s">
        <v>20</v>
      </c>
      <c r="D202" t="s">
        <v>66</v>
      </c>
      <c r="E202" t="s">
        <v>21</v>
      </c>
      <c r="F202" t="s">
        <v>22</v>
      </c>
      <c r="G202" t="s">
        <v>23</v>
      </c>
      <c r="H202" t="s">
        <v>66</v>
      </c>
    </row>
    <row r="203" spans="1:8" x14ac:dyDescent="0.35">
      <c r="A203" t="s">
        <v>548</v>
      </c>
      <c r="B203">
        <v>4.6723903241196949E-9</v>
      </c>
      <c r="C203" t="s">
        <v>20</v>
      </c>
      <c r="D203" t="s">
        <v>66</v>
      </c>
      <c r="E203" t="s">
        <v>21</v>
      </c>
      <c r="F203" t="s">
        <v>22</v>
      </c>
      <c r="G203" t="s">
        <v>23</v>
      </c>
      <c r="H203" t="s">
        <v>66</v>
      </c>
    </row>
    <row r="204" spans="1:8" x14ac:dyDescent="0.35">
      <c r="A204" t="s">
        <v>524</v>
      </c>
      <c r="B204">
        <v>1.2848906940336756E-7</v>
      </c>
      <c r="C204" t="s">
        <v>20</v>
      </c>
      <c r="D204" t="s">
        <v>66</v>
      </c>
      <c r="E204" t="s">
        <v>21</v>
      </c>
      <c r="F204" t="s">
        <v>22</v>
      </c>
      <c r="G204" t="s">
        <v>23</v>
      </c>
      <c r="H204" t="s">
        <v>66</v>
      </c>
    </row>
    <row r="205" spans="1:8" x14ac:dyDescent="0.35">
      <c r="A205" t="s">
        <v>549</v>
      </c>
      <c r="B205">
        <v>4.6723903241196954E-8</v>
      </c>
      <c r="C205" t="s">
        <v>20</v>
      </c>
      <c r="D205" t="s">
        <v>66</v>
      </c>
      <c r="E205" t="s">
        <v>21</v>
      </c>
      <c r="F205" t="s">
        <v>22</v>
      </c>
      <c r="G205" t="s">
        <v>23</v>
      </c>
      <c r="H205" t="s">
        <v>66</v>
      </c>
    </row>
    <row r="206" spans="1:8" x14ac:dyDescent="0.35">
      <c r="A206" t="s">
        <v>197</v>
      </c>
      <c r="B206">
        <v>3.1694833983015652E-3</v>
      </c>
      <c r="C206" t="s">
        <v>20</v>
      </c>
      <c r="E206" t="s">
        <v>198</v>
      </c>
      <c r="F206" t="s">
        <v>199</v>
      </c>
      <c r="G206" t="s">
        <v>23</v>
      </c>
    </row>
    <row r="207" spans="1:8" x14ac:dyDescent="0.35">
      <c r="A207" t="s">
        <v>777</v>
      </c>
      <c r="B207">
        <v>1</v>
      </c>
      <c r="C207" t="s">
        <v>1</v>
      </c>
      <c r="D207" t="s">
        <v>8</v>
      </c>
      <c r="E207" t="s">
        <v>11</v>
      </c>
      <c r="G207" t="s">
        <v>25</v>
      </c>
      <c r="H207" t="s">
        <v>778</v>
      </c>
    </row>
    <row r="208" spans="1:8" x14ac:dyDescent="0.35">
      <c r="A208" t="s">
        <v>802</v>
      </c>
      <c r="B208">
        <v>5.1343058496715124E-2</v>
      </c>
      <c r="C208" t="s">
        <v>780</v>
      </c>
      <c r="D208" t="s">
        <v>26</v>
      </c>
      <c r="E208" t="s">
        <v>21</v>
      </c>
      <c r="G208" t="s">
        <v>27</v>
      </c>
      <c r="H208" t="s">
        <v>802</v>
      </c>
    </row>
    <row r="209" spans="1:8" x14ac:dyDescent="0.35">
      <c r="A209" t="s">
        <v>28</v>
      </c>
      <c r="B209">
        <v>4.4564226201365225E-12</v>
      </c>
      <c r="C209" t="s">
        <v>780</v>
      </c>
      <c r="D209" t="s">
        <v>26</v>
      </c>
      <c r="E209" t="s">
        <v>10</v>
      </c>
      <c r="G209" t="s">
        <v>27</v>
      </c>
      <c r="H209" t="s">
        <v>29</v>
      </c>
    </row>
    <row r="210" spans="1:8" x14ac:dyDescent="0.35">
      <c r="A210" t="s">
        <v>30</v>
      </c>
      <c r="B210">
        <v>4.4393999999999994E-6</v>
      </c>
      <c r="C210" t="s">
        <v>780</v>
      </c>
      <c r="D210" t="s">
        <v>31</v>
      </c>
      <c r="E210" t="s">
        <v>21</v>
      </c>
      <c r="G210" t="s">
        <v>27</v>
      </c>
      <c r="H210" t="s">
        <v>32</v>
      </c>
    </row>
    <row r="211" spans="1:8" x14ac:dyDescent="0.35">
      <c r="A211" t="s">
        <v>33</v>
      </c>
      <c r="B211">
        <v>2.9999999999999999E-7</v>
      </c>
      <c r="C211" t="s">
        <v>780</v>
      </c>
      <c r="D211" t="s">
        <v>34</v>
      </c>
      <c r="E211" t="s">
        <v>21</v>
      </c>
      <c r="G211" t="s">
        <v>27</v>
      </c>
      <c r="H211" t="s">
        <v>35</v>
      </c>
    </row>
    <row r="212" spans="1:8" x14ac:dyDescent="0.35">
      <c r="A212" t="s">
        <v>36</v>
      </c>
      <c r="B212">
        <v>3.0199999999999999E-6</v>
      </c>
      <c r="C212" t="s">
        <v>780</v>
      </c>
      <c r="D212" t="s">
        <v>34</v>
      </c>
      <c r="E212" t="s">
        <v>21</v>
      </c>
      <c r="G212" t="s">
        <v>27</v>
      </c>
      <c r="H212" t="s">
        <v>37</v>
      </c>
    </row>
    <row r="213" spans="1:8" x14ac:dyDescent="0.35">
      <c r="A213" t="s">
        <v>775</v>
      </c>
      <c r="B213">
        <v>1.7456639888883143E-6</v>
      </c>
      <c r="C213" t="s">
        <v>780</v>
      </c>
      <c r="D213" t="s">
        <v>34</v>
      </c>
      <c r="E213" t="s">
        <v>21</v>
      </c>
      <c r="G213" t="s">
        <v>27</v>
      </c>
      <c r="H213" t="s">
        <v>776</v>
      </c>
    </row>
    <row r="214" spans="1:8" x14ac:dyDescent="0.35">
      <c r="A214" t="s">
        <v>38</v>
      </c>
      <c r="B214">
        <v>2.1219E-11</v>
      </c>
      <c r="C214" t="s">
        <v>780</v>
      </c>
      <c r="D214" t="s">
        <v>34</v>
      </c>
      <c r="E214" t="s">
        <v>10</v>
      </c>
      <c r="G214" t="s">
        <v>27</v>
      </c>
      <c r="H214" t="s">
        <v>39</v>
      </c>
    </row>
    <row r="215" spans="1:8" x14ac:dyDescent="0.35">
      <c r="A215" t="s">
        <v>40</v>
      </c>
      <c r="B215">
        <v>2.3300000000000001E-7</v>
      </c>
      <c r="C215" t="s">
        <v>780</v>
      </c>
      <c r="D215" t="s">
        <v>34</v>
      </c>
      <c r="E215" t="s">
        <v>21</v>
      </c>
      <c r="G215" t="s">
        <v>27</v>
      </c>
      <c r="H215" t="s">
        <v>41</v>
      </c>
    </row>
    <row r="216" spans="1:8" x14ac:dyDescent="0.35">
      <c r="A216" t="s">
        <v>42</v>
      </c>
      <c r="B216">
        <v>1.3899999999999999E-7</v>
      </c>
      <c r="C216" t="s">
        <v>780</v>
      </c>
      <c r="D216" t="s">
        <v>34</v>
      </c>
      <c r="E216" t="s">
        <v>21</v>
      </c>
      <c r="G216" t="s">
        <v>27</v>
      </c>
      <c r="H216" t="s">
        <v>43</v>
      </c>
    </row>
    <row r="217" spans="1:8" x14ac:dyDescent="0.35">
      <c r="A217" t="s">
        <v>44</v>
      </c>
      <c r="B217">
        <v>1.6910012049805864E-6</v>
      </c>
      <c r="C217" t="s">
        <v>780</v>
      </c>
      <c r="D217" t="s">
        <v>34</v>
      </c>
      <c r="E217" t="s">
        <v>21</v>
      </c>
      <c r="G217" t="s">
        <v>27</v>
      </c>
      <c r="H217" t="s">
        <v>45</v>
      </c>
    </row>
    <row r="218" spans="1:8" x14ac:dyDescent="0.35">
      <c r="A218" t="s">
        <v>46</v>
      </c>
      <c r="B218">
        <v>2.6029999999999999E-6</v>
      </c>
      <c r="C218" t="s">
        <v>780</v>
      </c>
      <c r="D218" t="s">
        <v>34</v>
      </c>
      <c r="E218" t="s">
        <v>21</v>
      </c>
      <c r="G218" t="s">
        <v>27</v>
      </c>
      <c r="H218" t="s">
        <v>47</v>
      </c>
    </row>
    <row r="219" spans="1:8" x14ac:dyDescent="0.35">
      <c r="A219" t="s">
        <v>48</v>
      </c>
      <c r="B219">
        <v>3.9999999999999998E-7</v>
      </c>
      <c r="C219" t="s">
        <v>780</v>
      </c>
      <c r="D219" t="s">
        <v>26</v>
      </c>
      <c r="E219" t="s">
        <v>21</v>
      </c>
      <c r="G219" t="s">
        <v>27</v>
      </c>
      <c r="H219" t="s">
        <v>49</v>
      </c>
    </row>
    <row r="220" spans="1:8" x14ac:dyDescent="0.35">
      <c r="A220" t="s">
        <v>50</v>
      </c>
      <c r="B220">
        <v>9.6599999999999991E-8</v>
      </c>
      <c r="C220" t="s">
        <v>780</v>
      </c>
      <c r="D220" t="s">
        <v>34</v>
      </c>
      <c r="E220" t="s">
        <v>21</v>
      </c>
      <c r="G220" t="s">
        <v>27</v>
      </c>
      <c r="H220" t="s">
        <v>51</v>
      </c>
    </row>
    <row r="221" spans="1:8" x14ac:dyDescent="0.35">
      <c r="A221" t="s">
        <v>52</v>
      </c>
      <c r="B221">
        <v>6.2812915499260477E-2</v>
      </c>
      <c r="C221" t="s">
        <v>780</v>
      </c>
      <c r="D221" t="s">
        <v>53</v>
      </c>
      <c r="E221" t="s">
        <v>21</v>
      </c>
      <c r="G221" t="s">
        <v>27</v>
      </c>
      <c r="H221" t="s">
        <v>54</v>
      </c>
    </row>
    <row r="222" spans="1:8" x14ac:dyDescent="0.35">
      <c r="A222" t="s">
        <v>55</v>
      </c>
      <c r="B222">
        <v>7.35751288389381E-6</v>
      </c>
      <c r="C222" t="s">
        <v>780</v>
      </c>
      <c r="D222" t="s">
        <v>34</v>
      </c>
      <c r="E222" t="s">
        <v>21</v>
      </c>
      <c r="G222" t="s">
        <v>27</v>
      </c>
      <c r="H222" t="s">
        <v>56</v>
      </c>
    </row>
    <row r="223" spans="1:8" x14ac:dyDescent="0.35">
      <c r="A223" t="s">
        <v>57</v>
      </c>
      <c r="B223">
        <v>3.095E-6</v>
      </c>
      <c r="C223" t="s">
        <v>780</v>
      </c>
      <c r="D223" t="s">
        <v>34</v>
      </c>
      <c r="E223" t="s">
        <v>21</v>
      </c>
      <c r="G223" t="s">
        <v>27</v>
      </c>
      <c r="H223" t="s">
        <v>58</v>
      </c>
    </row>
    <row r="224" spans="1:8" x14ac:dyDescent="0.35">
      <c r="A224" t="s">
        <v>59</v>
      </c>
      <c r="B224">
        <v>-4.6763385649372102E-3</v>
      </c>
      <c r="C224" t="s">
        <v>780</v>
      </c>
      <c r="D224" t="s">
        <v>60</v>
      </c>
      <c r="E224" t="s">
        <v>61</v>
      </c>
      <c r="G224" t="s">
        <v>27</v>
      </c>
      <c r="H224" t="s">
        <v>62</v>
      </c>
    </row>
    <row r="225" spans="1:8" x14ac:dyDescent="0.35">
      <c r="A225" t="s">
        <v>550</v>
      </c>
      <c r="B225">
        <v>3.2105382134671748E-2</v>
      </c>
      <c r="C225" t="s">
        <v>780</v>
      </c>
      <c r="D225" t="s">
        <v>53</v>
      </c>
      <c r="E225" t="s">
        <v>198</v>
      </c>
      <c r="G225" t="s">
        <v>27</v>
      </c>
      <c r="H225" t="s">
        <v>551</v>
      </c>
    </row>
    <row r="227" spans="1:8" ht="15.5" x14ac:dyDescent="0.35">
      <c r="A227" s="1" t="s">
        <v>4</v>
      </c>
      <c r="B227" s="1" t="s">
        <v>1434</v>
      </c>
    </row>
    <row r="228" spans="1:8" x14ac:dyDescent="0.35">
      <c r="A228" t="s">
        <v>7</v>
      </c>
      <c r="B228" t="s">
        <v>26</v>
      </c>
    </row>
    <row r="229" spans="1:8" x14ac:dyDescent="0.35">
      <c r="A229" t="s">
        <v>290</v>
      </c>
      <c r="B229" t="s">
        <v>364</v>
      </c>
    </row>
    <row r="230" spans="1:8" x14ac:dyDescent="0.35">
      <c r="A230" t="s">
        <v>67</v>
      </c>
      <c r="B230">
        <v>1</v>
      </c>
    </row>
    <row r="231" spans="1:8" x14ac:dyDescent="0.35">
      <c r="A231" t="s">
        <v>9</v>
      </c>
      <c r="B231" t="s">
        <v>937</v>
      </c>
    </row>
    <row r="232" spans="1:8" x14ac:dyDescent="0.35">
      <c r="A232" t="s">
        <v>18</v>
      </c>
      <c r="B232" t="s">
        <v>184</v>
      </c>
    </row>
    <row r="233" spans="1:8" x14ac:dyDescent="0.35">
      <c r="A233" t="s">
        <v>10</v>
      </c>
      <c r="B233" t="s">
        <v>21</v>
      </c>
    </row>
    <row r="234" spans="1:8" x14ac:dyDescent="0.35">
      <c r="A234" t="s">
        <v>65</v>
      </c>
      <c r="B234" t="s">
        <v>788</v>
      </c>
    </row>
    <row r="235" spans="1:8" ht="15.5" x14ac:dyDescent="0.35">
      <c r="A235" s="1" t="s">
        <v>13</v>
      </c>
    </row>
    <row r="236" spans="1:8" x14ac:dyDescent="0.35">
      <c r="A236" t="s">
        <v>14</v>
      </c>
      <c r="B236" t="s">
        <v>15</v>
      </c>
      <c r="C236" t="s">
        <v>16</v>
      </c>
      <c r="D236" t="s">
        <v>7</v>
      </c>
      <c r="E236" t="s">
        <v>10</v>
      </c>
      <c r="F236" t="s">
        <v>18</v>
      </c>
      <c r="G236" t="s">
        <v>9</v>
      </c>
    </row>
    <row r="237" spans="1:8" ht="15.5" x14ac:dyDescent="0.35">
      <c r="A237" s="2" t="s">
        <v>1434</v>
      </c>
      <c r="B237">
        <v>1</v>
      </c>
      <c r="C237" t="s">
        <v>1</v>
      </c>
      <c r="D237" t="s">
        <v>26</v>
      </c>
      <c r="E237" t="s">
        <v>21</v>
      </c>
      <c r="F237" t="s">
        <v>25</v>
      </c>
      <c r="G237" t="s">
        <v>937</v>
      </c>
    </row>
    <row r="238" spans="1:8" ht="15.5" x14ac:dyDescent="0.35">
      <c r="A238" s="2" t="s">
        <v>1435</v>
      </c>
      <c r="B238">
        <v>120</v>
      </c>
      <c r="C238" t="s">
        <v>1</v>
      </c>
      <c r="D238" t="s">
        <v>26</v>
      </c>
      <c r="E238" t="s">
        <v>11</v>
      </c>
      <c r="F238" t="s">
        <v>27</v>
      </c>
      <c r="G238" s="2" t="s">
        <v>778</v>
      </c>
    </row>
    <row r="239" spans="1:8" x14ac:dyDescent="0.35">
      <c r="A239" t="s">
        <v>215</v>
      </c>
      <c r="B239">
        <v>3.2</v>
      </c>
      <c r="C239" t="s">
        <v>200</v>
      </c>
      <c r="D239" t="s">
        <v>60</v>
      </c>
      <c r="E239" t="s">
        <v>61</v>
      </c>
      <c r="F239" t="s">
        <v>27</v>
      </c>
      <c r="G239" t="s">
        <v>216</v>
      </c>
    </row>
    <row r="240" spans="1:8" x14ac:dyDescent="0.35">
      <c r="A240" t="s">
        <v>287</v>
      </c>
      <c r="B240">
        <v>1.6931E-7</v>
      </c>
      <c r="C240" t="s">
        <v>1</v>
      </c>
      <c r="D240" t="s">
        <v>26</v>
      </c>
      <c r="E240" t="s">
        <v>10</v>
      </c>
      <c r="F240" t="s">
        <v>27</v>
      </c>
      <c r="G240">
        <v>0</v>
      </c>
    </row>
    <row r="241" spans="1:8" x14ac:dyDescent="0.35">
      <c r="A241" t="s">
        <v>352</v>
      </c>
      <c r="B241">
        <v>1.6931E-7</v>
      </c>
      <c r="C241" t="s">
        <v>1</v>
      </c>
      <c r="D241" t="s">
        <v>34</v>
      </c>
      <c r="E241" t="s">
        <v>10</v>
      </c>
      <c r="F241" t="s">
        <v>27</v>
      </c>
      <c r="G241">
        <v>0</v>
      </c>
    </row>
    <row r="242" spans="1:8" x14ac:dyDescent="0.35">
      <c r="A242" t="s">
        <v>359</v>
      </c>
      <c r="B242">
        <v>1.6930571108622621E-7</v>
      </c>
      <c r="C242" t="s">
        <v>1</v>
      </c>
      <c r="D242" t="s">
        <v>34</v>
      </c>
      <c r="E242" t="s">
        <v>10</v>
      </c>
      <c r="F242" t="s">
        <v>27</v>
      </c>
    </row>
    <row r="244" spans="1:8" ht="15.5" x14ac:dyDescent="0.35">
      <c r="A244" s="1" t="s">
        <v>4</v>
      </c>
      <c r="B244" s="1" t="s">
        <v>1435</v>
      </c>
    </row>
    <row r="245" spans="1:8" x14ac:dyDescent="0.35">
      <c r="A245" t="s">
        <v>5</v>
      </c>
      <c r="B245">
        <v>1.3068429847355314</v>
      </c>
    </row>
    <row r="246" spans="1:8" x14ac:dyDescent="0.35">
      <c r="A246" t="s">
        <v>7</v>
      </c>
      <c r="B246" t="s">
        <v>26</v>
      </c>
    </row>
    <row r="247" spans="1:8" x14ac:dyDescent="0.35">
      <c r="A247" t="s">
        <v>9</v>
      </c>
      <c r="B247" t="s">
        <v>778</v>
      </c>
    </row>
    <row r="248" spans="1:8" x14ac:dyDescent="0.35">
      <c r="A248" t="s">
        <v>10</v>
      </c>
      <c r="B248" t="s">
        <v>11</v>
      </c>
    </row>
    <row r="249" spans="1:8" ht="15.5" x14ac:dyDescent="0.35">
      <c r="A249" s="1" t="s">
        <v>13</v>
      </c>
    </row>
    <row r="250" spans="1:8" x14ac:dyDescent="0.35">
      <c r="A250" t="s">
        <v>14</v>
      </c>
      <c r="B250" t="s">
        <v>15</v>
      </c>
      <c r="C250" t="s">
        <v>16</v>
      </c>
      <c r="D250" t="s">
        <v>7</v>
      </c>
      <c r="E250" t="s">
        <v>10</v>
      </c>
      <c r="F250" t="s">
        <v>17</v>
      </c>
      <c r="G250" t="s">
        <v>18</v>
      </c>
      <c r="H250" t="s">
        <v>9</v>
      </c>
    </row>
    <row r="251" spans="1:8" x14ac:dyDescent="0.35">
      <c r="A251" t="s">
        <v>1436</v>
      </c>
      <c r="B251">
        <v>7.4890317536323775E-2</v>
      </c>
      <c r="C251" t="s">
        <v>20</v>
      </c>
      <c r="D251" t="s">
        <v>66</v>
      </c>
      <c r="E251" t="s">
        <v>21</v>
      </c>
      <c r="F251" t="s">
        <v>22</v>
      </c>
      <c r="G251" t="s">
        <v>23</v>
      </c>
      <c r="H251" t="s">
        <v>66</v>
      </c>
    </row>
    <row r="252" spans="1:8" x14ac:dyDescent="0.35">
      <c r="A252" t="s">
        <v>24</v>
      </c>
      <c r="B252">
        <v>2.4997268180157871E-5</v>
      </c>
      <c r="C252" t="s">
        <v>20</v>
      </c>
      <c r="D252" t="s">
        <v>66</v>
      </c>
      <c r="E252" t="s">
        <v>21</v>
      </c>
      <c r="F252" t="s">
        <v>22</v>
      </c>
      <c r="G252" t="s">
        <v>23</v>
      </c>
      <c r="H252" t="s">
        <v>66</v>
      </c>
    </row>
    <row r="253" spans="1:8" x14ac:dyDescent="0.35">
      <c r="A253" t="s">
        <v>197</v>
      </c>
      <c r="B253">
        <v>3.1700997968056904E-3</v>
      </c>
      <c r="C253" t="s">
        <v>20</v>
      </c>
      <c r="E253" t="s">
        <v>198</v>
      </c>
      <c r="F253" t="s">
        <v>199</v>
      </c>
      <c r="G253" t="s">
        <v>23</v>
      </c>
    </row>
    <row r="254" spans="1:8" x14ac:dyDescent="0.35">
      <c r="A254" t="str">
        <f>B244</f>
        <v>ATR NG, 25 bar</v>
      </c>
      <c r="B254">
        <v>1</v>
      </c>
      <c r="C254" t="s">
        <v>1</v>
      </c>
      <c r="D254" t="s">
        <v>26</v>
      </c>
      <c r="E254" t="s">
        <v>11</v>
      </c>
      <c r="G254" t="s">
        <v>25</v>
      </c>
      <c r="H254" t="s">
        <v>778</v>
      </c>
    </row>
    <row r="255" spans="1:8" x14ac:dyDescent="0.35">
      <c r="A255" t="s">
        <v>28</v>
      </c>
      <c r="B255">
        <v>4.4572893015137695E-12</v>
      </c>
      <c r="C255" t="s">
        <v>780</v>
      </c>
      <c r="D255" t="s">
        <v>26</v>
      </c>
      <c r="E255" t="s">
        <v>10</v>
      </c>
      <c r="G255" t="s">
        <v>27</v>
      </c>
      <c r="H255" t="s">
        <v>29</v>
      </c>
    </row>
    <row r="256" spans="1:8" x14ac:dyDescent="0.35">
      <c r="A256" t="s">
        <v>30</v>
      </c>
      <c r="B256">
        <v>4.4393999999999994E-6</v>
      </c>
      <c r="C256" t="s">
        <v>780</v>
      </c>
      <c r="D256" t="s">
        <v>31</v>
      </c>
      <c r="E256" t="s">
        <v>21</v>
      </c>
      <c r="G256" t="s">
        <v>27</v>
      </c>
      <c r="H256" t="s">
        <v>32</v>
      </c>
    </row>
    <row r="257" spans="1:8" x14ac:dyDescent="0.35">
      <c r="A257" t="s">
        <v>33</v>
      </c>
      <c r="B257">
        <v>2.9999999999999999E-7</v>
      </c>
      <c r="C257" t="s">
        <v>780</v>
      </c>
      <c r="D257" t="s">
        <v>34</v>
      </c>
      <c r="E257" t="s">
        <v>21</v>
      </c>
      <c r="G257" t="s">
        <v>27</v>
      </c>
      <c r="H257" t="s">
        <v>35</v>
      </c>
    </row>
    <row r="258" spans="1:8" x14ac:dyDescent="0.35">
      <c r="A258" t="s">
        <v>36</v>
      </c>
      <c r="B258">
        <v>3.0199999999999999E-6</v>
      </c>
      <c r="C258" t="s">
        <v>780</v>
      </c>
      <c r="D258" t="s">
        <v>34</v>
      </c>
      <c r="E258" t="s">
        <v>21</v>
      </c>
      <c r="G258" t="s">
        <v>27</v>
      </c>
      <c r="H258" t="s">
        <v>37</v>
      </c>
    </row>
    <row r="259" spans="1:8" x14ac:dyDescent="0.35">
      <c r="A259" t="s">
        <v>38</v>
      </c>
      <c r="B259">
        <v>2.1219E-11</v>
      </c>
      <c r="C259" t="s">
        <v>780</v>
      </c>
      <c r="D259" t="s">
        <v>34</v>
      </c>
      <c r="E259" t="s">
        <v>10</v>
      </c>
      <c r="G259" t="s">
        <v>27</v>
      </c>
      <c r="H259" t="s">
        <v>39</v>
      </c>
    </row>
    <row r="260" spans="1:8" x14ac:dyDescent="0.35">
      <c r="A260" t="s">
        <v>40</v>
      </c>
      <c r="B260">
        <v>2.3300000000000001E-7</v>
      </c>
      <c r="C260" t="s">
        <v>780</v>
      </c>
      <c r="D260" t="s">
        <v>34</v>
      </c>
      <c r="E260" t="s">
        <v>21</v>
      </c>
      <c r="G260" t="s">
        <v>27</v>
      </c>
      <c r="H260" t="s">
        <v>41</v>
      </c>
    </row>
    <row r="261" spans="1:8" x14ac:dyDescent="0.35">
      <c r="A261" t="s">
        <v>42</v>
      </c>
      <c r="B261">
        <v>1.3899999999999999E-7</v>
      </c>
      <c r="C261" t="s">
        <v>780</v>
      </c>
      <c r="D261" t="s">
        <v>34</v>
      </c>
      <c r="E261" t="s">
        <v>21</v>
      </c>
      <c r="G261" t="s">
        <v>27</v>
      </c>
      <c r="H261" t="s">
        <v>43</v>
      </c>
    </row>
    <row r="262" spans="1:8" x14ac:dyDescent="0.35">
      <c r="A262" t="s">
        <v>44</v>
      </c>
      <c r="B262">
        <v>1.6910012049805864E-6</v>
      </c>
      <c r="C262" t="s">
        <v>780</v>
      </c>
      <c r="D262" t="s">
        <v>34</v>
      </c>
      <c r="E262" t="s">
        <v>21</v>
      </c>
      <c r="G262" t="s">
        <v>27</v>
      </c>
      <c r="H262" t="s">
        <v>45</v>
      </c>
    </row>
    <row r="263" spans="1:8" x14ac:dyDescent="0.35">
      <c r="A263" t="s">
        <v>46</v>
      </c>
      <c r="B263">
        <v>2.6029999999999999E-6</v>
      </c>
      <c r="C263" t="s">
        <v>780</v>
      </c>
      <c r="D263" t="s">
        <v>34</v>
      </c>
      <c r="E263" t="s">
        <v>21</v>
      </c>
      <c r="G263" t="s">
        <v>27</v>
      </c>
      <c r="H263" t="s">
        <v>47</v>
      </c>
    </row>
    <row r="264" spans="1:8" x14ac:dyDescent="0.35">
      <c r="A264" t="s">
        <v>48</v>
      </c>
      <c r="B264">
        <v>3.9999999999999998E-7</v>
      </c>
      <c r="C264" t="s">
        <v>780</v>
      </c>
      <c r="D264" t="s">
        <v>26</v>
      </c>
      <c r="E264" t="s">
        <v>21</v>
      </c>
      <c r="G264" t="s">
        <v>27</v>
      </c>
      <c r="H264" t="s">
        <v>49</v>
      </c>
    </row>
    <row r="265" spans="1:8" x14ac:dyDescent="0.35">
      <c r="A265" t="s">
        <v>50</v>
      </c>
      <c r="B265">
        <v>9.6599999999999991E-8</v>
      </c>
      <c r="C265" t="s">
        <v>780</v>
      </c>
      <c r="D265" t="s">
        <v>34</v>
      </c>
      <c r="E265" t="s">
        <v>21</v>
      </c>
      <c r="G265" t="s">
        <v>27</v>
      </c>
      <c r="H265" t="s">
        <v>51</v>
      </c>
    </row>
    <row r="266" spans="1:8" x14ac:dyDescent="0.35">
      <c r="A266" t="s">
        <v>52</v>
      </c>
      <c r="B266">
        <v>6.2825131303001311E-2</v>
      </c>
      <c r="C266" t="s">
        <v>780</v>
      </c>
      <c r="D266" t="s">
        <v>53</v>
      </c>
      <c r="E266" t="s">
        <v>21</v>
      </c>
      <c r="G266" t="s">
        <v>27</v>
      </c>
      <c r="H266" t="s">
        <v>54</v>
      </c>
    </row>
    <row r="267" spans="1:8" x14ac:dyDescent="0.35">
      <c r="A267" t="s">
        <v>55</v>
      </c>
      <c r="B267">
        <v>7.35751288389381E-6</v>
      </c>
      <c r="C267" t="s">
        <v>780</v>
      </c>
      <c r="D267" t="s">
        <v>34</v>
      </c>
      <c r="E267" t="s">
        <v>21</v>
      </c>
      <c r="G267" t="s">
        <v>27</v>
      </c>
      <c r="H267" t="s">
        <v>56</v>
      </c>
    </row>
    <row r="268" spans="1:8" x14ac:dyDescent="0.35">
      <c r="A268" t="s">
        <v>57</v>
      </c>
      <c r="B268">
        <v>3.095E-6</v>
      </c>
      <c r="C268" t="s">
        <v>780</v>
      </c>
      <c r="D268" t="s">
        <v>34</v>
      </c>
      <c r="E268" t="s">
        <v>21</v>
      </c>
      <c r="G268" t="s">
        <v>27</v>
      </c>
      <c r="H268" t="s">
        <v>58</v>
      </c>
    </row>
    <row r="269" spans="1:8" x14ac:dyDescent="0.35">
      <c r="A269" t="s">
        <v>59</v>
      </c>
      <c r="B269">
        <v>-5.1646053206438952E-3</v>
      </c>
      <c r="C269" t="s">
        <v>780</v>
      </c>
      <c r="D269" t="s">
        <v>60</v>
      </c>
      <c r="E269" t="s">
        <v>61</v>
      </c>
      <c r="G269" t="s">
        <v>27</v>
      </c>
      <c r="H269" t="s">
        <v>62</v>
      </c>
    </row>
    <row r="270" spans="1:8" x14ac:dyDescent="0.35">
      <c r="A270" t="s">
        <v>550</v>
      </c>
      <c r="B270">
        <v>3.2671074618388279E-2</v>
      </c>
      <c r="C270" t="s">
        <v>780</v>
      </c>
      <c r="D270" t="s">
        <v>53</v>
      </c>
      <c r="E270" t="s">
        <v>198</v>
      </c>
      <c r="G270" t="s">
        <v>27</v>
      </c>
      <c r="H270" t="s">
        <v>551</v>
      </c>
    </row>
    <row r="272" spans="1:8" ht="15.5" x14ac:dyDescent="0.35">
      <c r="A272" s="1" t="s">
        <v>4</v>
      </c>
      <c r="B272" s="1" t="s">
        <v>1437</v>
      </c>
    </row>
    <row r="273" spans="1:7" x14ac:dyDescent="0.35">
      <c r="A273" t="s">
        <v>7</v>
      </c>
      <c r="B273" t="s">
        <v>26</v>
      </c>
    </row>
    <row r="274" spans="1:7" x14ac:dyDescent="0.35">
      <c r="A274" t="s">
        <v>290</v>
      </c>
      <c r="B274" t="s">
        <v>364</v>
      </c>
    </row>
    <row r="275" spans="1:7" x14ac:dyDescent="0.35">
      <c r="A275" t="s">
        <v>67</v>
      </c>
      <c r="B275">
        <v>1</v>
      </c>
    </row>
    <row r="276" spans="1:7" x14ac:dyDescent="0.35">
      <c r="A276" t="s">
        <v>9</v>
      </c>
      <c r="B276" t="s">
        <v>937</v>
      </c>
    </row>
    <row r="277" spans="1:7" x14ac:dyDescent="0.35">
      <c r="A277" t="s">
        <v>18</v>
      </c>
      <c r="B277" t="s">
        <v>184</v>
      </c>
    </row>
    <row r="278" spans="1:7" x14ac:dyDescent="0.35">
      <c r="A278" t="s">
        <v>10</v>
      </c>
      <c r="B278" t="s">
        <v>21</v>
      </c>
    </row>
    <row r="279" spans="1:7" x14ac:dyDescent="0.35">
      <c r="A279" t="s">
        <v>65</v>
      </c>
      <c r="B279" t="s">
        <v>788</v>
      </c>
    </row>
    <row r="280" spans="1:7" ht="15.5" x14ac:dyDescent="0.35">
      <c r="A280" s="1" t="s">
        <v>13</v>
      </c>
    </row>
    <row r="281" spans="1:7" x14ac:dyDescent="0.35">
      <c r="A281" t="s">
        <v>14</v>
      </c>
      <c r="B281" t="s">
        <v>15</v>
      </c>
      <c r="C281" t="s">
        <v>16</v>
      </c>
      <c r="D281" t="s">
        <v>7</v>
      </c>
      <c r="E281" t="s">
        <v>10</v>
      </c>
      <c r="F281" t="s">
        <v>18</v>
      </c>
      <c r="G281" t="s">
        <v>9</v>
      </c>
    </row>
    <row r="282" spans="1:7" ht="15.5" x14ac:dyDescent="0.35">
      <c r="A282" s="2" t="s">
        <v>1437</v>
      </c>
      <c r="B282">
        <v>1</v>
      </c>
      <c r="C282" t="s">
        <v>1</v>
      </c>
      <c r="D282" t="s">
        <v>26</v>
      </c>
      <c r="E282" t="s">
        <v>21</v>
      </c>
      <c r="F282" t="s">
        <v>25</v>
      </c>
      <c r="G282" t="s">
        <v>937</v>
      </c>
    </row>
    <row r="283" spans="1:7" ht="15.5" x14ac:dyDescent="0.35">
      <c r="A283" s="2" t="s">
        <v>1438</v>
      </c>
      <c r="B283">
        <v>120</v>
      </c>
      <c r="C283" t="s">
        <v>1</v>
      </c>
      <c r="D283" t="s">
        <v>26</v>
      </c>
      <c r="E283" t="s">
        <v>11</v>
      </c>
      <c r="F283" t="s">
        <v>27</v>
      </c>
      <c r="G283" s="2" t="s">
        <v>778</v>
      </c>
    </row>
    <row r="284" spans="1:7" x14ac:dyDescent="0.35">
      <c r="A284" t="s">
        <v>215</v>
      </c>
      <c r="B284">
        <v>3.2</v>
      </c>
      <c r="C284" t="s">
        <v>200</v>
      </c>
      <c r="D284" t="s">
        <v>60</v>
      </c>
      <c r="E284" t="s">
        <v>61</v>
      </c>
      <c r="F284" t="s">
        <v>27</v>
      </c>
      <c r="G284" t="s">
        <v>216</v>
      </c>
    </row>
    <row r="285" spans="1:7" x14ac:dyDescent="0.35">
      <c r="A285" t="s">
        <v>287</v>
      </c>
      <c r="B285">
        <v>1.6931E-7</v>
      </c>
      <c r="C285" t="s">
        <v>1</v>
      </c>
      <c r="D285" t="s">
        <v>26</v>
      </c>
      <c r="E285" t="s">
        <v>10</v>
      </c>
      <c r="F285" t="s">
        <v>27</v>
      </c>
      <c r="G285">
        <v>0</v>
      </c>
    </row>
    <row r="286" spans="1:7" x14ac:dyDescent="0.35">
      <c r="A286" t="s">
        <v>352</v>
      </c>
      <c r="B286">
        <v>1.6931E-7</v>
      </c>
      <c r="C286" t="s">
        <v>1</v>
      </c>
      <c r="D286" t="s">
        <v>34</v>
      </c>
      <c r="E286" t="s">
        <v>10</v>
      </c>
      <c r="F286" t="s">
        <v>27</v>
      </c>
      <c r="G286">
        <v>0</v>
      </c>
    </row>
    <row r="287" spans="1:7" x14ac:dyDescent="0.35">
      <c r="A287" t="s">
        <v>359</v>
      </c>
      <c r="B287">
        <v>1.6930571108622621E-7</v>
      </c>
      <c r="C287" t="s">
        <v>1</v>
      </c>
      <c r="D287" t="s">
        <v>34</v>
      </c>
      <c r="E287" t="s">
        <v>10</v>
      </c>
      <c r="F287" t="s">
        <v>27</v>
      </c>
    </row>
    <row r="289" spans="1:8" ht="15.5" x14ac:dyDescent="0.35">
      <c r="A289" s="1" t="s">
        <v>4</v>
      </c>
      <c r="B289" s="1" t="s">
        <v>1438</v>
      </c>
    </row>
    <row r="290" spans="1:8" x14ac:dyDescent="0.35">
      <c r="A290" t="s">
        <v>5</v>
      </c>
      <c r="B290">
        <v>1.3068466902465423</v>
      </c>
    </row>
    <row r="291" spans="1:8" x14ac:dyDescent="0.35">
      <c r="A291" t="s">
        <v>7</v>
      </c>
      <c r="B291" t="s">
        <v>26</v>
      </c>
    </row>
    <row r="292" spans="1:8" x14ac:dyDescent="0.35">
      <c r="A292" t="s">
        <v>9</v>
      </c>
      <c r="B292" t="s">
        <v>778</v>
      </c>
    </row>
    <row r="293" spans="1:8" x14ac:dyDescent="0.35">
      <c r="A293" t="s">
        <v>10</v>
      </c>
      <c r="B293" t="s">
        <v>11</v>
      </c>
    </row>
    <row r="294" spans="1:8" ht="15.5" x14ac:dyDescent="0.35">
      <c r="A294" s="1" t="s">
        <v>13</v>
      </c>
    </row>
    <row r="295" spans="1:8" x14ac:dyDescent="0.35">
      <c r="A295" t="s">
        <v>14</v>
      </c>
      <c r="B295" t="s">
        <v>15</v>
      </c>
      <c r="C295" t="s">
        <v>16</v>
      </c>
      <c r="D295" t="s">
        <v>7</v>
      </c>
      <c r="E295" t="s">
        <v>10</v>
      </c>
      <c r="F295" t="s">
        <v>17</v>
      </c>
      <c r="G295" t="s">
        <v>18</v>
      </c>
      <c r="H295" t="s">
        <v>9</v>
      </c>
    </row>
    <row r="296" spans="1:8" x14ac:dyDescent="0.35">
      <c r="A296" t="s">
        <v>1436</v>
      </c>
      <c r="B296">
        <v>4.9031991012206157E-3</v>
      </c>
      <c r="C296" t="s">
        <v>20</v>
      </c>
      <c r="D296" t="s">
        <v>66</v>
      </c>
      <c r="E296" t="s">
        <v>21</v>
      </c>
      <c r="F296" t="s">
        <v>22</v>
      </c>
      <c r="G296" t="s">
        <v>23</v>
      </c>
      <c r="H296" t="s">
        <v>66</v>
      </c>
    </row>
    <row r="297" spans="1:8" x14ac:dyDescent="0.35">
      <c r="A297" t="s">
        <v>24</v>
      </c>
      <c r="B297">
        <v>2.4997268180157871E-5</v>
      </c>
      <c r="C297" t="s">
        <v>20</v>
      </c>
      <c r="D297" t="s">
        <v>66</v>
      </c>
      <c r="E297" t="s">
        <v>21</v>
      </c>
      <c r="F297" t="s">
        <v>22</v>
      </c>
      <c r="G297" t="s">
        <v>23</v>
      </c>
      <c r="H297" t="s">
        <v>66</v>
      </c>
    </row>
    <row r="298" spans="1:8" x14ac:dyDescent="0.35">
      <c r="A298" t="s">
        <v>197</v>
      </c>
      <c r="B298">
        <v>3.1701087855211204E-3</v>
      </c>
      <c r="C298" t="s">
        <v>20</v>
      </c>
      <c r="E298" t="s">
        <v>198</v>
      </c>
      <c r="F298" t="s">
        <v>199</v>
      </c>
      <c r="G298" t="s">
        <v>23</v>
      </c>
    </row>
    <row r="299" spans="1:8" x14ac:dyDescent="0.35">
      <c r="A299" t="str">
        <f>B289</f>
        <v>ATR NG + CCS (MDEA), 98 (average), 25 bar</v>
      </c>
      <c r="B299">
        <v>1</v>
      </c>
      <c r="C299" t="s">
        <v>1</v>
      </c>
      <c r="D299" t="s">
        <v>26</v>
      </c>
      <c r="E299" t="s">
        <v>11</v>
      </c>
      <c r="G299" t="s">
        <v>25</v>
      </c>
      <c r="H299" t="s">
        <v>778</v>
      </c>
    </row>
    <row r="300" spans="1:8" x14ac:dyDescent="0.35">
      <c r="A300" t="s">
        <v>802</v>
      </c>
      <c r="B300">
        <v>6.9535528952019754E-2</v>
      </c>
      <c r="C300" t="s">
        <v>780</v>
      </c>
      <c r="D300" t="s">
        <v>26</v>
      </c>
      <c r="E300" t="s">
        <v>21</v>
      </c>
      <c r="G300" t="s">
        <v>27</v>
      </c>
      <c r="H300" t="s">
        <v>802</v>
      </c>
    </row>
    <row r="301" spans="1:8" x14ac:dyDescent="0.35">
      <c r="A301" t="s">
        <v>28</v>
      </c>
      <c r="B301">
        <v>4.457301940013404E-12</v>
      </c>
      <c r="C301" t="s">
        <v>780</v>
      </c>
      <c r="D301" t="s">
        <v>26</v>
      </c>
      <c r="E301" t="s">
        <v>10</v>
      </c>
      <c r="G301" t="s">
        <v>27</v>
      </c>
      <c r="H301" t="s">
        <v>29</v>
      </c>
    </row>
    <row r="302" spans="1:8" x14ac:dyDescent="0.35">
      <c r="A302" t="s">
        <v>30</v>
      </c>
      <c r="B302">
        <v>4.4393999999999994E-6</v>
      </c>
      <c r="C302" t="s">
        <v>780</v>
      </c>
      <c r="D302" t="s">
        <v>31</v>
      </c>
      <c r="E302" t="s">
        <v>21</v>
      </c>
      <c r="G302" t="s">
        <v>27</v>
      </c>
      <c r="H302" t="s">
        <v>32</v>
      </c>
    </row>
    <row r="303" spans="1:8" x14ac:dyDescent="0.35">
      <c r="A303" t="s">
        <v>33</v>
      </c>
      <c r="B303">
        <v>2.9999999999999999E-7</v>
      </c>
      <c r="C303" t="s">
        <v>780</v>
      </c>
      <c r="D303" t="s">
        <v>34</v>
      </c>
      <c r="E303" t="s">
        <v>21</v>
      </c>
      <c r="G303" t="s">
        <v>27</v>
      </c>
      <c r="H303" t="s">
        <v>35</v>
      </c>
    </row>
    <row r="304" spans="1:8" x14ac:dyDescent="0.35">
      <c r="A304" t="s">
        <v>36</v>
      </c>
      <c r="B304">
        <v>3.0199999999999999E-6</v>
      </c>
      <c r="C304" t="s">
        <v>780</v>
      </c>
      <c r="D304" t="s">
        <v>34</v>
      </c>
      <c r="E304" t="s">
        <v>21</v>
      </c>
      <c r="G304" t="s">
        <v>27</v>
      </c>
      <c r="H304" t="s">
        <v>37</v>
      </c>
    </row>
    <row r="305" spans="1:8" x14ac:dyDescent="0.35">
      <c r="A305" t="s">
        <v>775</v>
      </c>
      <c r="B305">
        <v>2.3642079843686714E-6</v>
      </c>
      <c r="C305" t="s">
        <v>780</v>
      </c>
      <c r="D305" t="s">
        <v>34</v>
      </c>
      <c r="E305" t="s">
        <v>21</v>
      </c>
      <c r="G305" t="s">
        <v>27</v>
      </c>
      <c r="H305" t="s">
        <v>776</v>
      </c>
    </row>
    <row r="306" spans="1:8" x14ac:dyDescent="0.35">
      <c r="A306" t="s">
        <v>38</v>
      </c>
      <c r="B306">
        <v>2.1219E-11</v>
      </c>
      <c r="C306" t="s">
        <v>780</v>
      </c>
      <c r="D306" t="s">
        <v>34</v>
      </c>
      <c r="E306" t="s">
        <v>10</v>
      </c>
      <c r="G306" t="s">
        <v>27</v>
      </c>
      <c r="H306" t="s">
        <v>39</v>
      </c>
    </row>
    <row r="307" spans="1:8" x14ac:dyDescent="0.35">
      <c r="A307" t="s">
        <v>40</v>
      </c>
      <c r="B307">
        <v>2.3300000000000001E-7</v>
      </c>
      <c r="C307" t="s">
        <v>780</v>
      </c>
      <c r="D307" t="s">
        <v>34</v>
      </c>
      <c r="E307" t="s">
        <v>21</v>
      </c>
      <c r="G307" t="s">
        <v>27</v>
      </c>
      <c r="H307" t="s">
        <v>41</v>
      </c>
    </row>
    <row r="308" spans="1:8" x14ac:dyDescent="0.35">
      <c r="A308" t="s">
        <v>42</v>
      </c>
      <c r="B308">
        <v>1.3899999999999999E-7</v>
      </c>
      <c r="C308" t="s">
        <v>780</v>
      </c>
      <c r="D308" t="s">
        <v>34</v>
      </c>
      <c r="E308" t="s">
        <v>21</v>
      </c>
      <c r="G308" t="s">
        <v>27</v>
      </c>
      <c r="H308" t="s">
        <v>43</v>
      </c>
    </row>
    <row r="309" spans="1:8" x14ac:dyDescent="0.35">
      <c r="A309" t="s">
        <v>44</v>
      </c>
      <c r="B309">
        <v>1.6910012049805864E-6</v>
      </c>
      <c r="C309" t="s">
        <v>780</v>
      </c>
      <c r="D309" t="s">
        <v>34</v>
      </c>
      <c r="E309" t="s">
        <v>21</v>
      </c>
      <c r="G309" t="s">
        <v>27</v>
      </c>
      <c r="H309" t="s">
        <v>45</v>
      </c>
    </row>
    <row r="310" spans="1:8" x14ac:dyDescent="0.35">
      <c r="A310" t="s">
        <v>46</v>
      </c>
      <c r="B310">
        <v>2.6029999999999999E-6</v>
      </c>
      <c r="C310" t="s">
        <v>780</v>
      </c>
      <c r="D310" t="s">
        <v>34</v>
      </c>
      <c r="E310" t="s">
        <v>21</v>
      </c>
      <c r="G310" t="s">
        <v>27</v>
      </c>
      <c r="H310" t="s">
        <v>47</v>
      </c>
    </row>
    <row r="311" spans="1:8" x14ac:dyDescent="0.35">
      <c r="A311" t="s">
        <v>48</v>
      </c>
      <c r="B311">
        <v>3.9999999999999998E-7</v>
      </c>
      <c r="C311" t="s">
        <v>780</v>
      </c>
      <c r="D311" t="s">
        <v>26</v>
      </c>
      <c r="E311" t="s">
        <v>21</v>
      </c>
      <c r="G311" t="s">
        <v>27</v>
      </c>
      <c r="H311" t="s">
        <v>49</v>
      </c>
    </row>
    <row r="312" spans="1:8" x14ac:dyDescent="0.35">
      <c r="A312" t="s">
        <v>50</v>
      </c>
      <c r="B312">
        <v>9.6599999999999991E-8</v>
      </c>
      <c r="C312" t="s">
        <v>780</v>
      </c>
      <c r="D312" t="s">
        <v>34</v>
      </c>
      <c r="E312" t="s">
        <v>21</v>
      </c>
      <c r="G312" t="s">
        <v>27</v>
      </c>
      <c r="H312" t="s">
        <v>51</v>
      </c>
    </row>
    <row r="313" spans="1:8" x14ac:dyDescent="0.35">
      <c r="A313" t="s">
        <v>52</v>
      </c>
      <c r="B313">
        <v>6.2825309441628924E-2</v>
      </c>
      <c r="C313" t="s">
        <v>780</v>
      </c>
      <c r="D313" t="s">
        <v>53</v>
      </c>
      <c r="E313" t="s">
        <v>21</v>
      </c>
      <c r="G313" t="s">
        <v>27</v>
      </c>
      <c r="H313" t="s">
        <v>54</v>
      </c>
    </row>
    <row r="314" spans="1:8" x14ac:dyDescent="0.35">
      <c r="A314" t="s">
        <v>55</v>
      </c>
      <c r="B314">
        <v>7.35751288389381E-6</v>
      </c>
      <c r="C314" t="s">
        <v>780</v>
      </c>
      <c r="D314" t="s">
        <v>34</v>
      </c>
      <c r="E314" t="s">
        <v>21</v>
      </c>
      <c r="G314" t="s">
        <v>27</v>
      </c>
      <c r="H314" t="s">
        <v>56</v>
      </c>
    </row>
    <row r="315" spans="1:8" x14ac:dyDescent="0.35">
      <c r="A315" t="s">
        <v>57</v>
      </c>
      <c r="B315">
        <v>3.095E-6</v>
      </c>
      <c r="C315" t="s">
        <v>780</v>
      </c>
      <c r="D315" t="s">
        <v>34</v>
      </c>
      <c r="E315" t="s">
        <v>21</v>
      </c>
      <c r="G315" t="s">
        <v>27</v>
      </c>
      <c r="H315" t="s">
        <v>58</v>
      </c>
    </row>
    <row r="316" spans="1:8" x14ac:dyDescent="0.35">
      <c r="A316" t="s">
        <v>59</v>
      </c>
      <c r="B316">
        <v>-8.4594924646422894E-4</v>
      </c>
      <c r="C316" t="s">
        <v>780</v>
      </c>
      <c r="D316" t="s">
        <v>60</v>
      </c>
      <c r="E316" t="s">
        <v>61</v>
      </c>
      <c r="G316" t="s">
        <v>27</v>
      </c>
      <c r="H316" t="s">
        <v>62</v>
      </c>
    </row>
    <row r="317" spans="1:8" x14ac:dyDescent="0.35">
      <c r="A317" t="s">
        <v>550</v>
      </c>
      <c r="B317">
        <v>3.267116725616355E-2</v>
      </c>
      <c r="C317" t="s">
        <v>780</v>
      </c>
      <c r="D317" t="s">
        <v>53</v>
      </c>
      <c r="E317" t="s">
        <v>198</v>
      </c>
      <c r="G317" t="s">
        <v>27</v>
      </c>
      <c r="H317" t="s">
        <v>551</v>
      </c>
    </row>
    <row r="319" spans="1:8" ht="15.5" x14ac:dyDescent="0.35">
      <c r="A319" s="1" t="s">
        <v>4</v>
      </c>
      <c r="B319" s="1" t="s">
        <v>802</v>
      </c>
    </row>
    <row r="320" spans="1:8" x14ac:dyDescent="0.35">
      <c r="A320" t="s">
        <v>7</v>
      </c>
      <c r="B320" t="s">
        <v>26</v>
      </c>
    </row>
    <row r="321" spans="1:10" x14ac:dyDescent="0.35">
      <c r="A321" t="s">
        <v>67</v>
      </c>
      <c r="B321">
        <v>1</v>
      </c>
    </row>
    <row r="322" spans="1:10" x14ac:dyDescent="0.35">
      <c r="A322" t="s">
        <v>9</v>
      </c>
      <c r="B322" t="s">
        <v>802</v>
      </c>
    </row>
    <row r="323" spans="1:10" x14ac:dyDescent="0.35">
      <c r="A323" t="s">
        <v>18</v>
      </c>
      <c r="B323" t="s">
        <v>184</v>
      </c>
    </row>
    <row r="324" spans="1:10" x14ac:dyDescent="0.35">
      <c r="A324" t="s">
        <v>10</v>
      </c>
      <c r="B324" t="s">
        <v>21</v>
      </c>
    </row>
    <row r="325" spans="1:10" x14ac:dyDescent="0.35">
      <c r="A325" t="s">
        <v>800</v>
      </c>
      <c r="B325" t="s">
        <v>801</v>
      </c>
    </row>
    <row r="326" spans="1:10" ht="15.5" x14ac:dyDescent="0.35">
      <c r="A326" s="1" t="s">
        <v>13</v>
      </c>
    </row>
    <row r="327" spans="1:10" x14ac:dyDescent="0.35">
      <c r="A327" t="s">
        <v>14</v>
      </c>
      <c r="B327" t="s">
        <v>15</v>
      </c>
      <c r="C327" t="s">
        <v>7</v>
      </c>
      <c r="D327" t="s">
        <v>10</v>
      </c>
      <c r="E327" t="s">
        <v>17</v>
      </c>
      <c r="F327" t="s">
        <v>18</v>
      </c>
      <c r="G327" t="s">
        <v>185</v>
      </c>
      <c r="H327" t="s">
        <v>699</v>
      </c>
      <c r="I327" t="s">
        <v>700</v>
      </c>
      <c r="J327" t="s">
        <v>9</v>
      </c>
    </row>
    <row r="328" spans="1:10" x14ac:dyDescent="0.35">
      <c r="A328" t="s">
        <v>802</v>
      </c>
      <c r="B328">
        <v>1</v>
      </c>
      <c r="C328" t="s">
        <v>26</v>
      </c>
      <c r="D328" t="s">
        <v>21</v>
      </c>
      <c r="E328" t="s">
        <v>790</v>
      </c>
      <c r="F328" t="s">
        <v>25</v>
      </c>
      <c r="J328" t="s">
        <v>802</v>
      </c>
    </row>
    <row r="329" spans="1:10" x14ac:dyDescent="0.35">
      <c r="A329" t="s">
        <v>824</v>
      </c>
      <c r="B329">
        <v>1.6899999999999999E-8</v>
      </c>
      <c r="C329" t="s">
        <v>26</v>
      </c>
      <c r="D329" t="s">
        <v>193</v>
      </c>
      <c r="E329" t="s">
        <v>702</v>
      </c>
      <c r="F329" t="s">
        <v>27</v>
      </c>
      <c r="G329">
        <v>0</v>
      </c>
      <c r="H329">
        <v>1.6899999999999999E-8</v>
      </c>
      <c r="J329" t="s">
        <v>824</v>
      </c>
    </row>
    <row r="330" spans="1:10" x14ac:dyDescent="0.35">
      <c r="A330" t="s">
        <v>803</v>
      </c>
      <c r="B330">
        <v>2.5400000000000001E-11</v>
      </c>
      <c r="C330" t="s">
        <v>34</v>
      </c>
      <c r="D330" t="s">
        <v>10</v>
      </c>
      <c r="E330" t="s">
        <v>702</v>
      </c>
      <c r="F330" t="s">
        <v>27</v>
      </c>
      <c r="G330">
        <v>2</v>
      </c>
      <c r="H330">
        <v>-24.396271941904061</v>
      </c>
      <c r="I330">
        <v>0</v>
      </c>
      <c r="J330" t="s">
        <v>804</v>
      </c>
    </row>
    <row r="331" spans="1:10" x14ac:dyDescent="0.35">
      <c r="A331" t="s">
        <v>120</v>
      </c>
      <c r="B331">
        <v>9.4800000000000006E-3</v>
      </c>
      <c r="C331" t="s">
        <v>60</v>
      </c>
      <c r="D331" t="s">
        <v>61</v>
      </c>
      <c r="E331" t="s">
        <v>702</v>
      </c>
      <c r="F331" t="s">
        <v>27</v>
      </c>
      <c r="G331">
        <v>2</v>
      </c>
      <c r="H331">
        <v>-4.6585709627152063</v>
      </c>
      <c r="I331">
        <v>0</v>
      </c>
      <c r="J331" t="s">
        <v>122</v>
      </c>
    </row>
    <row r="332" spans="1:10" x14ac:dyDescent="0.35">
      <c r="A332" t="s">
        <v>825</v>
      </c>
      <c r="B332">
        <v>1.5200000000000001E-3</v>
      </c>
      <c r="C332" t="s">
        <v>26</v>
      </c>
      <c r="D332" t="s">
        <v>116</v>
      </c>
      <c r="E332" t="s">
        <v>702</v>
      </c>
      <c r="F332" t="s">
        <v>27</v>
      </c>
      <c r="G332">
        <v>2</v>
      </c>
      <c r="H332">
        <v>-6.4890449441239522</v>
      </c>
      <c r="I332">
        <v>0</v>
      </c>
    </row>
    <row r="334" spans="1:10" ht="15.5" x14ac:dyDescent="0.35">
      <c r="A334" s="1" t="s">
        <v>4</v>
      </c>
      <c r="B334" s="1" t="s">
        <v>825</v>
      </c>
    </row>
    <row r="335" spans="1:10" x14ac:dyDescent="0.35">
      <c r="A335" t="s">
        <v>7</v>
      </c>
      <c r="B335" t="s">
        <v>26</v>
      </c>
    </row>
    <row r="336" spans="1:10" x14ac:dyDescent="0.35">
      <c r="A336" t="s">
        <v>67</v>
      </c>
      <c r="B336">
        <v>1</v>
      </c>
    </row>
    <row r="337" spans="1:10" x14ac:dyDescent="0.35">
      <c r="A337" t="s">
        <v>9</v>
      </c>
      <c r="B337" t="s">
        <v>825</v>
      </c>
    </row>
    <row r="338" spans="1:10" x14ac:dyDescent="0.35">
      <c r="A338" t="s">
        <v>18</v>
      </c>
      <c r="B338" t="s">
        <v>184</v>
      </c>
    </row>
    <row r="339" spans="1:10" x14ac:dyDescent="0.35">
      <c r="A339" t="s">
        <v>10</v>
      </c>
      <c r="B339" t="s">
        <v>116</v>
      </c>
    </row>
    <row r="340" spans="1:10" ht="15.5" x14ac:dyDescent="0.35">
      <c r="A340" s="1" t="s">
        <v>13</v>
      </c>
    </row>
    <row r="341" spans="1:10" x14ac:dyDescent="0.35">
      <c r="A341" t="s">
        <v>14</v>
      </c>
      <c r="B341" t="s">
        <v>15</v>
      </c>
      <c r="C341" t="s">
        <v>7</v>
      </c>
      <c r="D341" t="s">
        <v>10</v>
      </c>
      <c r="E341" t="s">
        <v>17</v>
      </c>
      <c r="F341" t="s">
        <v>18</v>
      </c>
      <c r="G341" t="s">
        <v>185</v>
      </c>
      <c r="H341" t="s">
        <v>699</v>
      </c>
      <c r="I341" t="s">
        <v>700</v>
      </c>
      <c r="J341" t="s">
        <v>9</v>
      </c>
    </row>
    <row r="342" spans="1:10" x14ac:dyDescent="0.35">
      <c r="A342" t="s">
        <v>19</v>
      </c>
      <c r="B342">
        <v>2.5999999999999998E-4</v>
      </c>
      <c r="D342" t="s">
        <v>21</v>
      </c>
      <c r="E342" t="s">
        <v>424</v>
      </c>
      <c r="F342" t="s">
        <v>23</v>
      </c>
      <c r="G342">
        <v>2</v>
      </c>
      <c r="H342">
        <v>-8.2548289269487469</v>
      </c>
      <c r="I342">
        <v>0</v>
      </c>
    </row>
    <row r="343" spans="1:10" x14ac:dyDescent="0.35">
      <c r="A343" t="s">
        <v>825</v>
      </c>
      <c r="B343">
        <v>1</v>
      </c>
      <c r="C343" t="s">
        <v>26</v>
      </c>
      <c r="D343" t="s">
        <v>116</v>
      </c>
      <c r="E343" t="s">
        <v>826</v>
      </c>
      <c r="F343" t="s">
        <v>25</v>
      </c>
      <c r="J343" t="s">
        <v>825</v>
      </c>
    </row>
    <row r="344" spans="1:10" x14ac:dyDescent="0.35">
      <c r="A344" t="s">
        <v>827</v>
      </c>
      <c r="B344">
        <v>4.2200000000000003E-6</v>
      </c>
      <c r="C344" t="s">
        <v>26</v>
      </c>
      <c r="D344" t="s">
        <v>761</v>
      </c>
      <c r="E344" t="s">
        <v>702</v>
      </c>
      <c r="F344" t="s">
        <v>27</v>
      </c>
      <c r="G344">
        <v>2</v>
      </c>
      <c r="H344">
        <v>4.2200000000000003E-6</v>
      </c>
      <c r="I344">
        <v>0</v>
      </c>
      <c r="J344" t="s">
        <v>827</v>
      </c>
    </row>
    <row r="346" spans="1:10" ht="15.5" x14ac:dyDescent="0.35">
      <c r="A346" s="1" t="s">
        <v>4</v>
      </c>
      <c r="B346" s="1" t="s">
        <v>827</v>
      </c>
    </row>
    <row r="347" spans="1:10" x14ac:dyDescent="0.35">
      <c r="A347" t="s">
        <v>7</v>
      </c>
      <c r="B347" t="s">
        <v>26</v>
      </c>
    </row>
    <row r="348" spans="1:10" x14ac:dyDescent="0.35">
      <c r="A348" t="s">
        <v>67</v>
      </c>
      <c r="B348">
        <v>1</v>
      </c>
    </row>
    <row r="349" spans="1:10" x14ac:dyDescent="0.35">
      <c r="A349" t="s">
        <v>9</v>
      </c>
      <c r="B349" t="s">
        <v>827</v>
      </c>
    </row>
    <row r="350" spans="1:10" x14ac:dyDescent="0.35">
      <c r="A350" t="s">
        <v>18</v>
      </c>
      <c r="B350" t="s">
        <v>184</v>
      </c>
    </row>
    <row r="351" spans="1:10" x14ac:dyDescent="0.35">
      <c r="A351" t="s">
        <v>10</v>
      </c>
      <c r="B351" t="s">
        <v>761</v>
      </c>
    </row>
    <row r="352" spans="1:10" ht="15.5" x14ac:dyDescent="0.35">
      <c r="A352" s="1" t="s">
        <v>13</v>
      </c>
    </row>
    <row r="353" spans="1:10" x14ac:dyDescent="0.35">
      <c r="A353" t="s">
        <v>14</v>
      </c>
      <c r="B353" t="s">
        <v>15</v>
      </c>
      <c r="C353" t="s">
        <v>7</v>
      </c>
      <c r="D353" t="s">
        <v>10</v>
      </c>
      <c r="E353" t="s">
        <v>17</v>
      </c>
      <c r="F353" t="s">
        <v>18</v>
      </c>
      <c r="G353" t="s">
        <v>185</v>
      </c>
      <c r="H353" t="s">
        <v>699</v>
      </c>
      <c r="I353" t="s">
        <v>700</v>
      </c>
      <c r="J353" t="s">
        <v>9</v>
      </c>
    </row>
    <row r="354" spans="1:10" x14ac:dyDescent="0.35">
      <c r="A354" t="s">
        <v>796</v>
      </c>
      <c r="B354">
        <v>3330</v>
      </c>
      <c r="D354" t="s">
        <v>355</v>
      </c>
      <c r="E354" t="s">
        <v>356</v>
      </c>
      <c r="F354" t="s">
        <v>23</v>
      </c>
      <c r="G354">
        <v>2</v>
      </c>
      <c r="H354">
        <v>8.1107275829744889</v>
      </c>
      <c r="I354">
        <v>0</v>
      </c>
    </row>
    <row r="355" spans="1:10" x14ac:dyDescent="0.35">
      <c r="A355" t="s">
        <v>842</v>
      </c>
      <c r="B355">
        <v>2000</v>
      </c>
      <c r="D355" t="s">
        <v>221</v>
      </c>
      <c r="E355" t="s">
        <v>356</v>
      </c>
      <c r="F355" t="s">
        <v>23</v>
      </c>
      <c r="G355">
        <v>2</v>
      </c>
      <c r="H355">
        <v>7.6009024595420822</v>
      </c>
      <c r="I355">
        <v>0</v>
      </c>
    </row>
    <row r="356" spans="1:10" x14ac:dyDescent="0.35">
      <c r="A356" t="s">
        <v>843</v>
      </c>
      <c r="B356">
        <v>2000</v>
      </c>
      <c r="D356" t="s">
        <v>221</v>
      </c>
      <c r="E356" t="s">
        <v>356</v>
      </c>
      <c r="F356" t="s">
        <v>23</v>
      </c>
      <c r="G356">
        <v>2</v>
      </c>
      <c r="H356">
        <v>7.6009024595420822</v>
      </c>
      <c r="I356">
        <v>0</v>
      </c>
    </row>
    <row r="357" spans="1:10" x14ac:dyDescent="0.35">
      <c r="A357" t="s">
        <v>844</v>
      </c>
      <c r="B357">
        <v>187</v>
      </c>
      <c r="D357" t="s">
        <v>198</v>
      </c>
      <c r="E357" t="s">
        <v>199</v>
      </c>
      <c r="F357" t="s">
        <v>23</v>
      </c>
      <c r="G357">
        <v>2</v>
      </c>
      <c r="H357">
        <v>5.2311086168545868</v>
      </c>
      <c r="I357">
        <v>0</v>
      </c>
    </row>
    <row r="358" spans="1:10" x14ac:dyDescent="0.35">
      <c r="A358" t="s">
        <v>827</v>
      </c>
      <c r="B358">
        <v>1</v>
      </c>
      <c r="C358" t="s">
        <v>26</v>
      </c>
      <c r="D358" t="s">
        <v>761</v>
      </c>
      <c r="E358" t="s">
        <v>826</v>
      </c>
      <c r="F358" t="s">
        <v>25</v>
      </c>
      <c r="G358">
        <v>0</v>
      </c>
      <c r="H358">
        <v>1</v>
      </c>
    </row>
    <row r="359" spans="1:10" x14ac:dyDescent="0.35">
      <c r="A359" t="s">
        <v>845</v>
      </c>
      <c r="B359">
        <v>270000</v>
      </c>
      <c r="C359" t="s">
        <v>26</v>
      </c>
      <c r="D359" t="s">
        <v>21</v>
      </c>
      <c r="E359" t="s">
        <v>702</v>
      </c>
      <c r="F359" t="s">
        <v>27</v>
      </c>
      <c r="G359">
        <v>2</v>
      </c>
      <c r="H359">
        <v>12.506177237980509</v>
      </c>
      <c r="I359">
        <v>0</v>
      </c>
      <c r="J359" t="s">
        <v>845</v>
      </c>
    </row>
    <row r="360" spans="1:10" x14ac:dyDescent="0.35">
      <c r="A360" t="s">
        <v>846</v>
      </c>
      <c r="B360">
        <v>4400000</v>
      </c>
      <c r="C360" t="s">
        <v>8</v>
      </c>
      <c r="D360" t="s">
        <v>21</v>
      </c>
      <c r="E360" t="s">
        <v>702</v>
      </c>
      <c r="F360" t="s">
        <v>27</v>
      </c>
      <c r="G360">
        <v>2</v>
      </c>
      <c r="H360">
        <v>15.29711509888849</v>
      </c>
      <c r="I360">
        <v>0</v>
      </c>
      <c r="J360" t="s">
        <v>847</v>
      </c>
    </row>
    <row r="361" spans="1:10" x14ac:dyDescent="0.35">
      <c r="A361" t="s">
        <v>797</v>
      </c>
      <c r="B361">
        <v>3310000</v>
      </c>
      <c r="C361" t="s">
        <v>34</v>
      </c>
      <c r="D361" t="s">
        <v>11</v>
      </c>
      <c r="E361" t="s">
        <v>702</v>
      </c>
      <c r="F361" t="s">
        <v>27</v>
      </c>
      <c r="G361">
        <v>2</v>
      </c>
      <c r="H361">
        <v>15.01245874735325</v>
      </c>
      <c r="I361">
        <v>0</v>
      </c>
      <c r="J361" t="s">
        <v>559</v>
      </c>
    </row>
    <row r="362" spans="1:10" x14ac:dyDescent="0.35">
      <c r="A362" t="s">
        <v>260</v>
      </c>
      <c r="B362">
        <v>270000</v>
      </c>
      <c r="C362" t="s">
        <v>34</v>
      </c>
      <c r="D362" t="s">
        <v>21</v>
      </c>
      <c r="E362" t="s">
        <v>702</v>
      </c>
      <c r="F362" t="s">
        <v>27</v>
      </c>
      <c r="G362">
        <v>2</v>
      </c>
      <c r="H362">
        <v>12.506177237980509</v>
      </c>
      <c r="I362">
        <v>0</v>
      </c>
      <c r="J362" t="s">
        <v>261</v>
      </c>
    </row>
    <row r="363" spans="1:10" x14ac:dyDescent="0.35">
      <c r="A363" t="s">
        <v>848</v>
      </c>
      <c r="B363">
        <v>5120</v>
      </c>
      <c r="C363" t="s">
        <v>34</v>
      </c>
      <c r="D363" t="s">
        <v>21</v>
      </c>
      <c r="E363" t="s">
        <v>702</v>
      </c>
      <c r="F363" t="s">
        <v>27</v>
      </c>
      <c r="G363">
        <v>2</v>
      </c>
      <c r="H363">
        <v>8.5409097180335536</v>
      </c>
      <c r="I363">
        <v>0</v>
      </c>
      <c r="J363" t="s">
        <v>849</v>
      </c>
    </row>
    <row r="364" spans="1:10" x14ac:dyDescent="0.35">
      <c r="A364" t="s">
        <v>143</v>
      </c>
      <c r="B364">
        <v>55100</v>
      </c>
      <c r="C364" t="s">
        <v>53</v>
      </c>
      <c r="D364" t="s">
        <v>116</v>
      </c>
      <c r="E364" t="s">
        <v>702</v>
      </c>
      <c r="F364" t="s">
        <v>27</v>
      </c>
      <c r="G364">
        <v>2</v>
      </c>
      <c r="H364">
        <v>10.91690499514101</v>
      </c>
      <c r="I364">
        <v>0</v>
      </c>
      <c r="J364" t="s">
        <v>144</v>
      </c>
    </row>
    <row r="365" spans="1:10" x14ac:dyDescent="0.35">
      <c r="A365" t="s">
        <v>798</v>
      </c>
      <c r="B365">
        <v>315000</v>
      </c>
      <c r="C365" t="s">
        <v>26</v>
      </c>
      <c r="D365" t="s">
        <v>116</v>
      </c>
      <c r="E365" t="s">
        <v>702</v>
      </c>
      <c r="F365" t="s">
        <v>27</v>
      </c>
      <c r="G365">
        <v>2</v>
      </c>
      <c r="H365">
        <v>12.66032791780777</v>
      </c>
      <c r="I365">
        <v>0</v>
      </c>
      <c r="J365" t="s">
        <v>799</v>
      </c>
    </row>
    <row r="366" spans="1:10" x14ac:dyDescent="0.35">
      <c r="A366" t="s">
        <v>850</v>
      </c>
      <c r="B366">
        <v>26</v>
      </c>
      <c r="C366" t="s">
        <v>34</v>
      </c>
      <c r="D366" t="s">
        <v>368</v>
      </c>
      <c r="E366" t="s">
        <v>702</v>
      </c>
      <c r="F366" t="s">
        <v>27</v>
      </c>
      <c r="G366">
        <v>2</v>
      </c>
      <c r="H366">
        <v>3.2580965380214821</v>
      </c>
      <c r="I366">
        <v>0</v>
      </c>
      <c r="J366" t="s">
        <v>850</v>
      </c>
    </row>
    <row r="367" spans="1:10" x14ac:dyDescent="0.35">
      <c r="A367" t="s">
        <v>851</v>
      </c>
      <c r="B367">
        <v>10.4</v>
      </c>
      <c r="C367" t="s">
        <v>34</v>
      </c>
      <c r="D367" t="s">
        <v>10</v>
      </c>
      <c r="E367" t="s">
        <v>702</v>
      </c>
      <c r="F367" t="s">
        <v>27</v>
      </c>
      <c r="G367">
        <v>2</v>
      </c>
      <c r="H367">
        <v>2.341805806147327</v>
      </c>
      <c r="I367">
        <v>0</v>
      </c>
      <c r="J367" t="s">
        <v>851</v>
      </c>
    </row>
    <row r="368" spans="1:10" x14ac:dyDescent="0.35">
      <c r="A368" t="s">
        <v>793</v>
      </c>
      <c r="B368">
        <v>-4400000</v>
      </c>
      <c r="C368" t="s">
        <v>8</v>
      </c>
      <c r="D368" t="s">
        <v>21</v>
      </c>
      <c r="E368" t="s">
        <v>794</v>
      </c>
      <c r="F368" t="s">
        <v>27</v>
      </c>
      <c r="G368">
        <v>2</v>
      </c>
      <c r="H368">
        <v>15.29711509888849</v>
      </c>
      <c r="I368">
        <v>0</v>
      </c>
      <c r="J368" t="s">
        <v>795</v>
      </c>
    </row>
    <row r="369" spans="1:10" x14ac:dyDescent="0.35">
      <c r="A369" t="s">
        <v>852</v>
      </c>
      <c r="B369">
        <v>-135000</v>
      </c>
      <c r="C369" t="s">
        <v>8</v>
      </c>
      <c r="D369" t="s">
        <v>21</v>
      </c>
      <c r="E369" t="s">
        <v>794</v>
      </c>
      <c r="F369" t="s">
        <v>27</v>
      </c>
      <c r="G369">
        <v>2</v>
      </c>
      <c r="H369">
        <v>11.813030057420571</v>
      </c>
      <c r="I369">
        <v>0</v>
      </c>
      <c r="J369" t="s">
        <v>853</v>
      </c>
    </row>
    <row r="370" spans="1:10" x14ac:dyDescent="0.35">
      <c r="A370" t="s">
        <v>854</v>
      </c>
      <c r="B370">
        <v>-5120</v>
      </c>
      <c r="C370" t="s">
        <v>8</v>
      </c>
      <c r="D370" t="s">
        <v>21</v>
      </c>
      <c r="E370" t="s">
        <v>794</v>
      </c>
      <c r="F370" t="s">
        <v>27</v>
      </c>
      <c r="G370">
        <v>2</v>
      </c>
      <c r="H370">
        <v>8.5409097180335536</v>
      </c>
      <c r="I370">
        <v>0</v>
      </c>
      <c r="J370" t="s">
        <v>855</v>
      </c>
    </row>
    <row r="372" spans="1:10" ht="15.5" x14ac:dyDescent="0.35">
      <c r="A372" s="1" t="s">
        <v>4</v>
      </c>
      <c r="B372" s="1" t="s">
        <v>824</v>
      </c>
    </row>
    <row r="373" spans="1:10" x14ac:dyDescent="0.35">
      <c r="A373" t="s">
        <v>7</v>
      </c>
      <c r="B373" t="s">
        <v>26</v>
      </c>
    </row>
    <row r="374" spans="1:10" x14ac:dyDescent="0.35">
      <c r="A374" t="s">
        <v>67</v>
      </c>
      <c r="B374">
        <v>1</v>
      </c>
    </row>
    <row r="375" spans="1:10" x14ac:dyDescent="0.35">
      <c r="A375" t="s">
        <v>9</v>
      </c>
      <c r="B375" t="s">
        <v>824</v>
      </c>
    </row>
    <row r="376" spans="1:10" x14ac:dyDescent="0.35">
      <c r="A376" t="s">
        <v>18</v>
      </c>
      <c r="B376" t="s">
        <v>184</v>
      </c>
    </row>
    <row r="377" spans="1:10" x14ac:dyDescent="0.35">
      <c r="A377" t="s">
        <v>10</v>
      </c>
      <c r="B377" t="s">
        <v>193</v>
      </c>
    </row>
    <row r="378" spans="1:10" ht="15.5" x14ac:dyDescent="0.35">
      <c r="A378" s="1" t="s">
        <v>13</v>
      </c>
    </row>
    <row r="379" spans="1:10" x14ac:dyDescent="0.35">
      <c r="A379" t="s">
        <v>14</v>
      </c>
      <c r="B379" t="s">
        <v>15</v>
      </c>
      <c r="C379" t="s">
        <v>7</v>
      </c>
      <c r="D379" t="s">
        <v>10</v>
      </c>
      <c r="E379" t="s">
        <v>17</v>
      </c>
      <c r="F379" t="s">
        <v>18</v>
      </c>
      <c r="G379" t="s">
        <v>185</v>
      </c>
      <c r="H379" t="s">
        <v>699</v>
      </c>
      <c r="I379" t="s">
        <v>700</v>
      </c>
      <c r="J379" t="s">
        <v>9</v>
      </c>
    </row>
    <row r="380" spans="1:10" x14ac:dyDescent="0.35">
      <c r="A380" t="s">
        <v>856</v>
      </c>
      <c r="B380">
        <v>4.7800000000000002E-7</v>
      </c>
      <c r="D380" t="s">
        <v>21</v>
      </c>
      <c r="E380" t="s">
        <v>857</v>
      </c>
      <c r="F380" t="s">
        <v>23</v>
      </c>
      <c r="G380">
        <v>2</v>
      </c>
      <c r="H380">
        <v>-14.553655104454959</v>
      </c>
      <c r="I380">
        <v>0</v>
      </c>
    </row>
    <row r="381" spans="1:10" x14ac:dyDescent="0.35">
      <c r="A381" t="s">
        <v>858</v>
      </c>
      <c r="B381">
        <v>0.06</v>
      </c>
      <c r="D381" t="s">
        <v>21</v>
      </c>
      <c r="E381" t="s">
        <v>857</v>
      </c>
      <c r="F381" t="s">
        <v>23</v>
      </c>
      <c r="G381">
        <v>2</v>
      </c>
      <c r="H381">
        <v>-2.813410716760036</v>
      </c>
      <c r="I381">
        <v>0</v>
      </c>
    </row>
    <row r="382" spans="1:10" x14ac:dyDescent="0.35">
      <c r="A382" t="s">
        <v>859</v>
      </c>
      <c r="B382">
        <v>4.2000000000000002E-4</v>
      </c>
      <c r="D382" t="s">
        <v>21</v>
      </c>
      <c r="E382" t="s">
        <v>857</v>
      </c>
      <c r="F382" t="s">
        <v>23</v>
      </c>
      <c r="G382">
        <v>2</v>
      </c>
      <c r="H382">
        <v>-7.7752558466868598</v>
      </c>
      <c r="I382">
        <v>0</v>
      </c>
    </row>
    <row r="383" spans="1:10" x14ac:dyDescent="0.35">
      <c r="A383" t="s">
        <v>860</v>
      </c>
      <c r="B383">
        <v>0.3</v>
      </c>
      <c r="D383" t="s">
        <v>21</v>
      </c>
      <c r="E383" t="s">
        <v>857</v>
      </c>
      <c r="F383" t="s">
        <v>23</v>
      </c>
      <c r="G383">
        <v>2</v>
      </c>
      <c r="H383">
        <v>-1.2039728043259359</v>
      </c>
      <c r="I383">
        <v>0</v>
      </c>
    </row>
    <row r="384" spans="1:10" x14ac:dyDescent="0.35">
      <c r="A384" t="s">
        <v>861</v>
      </c>
      <c r="B384">
        <v>6.0000000000000001E-3</v>
      </c>
      <c r="D384" t="s">
        <v>21</v>
      </c>
      <c r="E384" t="s">
        <v>857</v>
      </c>
      <c r="F384" t="s">
        <v>23</v>
      </c>
      <c r="G384">
        <v>2</v>
      </c>
      <c r="H384">
        <v>-5.1159958097540823</v>
      </c>
      <c r="I384">
        <v>0</v>
      </c>
    </row>
    <row r="385" spans="1:9" x14ac:dyDescent="0.35">
      <c r="A385" t="s">
        <v>862</v>
      </c>
      <c r="B385">
        <v>8.9999999999999993E-3</v>
      </c>
      <c r="D385" t="s">
        <v>21</v>
      </c>
      <c r="E385" t="s">
        <v>857</v>
      </c>
      <c r="F385" t="s">
        <v>23</v>
      </c>
      <c r="G385">
        <v>2</v>
      </c>
      <c r="H385">
        <v>-4.7105307016459177</v>
      </c>
      <c r="I385">
        <v>0</v>
      </c>
    </row>
    <row r="386" spans="1:9" x14ac:dyDescent="0.35">
      <c r="A386" t="s">
        <v>207</v>
      </c>
      <c r="B386">
        <v>3</v>
      </c>
      <c r="D386" t="s">
        <v>21</v>
      </c>
      <c r="E386" t="s">
        <v>857</v>
      </c>
      <c r="F386" t="s">
        <v>23</v>
      </c>
      <c r="G386">
        <v>2</v>
      </c>
      <c r="H386">
        <v>1.09861228866811</v>
      </c>
      <c r="I386">
        <v>0</v>
      </c>
    </row>
    <row r="387" spans="1:9" x14ac:dyDescent="0.35">
      <c r="A387" t="s">
        <v>863</v>
      </c>
      <c r="B387">
        <v>0.6</v>
      </c>
      <c r="D387" t="s">
        <v>21</v>
      </c>
      <c r="E387" t="s">
        <v>857</v>
      </c>
      <c r="F387" t="s">
        <v>23</v>
      </c>
      <c r="G387">
        <v>2</v>
      </c>
      <c r="H387">
        <v>-0.51082562376599072</v>
      </c>
      <c r="I387">
        <v>0</v>
      </c>
    </row>
    <row r="388" spans="1:9" x14ac:dyDescent="0.35">
      <c r="A388" t="s">
        <v>864</v>
      </c>
      <c r="B388">
        <v>6</v>
      </c>
      <c r="D388" t="s">
        <v>21</v>
      </c>
      <c r="E388" t="s">
        <v>857</v>
      </c>
      <c r="F388" t="s">
        <v>23</v>
      </c>
      <c r="G388">
        <v>2</v>
      </c>
      <c r="H388">
        <v>1.791759469228055</v>
      </c>
      <c r="I388">
        <v>0</v>
      </c>
    </row>
    <row r="389" spans="1:9" x14ac:dyDescent="0.35">
      <c r="A389" t="s">
        <v>865</v>
      </c>
      <c r="B389">
        <v>5.9999999999999995E-4</v>
      </c>
      <c r="D389" t="s">
        <v>21</v>
      </c>
      <c r="E389" t="s">
        <v>857</v>
      </c>
      <c r="F389" t="s">
        <v>23</v>
      </c>
      <c r="G389">
        <v>2</v>
      </c>
      <c r="H389">
        <v>-7.4185809027481282</v>
      </c>
      <c r="I389">
        <v>0</v>
      </c>
    </row>
    <row r="390" spans="1:9" x14ac:dyDescent="0.35">
      <c r="A390" t="s">
        <v>866</v>
      </c>
      <c r="B390">
        <v>0.3</v>
      </c>
      <c r="D390" t="s">
        <v>21</v>
      </c>
      <c r="E390" t="s">
        <v>857</v>
      </c>
      <c r="F390" t="s">
        <v>23</v>
      </c>
      <c r="G390">
        <v>2</v>
      </c>
      <c r="H390">
        <v>-1.2039728043259359</v>
      </c>
      <c r="I390">
        <v>0</v>
      </c>
    </row>
    <row r="391" spans="1:9" x14ac:dyDescent="0.35">
      <c r="A391" t="s">
        <v>867</v>
      </c>
      <c r="B391">
        <v>3.0000000000000001E-3</v>
      </c>
      <c r="D391" t="s">
        <v>21</v>
      </c>
      <c r="E391" t="s">
        <v>857</v>
      </c>
      <c r="F391" t="s">
        <v>23</v>
      </c>
      <c r="G391">
        <v>2</v>
      </c>
      <c r="H391">
        <v>-5.8091429903140277</v>
      </c>
      <c r="I391">
        <v>0</v>
      </c>
    </row>
    <row r="392" spans="1:9" x14ac:dyDescent="0.35">
      <c r="A392" t="s">
        <v>868</v>
      </c>
      <c r="B392">
        <v>3.0000000000000001E-3</v>
      </c>
      <c r="D392" t="s">
        <v>21</v>
      </c>
      <c r="E392" t="s">
        <v>857</v>
      </c>
      <c r="F392" t="s">
        <v>23</v>
      </c>
      <c r="G392">
        <v>2</v>
      </c>
      <c r="H392">
        <v>-5.8091429903140277</v>
      </c>
      <c r="I392">
        <v>0</v>
      </c>
    </row>
    <row r="393" spans="1:9" x14ac:dyDescent="0.35">
      <c r="A393" t="s">
        <v>391</v>
      </c>
      <c r="B393">
        <v>0.18</v>
      </c>
      <c r="D393" t="s">
        <v>21</v>
      </c>
      <c r="E393" t="s">
        <v>857</v>
      </c>
      <c r="F393" t="s">
        <v>23</v>
      </c>
      <c r="G393">
        <v>2</v>
      </c>
      <c r="H393">
        <v>-1.7147984280919271</v>
      </c>
      <c r="I393">
        <v>0</v>
      </c>
    </row>
    <row r="394" spans="1:9" x14ac:dyDescent="0.35">
      <c r="A394" t="s">
        <v>869</v>
      </c>
      <c r="B394">
        <v>0.12</v>
      </c>
      <c r="D394" t="s">
        <v>21</v>
      </c>
      <c r="E394" t="s">
        <v>857</v>
      </c>
      <c r="F394" t="s">
        <v>23</v>
      </c>
      <c r="G394">
        <v>2</v>
      </c>
      <c r="H394">
        <v>-2.120263536200091</v>
      </c>
      <c r="I394">
        <v>0</v>
      </c>
    </row>
    <row r="395" spans="1:9" x14ac:dyDescent="0.35">
      <c r="A395" t="s">
        <v>870</v>
      </c>
      <c r="B395">
        <v>3.0000000000000001E-3</v>
      </c>
      <c r="D395" t="s">
        <v>21</v>
      </c>
      <c r="E395" t="s">
        <v>857</v>
      </c>
      <c r="F395" t="s">
        <v>23</v>
      </c>
      <c r="G395">
        <v>2</v>
      </c>
      <c r="H395">
        <v>-5.8091429903140277</v>
      </c>
      <c r="I395">
        <v>0</v>
      </c>
    </row>
    <row r="396" spans="1:9" x14ac:dyDescent="0.35">
      <c r="A396" t="s">
        <v>871</v>
      </c>
      <c r="B396">
        <v>0.06</v>
      </c>
      <c r="D396" t="s">
        <v>21</v>
      </c>
      <c r="E396" t="s">
        <v>857</v>
      </c>
      <c r="F396" t="s">
        <v>23</v>
      </c>
      <c r="G396">
        <v>2</v>
      </c>
      <c r="H396">
        <v>-2.813410716760036</v>
      </c>
      <c r="I396">
        <v>0</v>
      </c>
    </row>
    <row r="397" spans="1:9" x14ac:dyDescent="0.35">
      <c r="A397" t="s">
        <v>872</v>
      </c>
      <c r="B397">
        <v>1.4800000000000001E-2</v>
      </c>
      <c r="D397" t="s">
        <v>21</v>
      </c>
      <c r="E397" t="s">
        <v>519</v>
      </c>
      <c r="F397" t="s">
        <v>23</v>
      </c>
      <c r="G397">
        <v>2</v>
      </c>
      <c r="H397">
        <v>-4.213128098212068</v>
      </c>
      <c r="I397">
        <v>0</v>
      </c>
    </row>
    <row r="398" spans="1:9" x14ac:dyDescent="0.35">
      <c r="A398" t="s">
        <v>873</v>
      </c>
      <c r="B398">
        <v>1.1999999999999999E-3</v>
      </c>
      <c r="D398" t="s">
        <v>21</v>
      </c>
      <c r="E398" t="s">
        <v>857</v>
      </c>
      <c r="F398" t="s">
        <v>23</v>
      </c>
      <c r="G398">
        <v>2</v>
      </c>
      <c r="H398">
        <v>-6.7254337221881828</v>
      </c>
      <c r="I398">
        <v>0</v>
      </c>
    </row>
    <row r="399" spans="1:9" x14ac:dyDescent="0.35">
      <c r="A399" t="s">
        <v>874</v>
      </c>
      <c r="B399">
        <v>0.9</v>
      </c>
      <c r="D399" t="s">
        <v>21</v>
      </c>
      <c r="E399" t="s">
        <v>857</v>
      </c>
      <c r="F399" t="s">
        <v>23</v>
      </c>
      <c r="G399">
        <v>2</v>
      </c>
      <c r="H399">
        <v>-0.1053605156578263</v>
      </c>
      <c r="I399">
        <v>0</v>
      </c>
    </row>
    <row r="400" spans="1:9" x14ac:dyDescent="0.35">
      <c r="A400" t="s">
        <v>875</v>
      </c>
      <c r="B400">
        <v>0.03</v>
      </c>
      <c r="D400" t="s">
        <v>21</v>
      </c>
      <c r="E400" t="s">
        <v>857</v>
      </c>
      <c r="F400" t="s">
        <v>23</v>
      </c>
      <c r="G400">
        <v>2</v>
      </c>
      <c r="H400">
        <v>-3.5065578973199818</v>
      </c>
      <c r="I400">
        <v>0</v>
      </c>
    </row>
    <row r="401" spans="1:10" x14ac:dyDescent="0.35">
      <c r="A401" t="s">
        <v>876</v>
      </c>
      <c r="B401">
        <v>6</v>
      </c>
      <c r="D401" t="s">
        <v>21</v>
      </c>
      <c r="E401" t="s">
        <v>857</v>
      </c>
      <c r="F401" t="s">
        <v>23</v>
      </c>
      <c r="G401">
        <v>2</v>
      </c>
      <c r="H401">
        <v>1.791759469228055</v>
      </c>
      <c r="I401">
        <v>0</v>
      </c>
    </row>
    <row r="402" spans="1:10" x14ac:dyDescent="0.35">
      <c r="A402" t="s">
        <v>877</v>
      </c>
      <c r="B402">
        <v>1.7999999999999999E-2</v>
      </c>
      <c r="D402" t="s">
        <v>21</v>
      </c>
      <c r="E402" t="s">
        <v>857</v>
      </c>
      <c r="F402" t="s">
        <v>23</v>
      </c>
      <c r="G402">
        <v>2</v>
      </c>
      <c r="H402">
        <v>-4.0173835210859723</v>
      </c>
      <c r="I402">
        <v>0</v>
      </c>
    </row>
    <row r="403" spans="1:10" x14ac:dyDescent="0.35">
      <c r="A403" t="s">
        <v>878</v>
      </c>
      <c r="B403">
        <v>0.12</v>
      </c>
      <c r="D403" t="s">
        <v>21</v>
      </c>
      <c r="E403" t="s">
        <v>857</v>
      </c>
      <c r="F403" t="s">
        <v>23</v>
      </c>
      <c r="G403">
        <v>2</v>
      </c>
      <c r="H403">
        <v>-2.120263536200091</v>
      </c>
      <c r="I403">
        <v>0</v>
      </c>
    </row>
    <row r="404" spans="1:10" x14ac:dyDescent="0.35">
      <c r="A404" t="s">
        <v>879</v>
      </c>
      <c r="B404">
        <v>0.3</v>
      </c>
      <c r="D404" t="s">
        <v>21</v>
      </c>
      <c r="E404" t="s">
        <v>857</v>
      </c>
      <c r="F404" t="s">
        <v>23</v>
      </c>
      <c r="G404">
        <v>2</v>
      </c>
      <c r="H404">
        <v>-1.2039728043259359</v>
      </c>
      <c r="I404">
        <v>0</v>
      </c>
    </row>
    <row r="405" spans="1:10" x14ac:dyDescent="0.35">
      <c r="A405" t="s">
        <v>880</v>
      </c>
      <c r="B405">
        <v>3.34</v>
      </c>
      <c r="D405" t="s">
        <v>198</v>
      </c>
      <c r="E405" t="s">
        <v>199</v>
      </c>
      <c r="F405" t="s">
        <v>23</v>
      </c>
      <c r="G405">
        <v>2</v>
      </c>
      <c r="H405">
        <v>1.205970806988609</v>
      </c>
      <c r="I405">
        <v>0</v>
      </c>
    </row>
    <row r="406" spans="1:10" x14ac:dyDescent="0.35">
      <c r="A406" t="s">
        <v>881</v>
      </c>
      <c r="B406">
        <v>1.1999999999999999E-3</v>
      </c>
      <c r="D406" t="s">
        <v>21</v>
      </c>
      <c r="E406" t="s">
        <v>857</v>
      </c>
      <c r="F406" t="s">
        <v>23</v>
      </c>
      <c r="G406">
        <v>2</v>
      </c>
      <c r="H406">
        <v>-6.7254337221881828</v>
      </c>
      <c r="I406">
        <v>0</v>
      </c>
    </row>
    <row r="407" spans="1:10" x14ac:dyDescent="0.35">
      <c r="A407" t="s">
        <v>824</v>
      </c>
      <c r="B407">
        <v>1</v>
      </c>
      <c r="C407" t="s">
        <v>26</v>
      </c>
      <c r="D407" t="s">
        <v>193</v>
      </c>
      <c r="E407" t="s">
        <v>826</v>
      </c>
      <c r="F407" t="s">
        <v>25</v>
      </c>
      <c r="J407" t="s">
        <v>824</v>
      </c>
    </row>
    <row r="408" spans="1:10" x14ac:dyDescent="0.35">
      <c r="A408" t="s">
        <v>882</v>
      </c>
      <c r="B408">
        <v>20</v>
      </c>
      <c r="C408" t="s">
        <v>765</v>
      </c>
      <c r="D408" t="s">
        <v>21</v>
      </c>
      <c r="E408" t="s">
        <v>702</v>
      </c>
      <c r="F408" t="s">
        <v>27</v>
      </c>
      <c r="G408">
        <v>2</v>
      </c>
      <c r="H408">
        <v>2.9957322735539909</v>
      </c>
      <c r="I408">
        <v>0</v>
      </c>
      <c r="J408" t="s">
        <v>883</v>
      </c>
    </row>
    <row r="409" spans="1:10" x14ac:dyDescent="0.35">
      <c r="A409" t="s">
        <v>884</v>
      </c>
      <c r="B409">
        <v>270</v>
      </c>
      <c r="C409" t="s">
        <v>26</v>
      </c>
      <c r="D409" t="s">
        <v>21</v>
      </c>
      <c r="E409" t="s">
        <v>702</v>
      </c>
      <c r="F409" t="s">
        <v>27</v>
      </c>
      <c r="G409">
        <v>2</v>
      </c>
      <c r="H409">
        <v>5.598421958998375</v>
      </c>
      <c r="I409">
        <v>0</v>
      </c>
      <c r="J409" t="s">
        <v>885</v>
      </c>
    </row>
    <row r="410" spans="1:10" x14ac:dyDescent="0.35">
      <c r="A410" t="s">
        <v>886</v>
      </c>
      <c r="B410">
        <v>200</v>
      </c>
      <c r="C410" t="s">
        <v>8</v>
      </c>
      <c r="D410" t="s">
        <v>21</v>
      </c>
      <c r="E410" t="s">
        <v>702</v>
      </c>
      <c r="F410" t="s">
        <v>27</v>
      </c>
      <c r="G410">
        <v>2</v>
      </c>
      <c r="H410">
        <v>5.2983173665480363</v>
      </c>
      <c r="I410">
        <v>0</v>
      </c>
      <c r="J410" t="s">
        <v>887</v>
      </c>
    </row>
    <row r="411" spans="1:10" x14ac:dyDescent="0.35">
      <c r="A411" t="s">
        <v>888</v>
      </c>
      <c r="B411">
        <v>6300</v>
      </c>
      <c r="C411" t="s">
        <v>34</v>
      </c>
      <c r="D411" t="s">
        <v>11</v>
      </c>
      <c r="E411" t="s">
        <v>702</v>
      </c>
      <c r="F411" t="s">
        <v>27</v>
      </c>
      <c r="G411">
        <v>2</v>
      </c>
      <c r="H411">
        <v>8.7483049123796235</v>
      </c>
      <c r="I411">
        <v>0</v>
      </c>
      <c r="J411" t="s">
        <v>888</v>
      </c>
    </row>
    <row r="412" spans="1:10" x14ac:dyDescent="0.35">
      <c r="A412" t="s">
        <v>889</v>
      </c>
      <c r="B412">
        <v>0.2</v>
      </c>
      <c r="C412" t="s">
        <v>26</v>
      </c>
      <c r="D412" t="s">
        <v>21</v>
      </c>
      <c r="E412" t="s">
        <v>702</v>
      </c>
      <c r="F412" t="s">
        <v>27</v>
      </c>
      <c r="G412">
        <v>2</v>
      </c>
      <c r="H412">
        <v>-1.6094379124341001</v>
      </c>
      <c r="I412">
        <v>0</v>
      </c>
      <c r="J412" t="s">
        <v>890</v>
      </c>
    </row>
    <row r="413" spans="1:10" x14ac:dyDescent="0.35">
      <c r="A413" t="s">
        <v>708</v>
      </c>
      <c r="B413">
        <v>9.0500000000000007</v>
      </c>
      <c r="C413" t="s">
        <v>34</v>
      </c>
      <c r="D413" t="s">
        <v>21</v>
      </c>
      <c r="E413" t="s">
        <v>702</v>
      </c>
      <c r="F413" t="s">
        <v>27</v>
      </c>
      <c r="G413">
        <v>2</v>
      </c>
      <c r="H413">
        <v>2.2027647577118352</v>
      </c>
      <c r="I413">
        <v>0</v>
      </c>
      <c r="J413" t="s">
        <v>709</v>
      </c>
    </row>
    <row r="414" spans="1:10" x14ac:dyDescent="0.35">
      <c r="A414" t="s">
        <v>891</v>
      </c>
      <c r="B414">
        <v>42.2</v>
      </c>
      <c r="C414" t="s">
        <v>34</v>
      </c>
      <c r="D414" t="s">
        <v>21</v>
      </c>
      <c r="E414" t="s">
        <v>702</v>
      </c>
      <c r="F414" t="s">
        <v>27</v>
      </c>
      <c r="G414">
        <v>2</v>
      </c>
      <c r="H414">
        <v>3.7424202210419661</v>
      </c>
      <c r="I414">
        <v>0</v>
      </c>
      <c r="J414" t="s">
        <v>892</v>
      </c>
    </row>
    <row r="415" spans="1:10" x14ac:dyDescent="0.35">
      <c r="A415" t="s">
        <v>609</v>
      </c>
      <c r="B415">
        <v>60</v>
      </c>
      <c r="C415" t="s">
        <v>26</v>
      </c>
      <c r="D415" t="s">
        <v>21</v>
      </c>
      <c r="E415" t="s">
        <v>702</v>
      </c>
      <c r="F415" t="s">
        <v>27</v>
      </c>
      <c r="G415">
        <v>2</v>
      </c>
      <c r="H415">
        <v>4.0943445622221004</v>
      </c>
      <c r="I415">
        <v>0</v>
      </c>
      <c r="J415" t="s">
        <v>266</v>
      </c>
    </row>
    <row r="416" spans="1:10" x14ac:dyDescent="0.35">
      <c r="A416" t="s">
        <v>260</v>
      </c>
      <c r="B416">
        <v>210</v>
      </c>
      <c r="C416" t="s">
        <v>34</v>
      </c>
      <c r="D416" t="s">
        <v>21</v>
      </c>
      <c r="E416" t="s">
        <v>702</v>
      </c>
      <c r="F416" t="s">
        <v>27</v>
      </c>
      <c r="G416">
        <v>2</v>
      </c>
      <c r="H416">
        <v>5.3471075307174676</v>
      </c>
      <c r="I416">
        <v>0</v>
      </c>
      <c r="J416" t="s">
        <v>261</v>
      </c>
    </row>
    <row r="417" spans="1:10" x14ac:dyDescent="0.35">
      <c r="A417" t="s">
        <v>143</v>
      </c>
      <c r="B417">
        <v>487</v>
      </c>
      <c r="C417" t="s">
        <v>53</v>
      </c>
      <c r="D417" t="s">
        <v>116</v>
      </c>
      <c r="E417" t="s">
        <v>702</v>
      </c>
      <c r="F417" t="s">
        <v>27</v>
      </c>
      <c r="G417">
        <v>2</v>
      </c>
      <c r="H417">
        <v>6.1882641230825897</v>
      </c>
      <c r="I417">
        <v>0</v>
      </c>
      <c r="J417" t="s">
        <v>144</v>
      </c>
    </row>
    <row r="418" spans="1:10" x14ac:dyDescent="0.35">
      <c r="A418" t="s">
        <v>798</v>
      </c>
      <c r="B418">
        <v>81.099999999999994</v>
      </c>
      <c r="C418" t="s">
        <v>26</v>
      </c>
      <c r="D418" t="s">
        <v>116</v>
      </c>
      <c r="E418" t="s">
        <v>702</v>
      </c>
      <c r="F418" t="s">
        <v>27</v>
      </c>
      <c r="G418">
        <v>2</v>
      </c>
      <c r="H418">
        <v>4.3956829611213672</v>
      </c>
      <c r="I418">
        <v>0</v>
      </c>
      <c r="J418" t="s">
        <v>799</v>
      </c>
    </row>
    <row r="419" spans="1:10" x14ac:dyDescent="0.35">
      <c r="A419" t="s">
        <v>893</v>
      </c>
      <c r="B419">
        <v>-237</v>
      </c>
      <c r="C419" t="s">
        <v>8</v>
      </c>
      <c r="D419" t="s">
        <v>21</v>
      </c>
      <c r="E419" t="s">
        <v>794</v>
      </c>
      <c r="F419" t="s">
        <v>27</v>
      </c>
      <c r="G419">
        <v>2</v>
      </c>
      <c r="H419">
        <v>5.4680601411351324</v>
      </c>
      <c r="I419">
        <v>0</v>
      </c>
      <c r="J419" t="s">
        <v>894</v>
      </c>
    </row>
    <row r="420" spans="1:10" x14ac:dyDescent="0.35">
      <c r="A420" t="s">
        <v>895</v>
      </c>
      <c r="B420">
        <v>-158</v>
      </c>
      <c r="C420" t="s">
        <v>8</v>
      </c>
      <c r="D420" t="s">
        <v>21</v>
      </c>
      <c r="E420" t="s">
        <v>794</v>
      </c>
      <c r="F420" t="s">
        <v>27</v>
      </c>
      <c r="G420">
        <v>2</v>
      </c>
      <c r="H420">
        <v>5.0625950330269669</v>
      </c>
      <c r="I420">
        <v>0</v>
      </c>
      <c r="J420" t="s">
        <v>894</v>
      </c>
    </row>
    <row r="421" spans="1:10" x14ac:dyDescent="0.35">
      <c r="A421" t="s">
        <v>269</v>
      </c>
      <c r="B421">
        <v>-5</v>
      </c>
      <c r="C421" t="s">
        <v>8</v>
      </c>
      <c r="D421" t="s">
        <v>21</v>
      </c>
      <c r="E421" t="s">
        <v>794</v>
      </c>
      <c r="F421" t="s">
        <v>27</v>
      </c>
      <c r="G421">
        <v>2</v>
      </c>
      <c r="H421">
        <v>1.6094379124341001</v>
      </c>
      <c r="I421">
        <v>0</v>
      </c>
      <c r="J421" t="s">
        <v>270</v>
      </c>
    </row>
    <row r="423" spans="1:10" ht="15.5" x14ac:dyDescent="0.35">
      <c r="A423" s="1" t="s">
        <v>4</v>
      </c>
      <c r="B423" s="1" t="s">
        <v>774</v>
      </c>
    </row>
    <row r="424" spans="1:10" x14ac:dyDescent="0.35">
      <c r="A424" t="s">
        <v>5</v>
      </c>
      <c r="B424">
        <v>1.3108706331708271</v>
      </c>
    </row>
    <row r="425" spans="1:10" x14ac:dyDescent="0.35">
      <c r="A425" t="s">
        <v>7</v>
      </c>
      <c r="B425" t="s">
        <v>8</v>
      </c>
    </row>
    <row r="426" spans="1:10" x14ac:dyDescent="0.35">
      <c r="A426" t="s">
        <v>9</v>
      </c>
      <c r="B426" t="s">
        <v>779</v>
      </c>
    </row>
    <row r="427" spans="1:10" x14ac:dyDescent="0.35">
      <c r="A427" t="s">
        <v>10</v>
      </c>
      <c r="B427" t="s">
        <v>21</v>
      </c>
    </row>
    <row r="428" spans="1:10" x14ac:dyDescent="0.35">
      <c r="A428" t="s">
        <v>12</v>
      </c>
      <c r="B428" t="s">
        <v>1</v>
      </c>
    </row>
    <row r="429" spans="1:10" ht="15.5" x14ac:dyDescent="0.35">
      <c r="A429" s="1" t="s">
        <v>13</v>
      </c>
    </row>
    <row r="430" spans="1:10" x14ac:dyDescent="0.35">
      <c r="A430" t="s">
        <v>14</v>
      </c>
      <c r="B430" t="s">
        <v>15</v>
      </c>
      <c r="C430" t="s">
        <v>16</v>
      </c>
      <c r="D430" t="s">
        <v>7</v>
      </c>
      <c r="E430" t="s">
        <v>10</v>
      </c>
      <c r="F430" t="s">
        <v>17</v>
      </c>
      <c r="G430" t="s">
        <v>18</v>
      </c>
      <c r="H430" t="s">
        <v>9</v>
      </c>
    </row>
    <row r="431" spans="1:10" x14ac:dyDescent="0.35">
      <c r="A431" t="s">
        <v>774</v>
      </c>
      <c r="B431">
        <v>1</v>
      </c>
      <c r="C431" t="s">
        <v>1</v>
      </c>
      <c r="D431" t="s">
        <v>8</v>
      </c>
      <c r="E431" t="s">
        <v>21</v>
      </c>
      <c r="G431" t="s">
        <v>25</v>
      </c>
      <c r="H431" t="s">
        <v>779</v>
      </c>
    </row>
    <row r="432" spans="1:10" x14ac:dyDescent="0.35">
      <c r="A432" t="s">
        <v>777</v>
      </c>
      <c r="B432">
        <v>120</v>
      </c>
      <c r="C432" t="s">
        <v>1</v>
      </c>
      <c r="D432" t="s">
        <v>8</v>
      </c>
      <c r="E432" t="s">
        <v>11</v>
      </c>
      <c r="G432" t="s">
        <v>27</v>
      </c>
      <c r="H432" t="s">
        <v>778</v>
      </c>
    </row>
    <row r="433" spans="1:8" x14ac:dyDescent="0.35">
      <c r="A433" t="s">
        <v>59</v>
      </c>
      <c r="B433">
        <f>3.2/120</f>
        <v>2.6666666666666668E-2</v>
      </c>
      <c r="C433" t="s">
        <v>780</v>
      </c>
      <c r="D433" t="s">
        <v>60</v>
      </c>
      <c r="E433" t="s">
        <v>61</v>
      </c>
      <c r="G433" t="s">
        <v>27</v>
      </c>
      <c r="H433" t="s">
        <v>62</v>
      </c>
    </row>
    <row r="435" spans="1:8" ht="15.5" x14ac:dyDescent="0.35">
      <c r="A435" s="1" t="s">
        <v>4</v>
      </c>
      <c r="B435" s="1" t="s">
        <v>357</v>
      </c>
    </row>
    <row r="436" spans="1:8" x14ac:dyDescent="0.35">
      <c r="A436" t="s">
        <v>6</v>
      </c>
      <c r="B436" t="s">
        <v>598</v>
      </c>
    </row>
    <row r="437" spans="1:8" x14ac:dyDescent="0.35">
      <c r="A437" t="s">
        <v>7</v>
      </c>
      <c r="B437" t="s">
        <v>26</v>
      </c>
    </row>
    <row r="438" spans="1:8" x14ac:dyDescent="0.35">
      <c r="A438" t="s">
        <v>67</v>
      </c>
      <c r="B438">
        <v>1</v>
      </c>
    </row>
    <row r="439" spans="1:8" x14ac:dyDescent="0.35">
      <c r="A439" t="s">
        <v>9</v>
      </c>
      <c r="B439" t="s">
        <v>357</v>
      </c>
    </row>
    <row r="440" spans="1:8" x14ac:dyDescent="0.35">
      <c r="A440" t="s">
        <v>18</v>
      </c>
      <c r="B440" t="s">
        <v>184</v>
      </c>
    </row>
    <row r="441" spans="1:8" x14ac:dyDescent="0.35">
      <c r="A441" t="s">
        <v>10</v>
      </c>
      <c r="B441" t="s">
        <v>10</v>
      </c>
    </row>
    <row r="442" spans="1:8" x14ac:dyDescent="0.35">
      <c r="A442" t="s">
        <v>12</v>
      </c>
      <c r="B442" t="s">
        <v>1</v>
      </c>
    </row>
    <row r="443" spans="1:8" ht="15.5" x14ac:dyDescent="0.35">
      <c r="A443" s="1" t="s">
        <v>13</v>
      </c>
    </row>
    <row r="444" spans="1:8" x14ac:dyDescent="0.35">
      <c r="A444" t="s">
        <v>14</v>
      </c>
      <c r="B444" t="s">
        <v>15</v>
      </c>
      <c r="C444" t="s">
        <v>16</v>
      </c>
      <c r="D444" t="s">
        <v>7</v>
      </c>
      <c r="E444" t="s">
        <v>10</v>
      </c>
      <c r="F444" t="s">
        <v>18</v>
      </c>
      <c r="G444" t="s">
        <v>185</v>
      </c>
      <c r="H444" t="s">
        <v>9</v>
      </c>
    </row>
    <row r="445" spans="1:8" x14ac:dyDescent="0.35">
      <c r="A445" t="s">
        <v>357</v>
      </c>
      <c r="B445">
        <v>1</v>
      </c>
      <c r="C445" t="s">
        <v>1</v>
      </c>
      <c r="D445" t="s">
        <v>26</v>
      </c>
      <c r="E445" t="s">
        <v>10</v>
      </c>
      <c r="F445" t="s">
        <v>25</v>
      </c>
      <c r="G445">
        <v>0</v>
      </c>
    </row>
    <row r="446" spans="1:8" x14ac:dyDescent="0.35">
      <c r="A446" t="s">
        <v>559</v>
      </c>
      <c r="B446">
        <v>42840</v>
      </c>
      <c r="C446" t="s">
        <v>834</v>
      </c>
      <c r="D446" t="s">
        <v>34</v>
      </c>
      <c r="E446" t="s">
        <v>11</v>
      </c>
      <c r="F446" t="s">
        <v>27</v>
      </c>
      <c r="G446">
        <v>0</v>
      </c>
      <c r="H446" t="s">
        <v>559</v>
      </c>
    </row>
    <row r="447" spans="1:8" x14ac:dyDescent="0.35">
      <c r="A447" t="s">
        <v>599</v>
      </c>
      <c r="B447">
        <v>1800000</v>
      </c>
      <c r="C447" t="s">
        <v>834</v>
      </c>
      <c r="D447" t="s">
        <v>69</v>
      </c>
      <c r="E447" t="s">
        <v>21</v>
      </c>
      <c r="F447" t="s">
        <v>27</v>
      </c>
      <c r="G447">
        <v>0</v>
      </c>
      <c r="H447" t="s">
        <v>600</v>
      </c>
    </row>
    <row r="448" spans="1:8" x14ac:dyDescent="0.35">
      <c r="A448" t="s">
        <v>601</v>
      </c>
      <c r="B448">
        <v>130</v>
      </c>
      <c r="C448" t="s">
        <v>834</v>
      </c>
      <c r="D448" t="s">
        <v>8</v>
      </c>
      <c r="E448" t="s">
        <v>198</v>
      </c>
      <c r="F448" t="s">
        <v>27</v>
      </c>
      <c r="G448">
        <v>0</v>
      </c>
      <c r="H448" t="s">
        <v>602</v>
      </c>
    </row>
    <row r="449" spans="1:8" x14ac:dyDescent="0.35">
      <c r="A449" t="s">
        <v>603</v>
      </c>
      <c r="B449">
        <v>10</v>
      </c>
      <c r="C449" t="s">
        <v>834</v>
      </c>
      <c r="D449" t="s">
        <v>69</v>
      </c>
      <c r="E449" t="s">
        <v>198</v>
      </c>
      <c r="F449" t="s">
        <v>27</v>
      </c>
      <c r="G449">
        <v>0</v>
      </c>
      <c r="H449" t="s">
        <v>604</v>
      </c>
    </row>
    <row r="450" spans="1:8" x14ac:dyDescent="0.35">
      <c r="A450" t="s">
        <v>605</v>
      </c>
      <c r="B450">
        <v>3250</v>
      </c>
      <c r="C450" t="s">
        <v>834</v>
      </c>
      <c r="D450" t="s">
        <v>26</v>
      </c>
      <c r="E450" t="s">
        <v>21</v>
      </c>
      <c r="F450" t="s">
        <v>27</v>
      </c>
      <c r="G450">
        <v>0</v>
      </c>
      <c r="H450" t="s">
        <v>606</v>
      </c>
    </row>
    <row r="451" spans="1:8" x14ac:dyDescent="0.35">
      <c r="A451" t="s">
        <v>607</v>
      </c>
      <c r="B451">
        <v>100</v>
      </c>
      <c r="C451" t="s">
        <v>834</v>
      </c>
      <c r="D451" t="s">
        <v>34</v>
      </c>
      <c r="E451" t="s">
        <v>21</v>
      </c>
      <c r="F451" t="s">
        <v>27</v>
      </c>
      <c r="G451">
        <v>0</v>
      </c>
      <c r="H451" t="s">
        <v>608</v>
      </c>
    </row>
    <row r="452" spans="1:8" x14ac:dyDescent="0.35">
      <c r="A452" t="s">
        <v>609</v>
      </c>
      <c r="B452">
        <v>20</v>
      </c>
      <c r="C452" t="s">
        <v>834</v>
      </c>
      <c r="D452" t="s">
        <v>69</v>
      </c>
      <c r="E452" t="s">
        <v>21</v>
      </c>
      <c r="F452" t="s">
        <v>27</v>
      </c>
      <c r="G452">
        <v>0</v>
      </c>
      <c r="H452" t="s">
        <v>266</v>
      </c>
    </row>
    <row r="453" spans="1:8" x14ac:dyDescent="0.35">
      <c r="A453" t="s">
        <v>316</v>
      </c>
      <c r="B453">
        <v>9000</v>
      </c>
      <c r="C453" t="s">
        <v>834</v>
      </c>
      <c r="D453" t="s">
        <v>34</v>
      </c>
      <c r="E453" t="s">
        <v>21</v>
      </c>
      <c r="F453" t="s">
        <v>27</v>
      </c>
      <c r="G453">
        <v>0</v>
      </c>
      <c r="H453" t="s">
        <v>317</v>
      </c>
    </row>
    <row r="454" spans="1:8" x14ac:dyDescent="0.35">
      <c r="A454" t="s">
        <v>50</v>
      </c>
      <c r="B454">
        <v>57500</v>
      </c>
      <c r="C454" t="s">
        <v>834</v>
      </c>
      <c r="D454" t="s">
        <v>34</v>
      </c>
      <c r="E454" t="s">
        <v>21</v>
      </c>
      <c r="F454" t="s">
        <v>27</v>
      </c>
      <c r="G454">
        <v>0</v>
      </c>
      <c r="H454" t="s">
        <v>51</v>
      </c>
    </row>
    <row r="455" spans="1:8" x14ac:dyDescent="0.35">
      <c r="A455" t="s">
        <v>190</v>
      </c>
      <c r="B455">
        <v>221090</v>
      </c>
      <c r="C455" t="s">
        <v>834</v>
      </c>
      <c r="D455" t="s">
        <v>69</v>
      </c>
      <c r="E455" t="s">
        <v>116</v>
      </c>
      <c r="F455" t="s">
        <v>27</v>
      </c>
      <c r="G455">
        <v>0</v>
      </c>
      <c r="H455" t="s">
        <v>191</v>
      </c>
    </row>
    <row r="456" spans="1:8" x14ac:dyDescent="0.35">
      <c r="A456" t="s">
        <v>59</v>
      </c>
      <c r="B456">
        <v>500</v>
      </c>
      <c r="C456" t="s">
        <v>834</v>
      </c>
      <c r="D456" t="s">
        <v>60</v>
      </c>
      <c r="E456" t="s">
        <v>61</v>
      </c>
      <c r="F456" t="s">
        <v>27</v>
      </c>
      <c r="G456">
        <v>0</v>
      </c>
      <c r="H456" t="s">
        <v>62</v>
      </c>
    </row>
    <row r="458" spans="1:8" ht="15.5" x14ac:dyDescent="0.35">
      <c r="A458" s="1" t="s">
        <v>4</v>
      </c>
      <c r="B458" s="1" t="s">
        <v>287</v>
      </c>
    </row>
    <row r="459" spans="1:8" x14ac:dyDescent="0.35">
      <c r="A459" t="s">
        <v>6</v>
      </c>
      <c r="B459" t="s">
        <v>288</v>
      </c>
    </row>
    <row r="460" spans="1:8" x14ac:dyDescent="0.35">
      <c r="A460" t="s">
        <v>7</v>
      </c>
      <c r="B460" t="s">
        <v>26</v>
      </c>
    </row>
    <row r="461" spans="1:8" x14ac:dyDescent="0.35">
      <c r="A461" t="s">
        <v>67</v>
      </c>
      <c r="B461">
        <v>1</v>
      </c>
    </row>
    <row r="462" spans="1:8" x14ac:dyDescent="0.35">
      <c r="A462" t="s">
        <v>9</v>
      </c>
      <c r="B462" t="s">
        <v>287</v>
      </c>
    </row>
    <row r="463" spans="1:8" x14ac:dyDescent="0.35">
      <c r="A463" t="s">
        <v>18</v>
      </c>
      <c r="B463" t="s">
        <v>184</v>
      </c>
    </row>
    <row r="464" spans="1:8" x14ac:dyDescent="0.35">
      <c r="A464" t="s">
        <v>10</v>
      </c>
      <c r="B464" t="s">
        <v>10</v>
      </c>
    </row>
    <row r="465" spans="1:8" x14ac:dyDescent="0.35">
      <c r="A465" t="s">
        <v>12</v>
      </c>
      <c r="B465" t="s">
        <v>1</v>
      </c>
    </row>
    <row r="466" spans="1:8" ht="15.5" x14ac:dyDescent="0.35">
      <c r="A466" s="1" t="s">
        <v>13</v>
      </c>
    </row>
    <row r="467" spans="1:8" x14ac:dyDescent="0.35">
      <c r="A467" t="s">
        <v>14</v>
      </c>
      <c r="B467" t="s">
        <v>15</v>
      </c>
      <c r="C467" t="s">
        <v>16</v>
      </c>
      <c r="D467" t="s">
        <v>7</v>
      </c>
      <c r="E467" t="s">
        <v>10</v>
      </c>
      <c r="F467" t="s">
        <v>18</v>
      </c>
      <c r="G467" t="s">
        <v>185</v>
      </c>
      <c r="H467" t="s">
        <v>9</v>
      </c>
    </row>
    <row r="468" spans="1:8" x14ac:dyDescent="0.35">
      <c r="A468" t="s">
        <v>287</v>
      </c>
      <c r="B468">
        <v>1</v>
      </c>
      <c r="C468" t="s">
        <v>1</v>
      </c>
      <c r="D468" t="s">
        <v>26</v>
      </c>
      <c r="E468" t="s">
        <v>10</v>
      </c>
      <c r="F468" t="s">
        <v>25</v>
      </c>
      <c r="G468">
        <v>0</v>
      </c>
    </row>
    <row r="469" spans="1:8" x14ac:dyDescent="0.35">
      <c r="A469" t="s">
        <v>190</v>
      </c>
      <c r="B469">
        <v>104700</v>
      </c>
      <c r="C469" t="s">
        <v>834</v>
      </c>
      <c r="D469" t="s">
        <v>69</v>
      </c>
      <c r="E469" t="s">
        <v>116</v>
      </c>
      <c r="F469" t="s">
        <v>27</v>
      </c>
      <c r="G469">
        <v>0</v>
      </c>
      <c r="H469" t="s">
        <v>289</v>
      </c>
    </row>
    <row r="471" spans="1:8" ht="15.5" x14ac:dyDescent="0.35">
      <c r="A471" s="1" t="s">
        <v>4</v>
      </c>
      <c r="B471" s="1" t="s">
        <v>182</v>
      </c>
    </row>
    <row r="472" spans="1:8" x14ac:dyDescent="0.35">
      <c r="A472" t="s">
        <v>6</v>
      </c>
      <c r="B472" t="s">
        <v>183</v>
      </c>
    </row>
    <row r="473" spans="1:8" x14ac:dyDescent="0.35">
      <c r="A473" t="s">
        <v>7</v>
      </c>
      <c r="B473" t="s">
        <v>34</v>
      </c>
    </row>
    <row r="474" spans="1:8" x14ac:dyDescent="0.35">
      <c r="A474" t="s">
        <v>67</v>
      </c>
      <c r="B474">
        <v>1</v>
      </c>
    </row>
    <row r="475" spans="1:8" x14ac:dyDescent="0.35">
      <c r="A475" t="s">
        <v>9</v>
      </c>
      <c r="B475" t="s">
        <v>182</v>
      </c>
    </row>
    <row r="476" spans="1:8" x14ac:dyDescent="0.35">
      <c r="A476" t="s">
        <v>18</v>
      </c>
      <c r="B476" t="s">
        <v>184</v>
      </c>
    </row>
    <row r="477" spans="1:8" x14ac:dyDescent="0.35">
      <c r="A477" t="s">
        <v>10</v>
      </c>
      <c r="B477" t="s">
        <v>10</v>
      </c>
    </row>
    <row r="478" spans="1:8" x14ac:dyDescent="0.35">
      <c r="A478" t="s">
        <v>12</v>
      </c>
      <c r="B478" t="s">
        <v>1</v>
      </c>
    </row>
    <row r="479" spans="1:8" ht="15.5" x14ac:dyDescent="0.35">
      <c r="A479" s="1" t="s">
        <v>13</v>
      </c>
    </row>
    <row r="480" spans="1:8" x14ac:dyDescent="0.35">
      <c r="A480" t="s">
        <v>14</v>
      </c>
      <c r="B480" t="s">
        <v>15</v>
      </c>
      <c r="C480" t="s">
        <v>16</v>
      </c>
      <c r="D480" t="s">
        <v>7</v>
      </c>
      <c r="E480" t="s">
        <v>10</v>
      </c>
      <c r="F480" t="s">
        <v>18</v>
      </c>
      <c r="G480" t="s">
        <v>185</v>
      </c>
      <c r="H480" t="s">
        <v>9</v>
      </c>
    </row>
    <row r="481" spans="1:8" x14ac:dyDescent="0.35">
      <c r="A481" t="s">
        <v>182</v>
      </c>
      <c r="B481">
        <v>1</v>
      </c>
      <c r="C481" t="s">
        <v>1</v>
      </c>
      <c r="D481" t="s">
        <v>34</v>
      </c>
      <c r="E481" t="s">
        <v>10</v>
      </c>
      <c r="F481" t="s">
        <v>25</v>
      </c>
      <c r="G481">
        <v>0</v>
      </c>
    </row>
    <row r="482" spans="1:8" x14ac:dyDescent="0.35">
      <c r="A482" t="s">
        <v>186</v>
      </c>
      <c r="B482">
        <v>220</v>
      </c>
      <c r="C482" t="s">
        <v>834</v>
      </c>
      <c r="D482" t="s">
        <v>34</v>
      </c>
      <c r="E482" t="s">
        <v>21</v>
      </c>
      <c r="F482" t="s">
        <v>27</v>
      </c>
      <c r="G482">
        <v>0</v>
      </c>
      <c r="H482" t="s">
        <v>187</v>
      </c>
    </row>
    <row r="483" spans="1:8" x14ac:dyDescent="0.35">
      <c r="A483" t="s">
        <v>188</v>
      </c>
      <c r="B483">
        <v>220</v>
      </c>
      <c r="C483" t="s">
        <v>834</v>
      </c>
      <c r="D483" t="s">
        <v>34</v>
      </c>
      <c r="E483" t="s">
        <v>21</v>
      </c>
      <c r="F483" t="s">
        <v>27</v>
      </c>
      <c r="G483">
        <v>0</v>
      </c>
      <c r="H483" t="s">
        <v>189</v>
      </c>
    </row>
    <row r="484" spans="1:8" x14ac:dyDescent="0.35">
      <c r="A484" t="s">
        <v>190</v>
      </c>
      <c r="B484">
        <v>22</v>
      </c>
      <c r="C484" t="s">
        <v>834</v>
      </c>
      <c r="D484" t="s">
        <v>69</v>
      </c>
      <c r="E484" t="s">
        <v>116</v>
      </c>
      <c r="F484" t="s">
        <v>27</v>
      </c>
      <c r="G484">
        <v>0</v>
      </c>
      <c r="H484" t="s">
        <v>191</v>
      </c>
    </row>
    <row r="485" spans="1:8" x14ac:dyDescent="0.35">
      <c r="A485" t="s">
        <v>192</v>
      </c>
      <c r="B485">
        <v>12.5</v>
      </c>
      <c r="C485" t="s">
        <v>834</v>
      </c>
      <c r="D485" t="s">
        <v>34</v>
      </c>
      <c r="E485" t="s">
        <v>193</v>
      </c>
      <c r="F485" t="s">
        <v>27</v>
      </c>
      <c r="G485">
        <v>0</v>
      </c>
      <c r="H485" t="s">
        <v>194</v>
      </c>
    </row>
    <row r="487" spans="1:8" ht="15.5" x14ac:dyDescent="0.35">
      <c r="A487" s="1" t="s">
        <v>4</v>
      </c>
      <c r="B487" s="1" t="s">
        <v>642</v>
      </c>
    </row>
    <row r="488" spans="1:8" x14ac:dyDescent="0.35">
      <c r="A488" t="s">
        <v>6</v>
      </c>
      <c r="B488" t="s">
        <v>643</v>
      </c>
    </row>
    <row r="489" spans="1:8" x14ac:dyDescent="0.35">
      <c r="A489" t="s">
        <v>7</v>
      </c>
      <c r="B489" t="s">
        <v>34</v>
      </c>
    </row>
    <row r="490" spans="1:8" x14ac:dyDescent="0.35">
      <c r="A490" t="s">
        <v>67</v>
      </c>
      <c r="B490">
        <v>1</v>
      </c>
    </row>
    <row r="491" spans="1:8" x14ac:dyDescent="0.35">
      <c r="A491" t="s">
        <v>9</v>
      </c>
      <c r="B491" t="s">
        <v>642</v>
      </c>
    </row>
    <row r="492" spans="1:8" x14ac:dyDescent="0.35">
      <c r="A492" t="s">
        <v>18</v>
      </c>
      <c r="B492" t="s">
        <v>184</v>
      </c>
    </row>
    <row r="493" spans="1:8" x14ac:dyDescent="0.35">
      <c r="A493" t="s">
        <v>10</v>
      </c>
      <c r="B493" t="s">
        <v>10</v>
      </c>
    </row>
    <row r="494" spans="1:8" x14ac:dyDescent="0.35">
      <c r="A494" t="s">
        <v>12</v>
      </c>
      <c r="B494" t="s">
        <v>1</v>
      </c>
    </row>
    <row r="495" spans="1:8" ht="15.5" x14ac:dyDescent="0.35">
      <c r="A495" s="1" t="s">
        <v>13</v>
      </c>
    </row>
    <row r="496" spans="1:8" x14ac:dyDescent="0.35">
      <c r="A496" t="s">
        <v>14</v>
      </c>
      <c r="B496" t="s">
        <v>15</v>
      </c>
      <c r="C496" t="s">
        <v>16</v>
      </c>
      <c r="D496" t="s">
        <v>7</v>
      </c>
      <c r="E496" t="s">
        <v>10</v>
      </c>
      <c r="F496" t="s">
        <v>18</v>
      </c>
      <c r="G496" t="s">
        <v>9</v>
      </c>
    </row>
    <row r="497" spans="1:7" x14ac:dyDescent="0.35">
      <c r="A497" t="s">
        <v>642</v>
      </c>
      <c r="B497">
        <v>1</v>
      </c>
      <c r="C497" t="s">
        <v>1</v>
      </c>
      <c r="D497" t="s">
        <v>34</v>
      </c>
      <c r="E497" t="s">
        <v>10</v>
      </c>
      <c r="F497" t="s">
        <v>25</v>
      </c>
    </row>
    <row r="498" spans="1:7" x14ac:dyDescent="0.35">
      <c r="A498" t="s">
        <v>190</v>
      </c>
      <c r="B498">
        <v>250</v>
      </c>
      <c r="C498" t="s">
        <v>200</v>
      </c>
      <c r="D498" t="s">
        <v>69</v>
      </c>
      <c r="E498" t="s">
        <v>116</v>
      </c>
      <c r="F498" t="s">
        <v>27</v>
      </c>
      <c r="G498" t="s">
        <v>191</v>
      </c>
    </row>
    <row r="499" spans="1:7" x14ac:dyDescent="0.35">
      <c r="A499" t="s">
        <v>471</v>
      </c>
      <c r="B499">
        <v>1000</v>
      </c>
      <c r="C499" t="s">
        <v>200</v>
      </c>
      <c r="D499" t="s">
        <v>69</v>
      </c>
      <c r="E499" t="s">
        <v>21</v>
      </c>
      <c r="F499" t="s">
        <v>27</v>
      </c>
      <c r="G499" t="s">
        <v>317</v>
      </c>
    </row>
    <row r="500" spans="1:7" x14ac:dyDescent="0.35">
      <c r="A500" t="s">
        <v>187</v>
      </c>
      <c r="B500">
        <v>1500</v>
      </c>
      <c r="C500" t="s">
        <v>200</v>
      </c>
      <c r="D500" t="s">
        <v>69</v>
      </c>
      <c r="E500" t="s">
        <v>21</v>
      </c>
      <c r="F500" t="s">
        <v>27</v>
      </c>
      <c r="G500" t="s">
        <v>187</v>
      </c>
    </row>
    <row r="501" spans="1:7" x14ac:dyDescent="0.35">
      <c r="A501" t="s">
        <v>351</v>
      </c>
      <c r="B501">
        <v>1000</v>
      </c>
      <c r="C501" t="s">
        <v>200</v>
      </c>
      <c r="D501" t="s">
        <v>69</v>
      </c>
      <c r="E501" t="s">
        <v>21</v>
      </c>
      <c r="F501" t="s">
        <v>27</v>
      </c>
      <c r="G501" t="s">
        <v>351</v>
      </c>
    </row>
    <row r="502" spans="1:7" x14ac:dyDescent="0.35">
      <c r="A502" t="s">
        <v>319</v>
      </c>
      <c r="B502">
        <v>1500</v>
      </c>
      <c r="C502" t="s">
        <v>200</v>
      </c>
      <c r="D502" t="s">
        <v>69</v>
      </c>
      <c r="E502" t="s">
        <v>21</v>
      </c>
      <c r="F502" t="s">
        <v>27</v>
      </c>
      <c r="G502" t="s">
        <v>189</v>
      </c>
    </row>
    <row r="504" spans="1:7" ht="15.5" x14ac:dyDescent="0.35">
      <c r="A504" s="1" t="s">
        <v>4</v>
      </c>
      <c r="B504" s="1" t="s">
        <v>358</v>
      </c>
    </row>
    <row r="505" spans="1:7" x14ac:dyDescent="0.35">
      <c r="A505" t="s">
        <v>6</v>
      </c>
      <c r="B505" t="s">
        <v>644</v>
      </c>
    </row>
    <row r="506" spans="1:7" x14ac:dyDescent="0.35">
      <c r="A506" t="s">
        <v>7</v>
      </c>
      <c r="B506" t="s">
        <v>34</v>
      </c>
    </row>
    <row r="507" spans="1:7" x14ac:dyDescent="0.35">
      <c r="A507" t="s">
        <v>67</v>
      </c>
      <c r="B507">
        <v>1</v>
      </c>
    </row>
    <row r="508" spans="1:7" x14ac:dyDescent="0.35">
      <c r="A508" t="s">
        <v>9</v>
      </c>
      <c r="B508" t="s">
        <v>358</v>
      </c>
    </row>
    <row r="509" spans="1:7" x14ac:dyDescent="0.35">
      <c r="A509" t="s">
        <v>18</v>
      </c>
      <c r="B509" t="s">
        <v>184</v>
      </c>
    </row>
    <row r="510" spans="1:7" x14ac:dyDescent="0.35">
      <c r="A510" t="s">
        <v>10</v>
      </c>
      <c r="B510" t="s">
        <v>10</v>
      </c>
    </row>
    <row r="511" spans="1:7" x14ac:dyDescent="0.35">
      <c r="A511" t="s">
        <v>12</v>
      </c>
      <c r="B511" t="s">
        <v>1</v>
      </c>
    </row>
    <row r="512" spans="1:7" ht="15.5" x14ac:dyDescent="0.35">
      <c r="A512" s="1" t="s">
        <v>13</v>
      </c>
    </row>
    <row r="513" spans="1:7" x14ac:dyDescent="0.35">
      <c r="A513" t="s">
        <v>14</v>
      </c>
      <c r="B513" t="s">
        <v>15</v>
      </c>
      <c r="C513" t="s">
        <v>16</v>
      </c>
      <c r="D513" t="s">
        <v>7</v>
      </c>
      <c r="E513" t="s">
        <v>10</v>
      </c>
      <c r="F513" t="s">
        <v>18</v>
      </c>
    </row>
    <row r="514" spans="1:7" x14ac:dyDescent="0.35">
      <c r="A514" t="s">
        <v>358</v>
      </c>
      <c r="B514">
        <v>1</v>
      </c>
      <c r="C514" t="s">
        <v>1</v>
      </c>
      <c r="D514" t="s">
        <v>34</v>
      </c>
      <c r="E514" t="s">
        <v>10</v>
      </c>
      <c r="F514" t="s">
        <v>25</v>
      </c>
    </row>
    <row r="515" spans="1:7" x14ac:dyDescent="0.35">
      <c r="A515" t="s">
        <v>642</v>
      </c>
      <c r="B515">
        <v>1</v>
      </c>
      <c r="C515" t="s">
        <v>1</v>
      </c>
      <c r="D515" t="s">
        <v>34</v>
      </c>
      <c r="E515" t="s">
        <v>10</v>
      </c>
      <c r="F515" t="s">
        <v>27</v>
      </c>
    </row>
    <row r="516" spans="1:7" x14ac:dyDescent="0.35">
      <c r="A516" t="s">
        <v>645</v>
      </c>
      <c r="B516">
        <v>1</v>
      </c>
      <c r="C516" t="s">
        <v>1</v>
      </c>
      <c r="D516" t="s">
        <v>34</v>
      </c>
      <c r="E516" t="s">
        <v>10</v>
      </c>
      <c r="F516" t="s">
        <v>27</v>
      </c>
    </row>
    <row r="517" spans="1:7" x14ac:dyDescent="0.35">
      <c r="A517" t="s">
        <v>646</v>
      </c>
      <c r="B517">
        <v>1</v>
      </c>
      <c r="C517" t="s">
        <v>1</v>
      </c>
      <c r="D517" t="s">
        <v>34</v>
      </c>
      <c r="E517" t="s">
        <v>10</v>
      </c>
      <c r="F517" t="s">
        <v>27</v>
      </c>
    </row>
    <row r="519" spans="1:7" ht="15.5" x14ac:dyDescent="0.35">
      <c r="A519" s="1" t="s">
        <v>4</v>
      </c>
      <c r="B519" s="1" t="s">
        <v>645</v>
      </c>
    </row>
    <row r="520" spans="1:7" x14ac:dyDescent="0.35">
      <c r="A520" t="s">
        <v>6</v>
      </c>
      <c r="B520" t="s">
        <v>647</v>
      </c>
    </row>
    <row r="521" spans="1:7" x14ac:dyDescent="0.35">
      <c r="A521" t="s">
        <v>7</v>
      </c>
      <c r="B521" t="s">
        <v>34</v>
      </c>
    </row>
    <row r="522" spans="1:7" x14ac:dyDescent="0.35">
      <c r="A522" t="s">
        <v>67</v>
      </c>
      <c r="B522">
        <v>1</v>
      </c>
    </row>
    <row r="523" spans="1:7" x14ac:dyDescent="0.35">
      <c r="A523" t="s">
        <v>9</v>
      </c>
      <c r="B523" t="s">
        <v>645</v>
      </c>
    </row>
    <row r="524" spans="1:7" x14ac:dyDescent="0.35">
      <c r="A524" t="s">
        <v>18</v>
      </c>
      <c r="B524" t="s">
        <v>184</v>
      </c>
    </row>
    <row r="525" spans="1:7" x14ac:dyDescent="0.35">
      <c r="A525" t="s">
        <v>10</v>
      </c>
      <c r="B525" t="s">
        <v>10</v>
      </c>
    </row>
    <row r="526" spans="1:7" x14ac:dyDescent="0.35">
      <c r="A526" t="s">
        <v>12</v>
      </c>
      <c r="B526" t="s">
        <v>1</v>
      </c>
    </row>
    <row r="527" spans="1:7" ht="15.5" x14ac:dyDescent="0.35">
      <c r="A527" s="1" t="s">
        <v>13</v>
      </c>
    </row>
    <row r="528" spans="1:7" x14ac:dyDescent="0.35">
      <c r="A528" t="s">
        <v>14</v>
      </c>
      <c r="B528" t="s">
        <v>15</v>
      </c>
      <c r="C528" t="s">
        <v>16</v>
      </c>
      <c r="D528" t="s">
        <v>7</v>
      </c>
      <c r="E528" t="s">
        <v>10</v>
      </c>
      <c r="F528" t="s">
        <v>18</v>
      </c>
      <c r="G528" t="s">
        <v>9</v>
      </c>
    </row>
    <row r="529" spans="1:7" x14ac:dyDescent="0.35">
      <c r="A529" t="s">
        <v>645</v>
      </c>
      <c r="B529">
        <v>1</v>
      </c>
      <c r="C529" t="s">
        <v>1</v>
      </c>
      <c r="D529" t="s">
        <v>34</v>
      </c>
      <c r="E529" t="s">
        <v>10</v>
      </c>
      <c r="F529" t="s">
        <v>25</v>
      </c>
    </row>
    <row r="530" spans="1:7" x14ac:dyDescent="0.35">
      <c r="A530" t="s">
        <v>469</v>
      </c>
      <c r="B530">
        <v>600</v>
      </c>
      <c r="C530" t="s">
        <v>200</v>
      </c>
      <c r="D530" t="s">
        <v>69</v>
      </c>
      <c r="E530" t="s">
        <v>21</v>
      </c>
      <c r="F530" t="s">
        <v>27</v>
      </c>
      <c r="G530" t="s">
        <v>465</v>
      </c>
    </row>
    <row r="531" spans="1:7" x14ac:dyDescent="0.35">
      <c r="A531" t="s">
        <v>648</v>
      </c>
      <c r="B531">
        <v>7</v>
      </c>
      <c r="C531" t="s">
        <v>200</v>
      </c>
      <c r="D531" t="s">
        <v>69</v>
      </c>
      <c r="E531" t="s">
        <v>21</v>
      </c>
      <c r="F531" t="s">
        <v>27</v>
      </c>
      <c r="G531" t="s">
        <v>225</v>
      </c>
    </row>
    <row r="532" spans="1:7" x14ac:dyDescent="0.35">
      <c r="A532" t="s">
        <v>649</v>
      </c>
      <c r="B532">
        <v>3600</v>
      </c>
      <c r="C532" t="s">
        <v>200</v>
      </c>
      <c r="D532" t="s">
        <v>69</v>
      </c>
      <c r="E532" t="s">
        <v>11</v>
      </c>
      <c r="F532" t="s">
        <v>27</v>
      </c>
      <c r="G532" t="s">
        <v>130</v>
      </c>
    </row>
    <row r="533" spans="1:7" x14ac:dyDescent="0.35">
      <c r="A533" t="s">
        <v>190</v>
      </c>
      <c r="B533">
        <v>231.2</v>
      </c>
      <c r="C533" t="s">
        <v>200</v>
      </c>
      <c r="D533" t="s">
        <v>69</v>
      </c>
      <c r="E533" t="s">
        <v>116</v>
      </c>
      <c r="F533" t="s">
        <v>27</v>
      </c>
      <c r="G533" t="s">
        <v>191</v>
      </c>
    </row>
    <row r="534" spans="1:7" x14ac:dyDescent="0.35">
      <c r="A534" t="s">
        <v>120</v>
      </c>
      <c r="B534">
        <v>1000</v>
      </c>
      <c r="C534" t="s">
        <v>200</v>
      </c>
      <c r="D534" t="s">
        <v>121</v>
      </c>
      <c r="E534" t="s">
        <v>61</v>
      </c>
      <c r="F534" t="s">
        <v>27</v>
      </c>
      <c r="G534" t="s">
        <v>122</v>
      </c>
    </row>
    <row r="535" spans="1:7" x14ac:dyDescent="0.35">
      <c r="A535" t="s">
        <v>471</v>
      </c>
      <c r="B535">
        <v>1300</v>
      </c>
      <c r="C535" t="s">
        <v>200</v>
      </c>
      <c r="D535" t="s">
        <v>69</v>
      </c>
      <c r="E535" t="s">
        <v>21</v>
      </c>
      <c r="F535" t="s">
        <v>27</v>
      </c>
      <c r="G535" t="s">
        <v>317</v>
      </c>
    </row>
    <row r="536" spans="1:7" x14ac:dyDescent="0.35">
      <c r="A536" t="s">
        <v>187</v>
      </c>
      <c r="B536">
        <v>405</v>
      </c>
      <c r="C536" t="s">
        <v>200</v>
      </c>
      <c r="D536" t="s">
        <v>69</v>
      </c>
      <c r="E536" t="s">
        <v>21</v>
      </c>
      <c r="F536" t="s">
        <v>27</v>
      </c>
      <c r="G536" t="s">
        <v>187</v>
      </c>
    </row>
    <row r="537" spans="1:7" x14ac:dyDescent="0.35">
      <c r="A537" t="s">
        <v>351</v>
      </c>
      <c r="B537">
        <v>400</v>
      </c>
      <c r="C537" t="s">
        <v>200</v>
      </c>
      <c r="D537" t="s">
        <v>69</v>
      </c>
      <c r="E537" t="s">
        <v>21</v>
      </c>
      <c r="F537" t="s">
        <v>27</v>
      </c>
      <c r="G537" t="s">
        <v>351</v>
      </c>
    </row>
    <row r="538" spans="1:7" x14ac:dyDescent="0.35">
      <c r="A538" t="s">
        <v>319</v>
      </c>
      <c r="B538">
        <v>405</v>
      </c>
      <c r="C538" t="s">
        <v>200</v>
      </c>
      <c r="D538" t="s">
        <v>69</v>
      </c>
      <c r="E538" t="s">
        <v>21</v>
      </c>
      <c r="F538" t="s">
        <v>27</v>
      </c>
      <c r="G538" t="s">
        <v>189</v>
      </c>
    </row>
    <row r="540" spans="1:7" ht="15.5" x14ac:dyDescent="0.35">
      <c r="A540" s="1" t="s">
        <v>4</v>
      </c>
      <c r="B540" s="1" t="s">
        <v>646</v>
      </c>
    </row>
    <row r="541" spans="1:7" x14ac:dyDescent="0.35">
      <c r="A541" t="s">
        <v>6</v>
      </c>
      <c r="B541" t="s">
        <v>650</v>
      </c>
    </row>
    <row r="542" spans="1:7" x14ac:dyDescent="0.35">
      <c r="A542" t="s">
        <v>7</v>
      </c>
      <c r="B542" t="s">
        <v>34</v>
      </c>
    </row>
    <row r="543" spans="1:7" x14ac:dyDescent="0.35">
      <c r="A543" t="s">
        <v>67</v>
      </c>
      <c r="B543">
        <v>1</v>
      </c>
    </row>
    <row r="544" spans="1:7" x14ac:dyDescent="0.35">
      <c r="A544" t="s">
        <v>9</v>
      </c>
      <c r="B544" t="s">
        <v>646</v>
      </c>
    </row>
    <row r="545" spans="1:7" x14ac:dyDescent="0.35">
      <c r="A545" t="s">
        <v>18</v>
      </c>
      <c r="B545" t="s">
        <v>184</v>
      </c>
    </row>
    <row r="546" spans="1:7" x14ac:dyDescent="0.35">
      <c r="A546" t="s">
        <v>10</v>
      </c>
      <c r="B546" t="s">
        <v>10</v>
      </c>
    </row>
    <row r="547" spans="1:7" x14ac:dyDescent="0.35">
      <c r="A547" t="s">
        <v>12</v>
      </c>
      <c r="B547" t="s">
        <v>1</v>
      </c>
    </row>
    <row r="548" spans="1:7" ht="15.5" x14ac:dyDescent="0.35">
      <c r="A548" s="1" t="s">
        <v>13</v>
      </c>
    </row>
    <row r="549" spans="1:7" x14ac:dyDescent="0.35">
      <c r="A549" t="s">
        <v>14</v>
      </c>
      <c r="B549" t="s">
        <v>15</v>
      </c>
      <c r="C549" t="s">
        <v>16</v>
      </c>
      <c r="D549" t="s">
        <v>7</v>
      </c>
      <c r="E549" t="s">
        <v>10</v>
      </c>
      <c r="F549" t="s">
        <v>18</v>
      </c>
      <c r="G549" t="s">
        <v>9</v>
      </c>
    </row>
    <row r="550" spans="1:7" x14ac:dyDescent="0.35">
      <c r="A550" t="s">
        <v>646</v>
      </c>
      <c r="B550">
        <v>1</v>
      </c>
      <c r="C550" t="s">
        <v>1</v>
      </c>
      <c r="D550" t="s">
        <v>34</v>
      </c>
      <c r="E550" t="s">
        <v>10</v>
      </c>
      <c r="F550" t="s">
        <v>25</v>
      </c>
    </row>
    <row r="551" spans="1:7" x14ac:dyDescent="0.35">
      <c r="A551" t="s">
        <v>463</v>
      </c>
      <c r="B551">
        <v>60</v>
      </c>
      <c r="C551" t="s">
        <v>200</v>
      </c>
      <c r="D551" t="s">
        <v>34</v>
      </c>
      <c r="E551" t="s">
        <v>21</v>
      </c>
      <c r="F551" t="s">
        <v>27</v>
      </c>
      <c r="G551" t="s">
        <v>162</v>
      </c>
    </row>
    <row r="552" spans="1:7" x14ac:dyDescent="0.35">
      <c r="A552" t="s">
        <v>82</v>
      </c>
      <c r="B552">
        <v>45</v>
      </c>
      <c r="C552" t="s">
        <v>200</v>
      </c>
      <c r="D552" t="s">
        <v>34</v>
      </c>
      <c r="E552" t="s">
        <v>21</v>
      </c>
      <c r="F552" t="s">
        <v>27</v>
      </c>
      <c r="G552" t="s">
        <v>84</v>
      </c>
    </row>
    <row r="553" spans="1:7" x14ac:dyDescent="0.35">
      <c r="A553" t="s">
        <v>190</v>
      </c>
      <c r="B553">
        <v>30</v>
      </c>
      <c r="C553" t="s">
        <v>200</v>
      </c>
      <c r="D553" t="s">
        <v>69</v>
      </c>
      <c r="E553" t="s">
        <v>116</v>
      </c>
      <c r="F553" t="s">
        <v>27</v>
      </c>
      <c r="G553" t="s">
        <v>191</v>
      </c>
    </row>
    <row r="554" spans="1:7" x14ac:dyDescent="0.35">
      <c r="A554" t="s">
        <v>471</v>
      </c>
      <c r="B554">
        <v>180</v>
      </c>
      <c r="C554" t="s">
        <v>200</v>
      </c>
      <c r="D554" t="s">
        <v>69</v>
      </c>
      <c r="E554" t="s">
        <v>21</v>
      </c>
      <c r="F554" t="s">
        <v>27</v>
      </c>
      <c r="G554" t="s">
        <v>317</v>
      </c>
    </row>
    <row r="555" spans="1:7" x14ac:dyDescent="0.35">
      <c r="A555" t="s">
        <v>651</v>
      </c>
      <c r="B555">
        <v>15</v>
      </c>
      <c r="C555" t="s">
        <v>200</v>
      </c>
      <c r="D555" t="s">
        <v>69</v>
      </c>
      <c r="E555" t="s">
        <v>21</v>
      </c>
      <c r="F555" t="s">
        <v>27</v>
      </c>
      <c r="G555" t="s">
        <v>652</v>
      </c>
    </row>
    <row r="556" spans="1:7" x14ac:dyDescent="0.35">
      <c r="A556" t="s">
        <v>653</v>
      </c>
      <c r="B556">
        <v>45</v>
      </c>
      <c r="C556" t="s">
        <v>200</v>
      </c>
      <c r="D556" t="s">
        <v>69</v>
      </c>
      <c r="E556" t="s">
        <v>21</v>
      </c>
      <c r="F556" t="s">
        <v>27</v>
      </c>
      <c r="G556" t="s">
        <v>653</v>
      </c>
    </row>
    <row r="558" spans="1:7" ht="15.5" x14ac:dyDescent="0.35">
      <c r="A558" s="1" t="s">
        <v>4</v>
      </c>
      <c r="B558" s="1" t="s">
        <v>365</v>
      </c>
    </row>
    <row r="559" spans="1:7" x14ac:dyDescent="0.35">
      <c r="A559" t="s">
        <v>6</v>
      </c>
      <c r="B559" t="s">
        <v>460</v>
      </c>
    </row>
    <row r="560" spans="1:7" x14ac:dyDescent="0.35">
      <c r="A560" t="s">
        <v>7</v>
      </c>
      <c r="B560" t="s">
        <v>34</v>
      </c>
    </row>
    <row r="561" spans="1:6" x14ac:dyDescent="0.35">
      <c r="A561" t="s">
        <v>67</v>
      </c>
      <c r="B561">
        <v>1</v>
      </c>
    </row>
    <row r="562" spans="1:6" x14ac:dyDescent="0.35">
      <c r="A562" t="s">
        <v>9</v>
      </c>
      <c r="B562" t="s">
        <v>365</v>
      </c>
    </row>
    <row r="563" spans="1:6" x14ac:dyDescent="0.35">
      <c r="A563" t="s">
        <v>18</v>
      </c>
      <c r="B563" t="s">
        <v>184</v>
      </c>
    </row>
    <row r="564" spans="1:6" x14ac:dyDescent="0.35">
      <c r="A564" t="s">
        <v>10</v>
      </c>
      <c r="B564" t="s">
        <v>10</v>
      </c>
    </row>
    <row r="565" spans="1:6" x14ac:dyDescent="0.35">
      <c r="A565" t="s">
        <v>12</v>
      </c>
      <c r="B565" t="s">
        <v>1</v>
      </c>
    </row>
    <row r="566" spans="1:6" ht="15.5" x14ac:dyDescent="0.35">
      <c r="A566" s="1" t="s">
        <v>13</v>
      </c>
    </row>
    <row r="567" spans="1:6" x14ac:dyDescent="0.35">
      <c r="A567" t="s">
        <v>14</v>
      </c>
      <c r="B567" t="s">
        <v>15</v>
      </c>
      <c r="C567" t="s">
        <v>16</v>
      </c>
      <c r="D567" t="s">
        <v>7</v>
      </c>
      <c r="E567" t="s">
        <v>10</v>
      </c>
      <c r="F567" t="s">
        <v>18</v>
      </c>
    </row>
    <row r="568" spans="1:6" x14ac:dyDescent="0.35">
      <c r="A568" t="s">
        <v>365</v>
      </c>
      <c r="B568">
        <v>1</v>
      </c>
      <c r="C568" t="s">
        <v>1</v>
      </c>
      <c r="D568" t="s">
        <v>34</v>
      </c>
      <c r="E568" t="s">
        <v>10</v>
      </c>
      <c r="F568" t="s">
        <v>25</v>
      </c>
    </row>
    <row r="569" spans="1:6" x14ac:dyDescent="0.35">
      <c r="A569" t="s">
        <v>461</v>
      </c>
      <c r="B569">
        <v>9.4759999999999997E-2</v>
      </c>
      <c r="C569" t="s">
        <v>1</v>
      </c>
      <c r="D569" t="s">
        <v>34</v>
      </c>
      <c r="E569" t="s">
        <v>10</v>
      </c>
      <c r="F569" t="s">
        <v>27</v>
      </c>
    </row>
    <row r="571" spans="1:6" ht="15.5" x14ac:dyDescent="0.35">
      <c r="A571" s="1" t="s">
        <v>4</v>
      </c>
      <c r="B571" s="1" t="s">
        <v>366</v>
      </c>
    </row>
    <row r="572" spans="1:6" x14ac:dyDescent="0.35">
      <c r="A572" t="s">
        <v>6</v>
      </c>
      <c r="B572" t="s">
        <v>462</v>
      </c>
    </row>
    <row r="573" spans="1:6" x14ac:dyDescent="0.35">
      <c r="A573" t="s">
        <v>7</v>
      </c>
      <c r="B573" t="s">
        <v>34</v>
      </c>
    </row>
    <row r="574" spans="1:6" x14ac:dyDescent="0.35">
      <c r="A574" t="s">
        <v>67</v>
      </c>
      <c r="B574">
        <v>1</v>
      </c>
    </row>
    <row r="575" spans="1:6" x14ac:dyDescent="0.35">
      <c r="A575" t="s">
        <v>9</v>
      </c>
      <c r="B575" t="s">
        <v>366</v>
      </c>
    </row>
    <row r="576" spans="1:6" x14ac:dyDescent="0.35">
      <c r="A576" t="s">
        <v>18</v>
      </c>
      <c r="B576" t="s">
        <v>184</v>
      </c>
    </row>
    <row r="577" spans="1:7" x14ac:dyDescent="0.35">
      <c r="A577" t="s">
        <v>10</v>
      </c>
      <c r="B577" t="s">
        <v>10</v>
      </c>
    </row>
    <row r="578" spans="1:7" x14ac:dyDescent="0.35">
      <c r="A578" t="s">
        <v>12</v>
      </c>
      <c r="B578" t="s">
        <v>1</v>
      </c>
    </row>
    <row r="579" spans="1:7" ht="15.5" x14ac:dyDescent="0.35">
      <c r="A579" s="1" t="s">
        <v>13</v>
      </c>
    </row>
    <row r="580" spans="1:7" x14ac:dyDescent="0.35">
      <c r="A580" t="s">
        <v>14</v>
      </c>
      <c r="B580" t="s">
        <v>15</v>
      </c>
      <c r="C580" t="s">
        <v>16</v>
      </c>
      <c r="D580" t="s">
        <v>7</v>
      </c>
      <c r="E580" t="s">
        <v>10</v>
      </c>
      <c r="F580" t="s">
        <v>18</v>
      </c>
      <c r="G580" t="s">
        <v>9</v>
      </c>
    </row>
    <row r="581" spans="1:7" x14ac:dyDescent="0.35">
      <c r="A581" t="s">
        <v>366</v>
      </c>
      <c r="B581">
        <v>1</v>
      </c>
      <c r="C581" t="s">
        <v>1</v>
      </c>
      <c r="D581" t="s">
        <v>34</v>
      </c>
      <c r="E581" t="s">
        <v>10</v>
      </c>
      <c r="F581" t="s">
        <v>25</v>
      </c>
    </row>
    <row r="582" spans="1:7" x14ac:dyDescent="0.35">
      <c r="A582" t="s">
        <v>463</v>
      </c>
      <c r="B582">
        <v>23.19371210332438</v>
      </c>
      <c r="C582" t="s">
        <v>200</v>
      </c>
      <c r="D582" t="s">
        <v>34</v>
      </c>
      <c r="E582" t="s">
        <v>21</v>
      </c>
      <c r="F582" t="s">
        <v>27</v>
      </c>
      <c r="G582" t="s">
        <v>162</v>
      </c>
    </row>
    <row r="583" spans="1:7" x14ac:dyDescent="0.35">
      <c r="A583" t="s">
        <v>464</v>
      </c>
      <c r="B583">
        <v>24.73995957687934</v>
      </c>
      <c r="C583" t="s">
        <v>200</v>
      </c>
      <c r="D583" t="s">
        <v>34</v>
      </c>
      <c r="E583" t="s">
        <v>21</v>
      </c>
      <c r="F583" t="s">
        <v>27</v>
      </c>
      <c r="G583" t="s">
        <v>465</v>
      </c>
    </row>
    <row r="584" spans="1:7" x14ac:dyDescent="0.35">
      <c r="A584" t="s">
        <v>312</v>
      </c>
      <c r="B584">
        <v>46.387424206648753</v>
      </c>
      <c r="C584" t="s">
        <v>200</v>
      </c>
      <c r="D584" t="s">
        <v>34</v>
      </c>
      <c r="E584" t="s">
        <v>21</v>
      </c>
      <c r="F584" t="s">
        <v>27</v>
      </c>
      <c r="G584" t="s">
        <v>313</v>
      </c>
    </row>
    <row r="585" spans="1:7" x14ac:dyDescent="0.35">
      <c r="A585" t="s">
        <v>348</v>
      </c>
      <c r="B585">
        <v>77.312373677747928</v>
      </c>
      <c r="C585" t="s">
        <v>200</v>
      </c>
      <c r="D585" t="s">
        <v>34</v>
      </c>
      <c r="E585" t="s">
        <v>21</v>
      </c>
      <c r="F585" t="s">
        <v>27</v>
      </c>
      <c r="G585" t="s">
        <v>349</v>
      </c>
    </row>
    <row r="586" spans="1:7" x14ac:dyDescent="0.35">
      <c r="A586" t="s">
        <v>466</v>
      </c>
      <c r="B586">
        <v>34.017444418209088</v>
      </c>
      <c r="C586" t="s">
        <v>200</v>
      </c>
      <c r="D586" t="s">
        <v>34</v>
      </c>
      <c r="E586" t="s">
        <v>21</v>
      </c>
      <c r="F586" t="s">
        <v>27</v>
      </c>
      <c r="G586" t="s">
        <v>467</v>
      </c>
    </row>
    <row r="587" spans="1:7" x14ac:dyDescent="0.35">
      <c r="A587" t="s">
        <v>260</v>
      </c>
      <c r="B587">
        <v>114.42231304306689</v>
      </c>
      <c r="C587" t="s">
        <v>200</v>
      </c>
      <c r="D587" t="s">
        <v>34</v>
      </c>
      <c r="E587" t="s">
        <v>21</v>
      </c>
      <c r="F587" t="s">
        <v>27</v>
      </c>
      <c r="G587" t="s">
        <v>261</v>
      </c>
    </row>
    <row r="589" spans="1:7" ht="15.5" x14ac:dyDescent="0.35">
      <c r="A589" s="1" t="s">
        <v>4</v>
      </c>
      <c r="B589" s="1" t="s">
        <v>367</v>
      </c>
    </row>
    <row r="590" spans="1:7" x14ac:dyDescent="0.35">
      <c r="A590" t="s">
        <v>6</v>
      </c>
      <c r="B590" t="s">
        <v>468</v>
      </c>
    </row>
    <row r="591" spans="1:7" x14ac:dyDescent="0.35">
      <c r="A591" t="s">
        <v>7</v>
      </c>
      <c r="B591" t="s">
        <v>26</v>
      </c>
    </row>
    <row r="592" spans="1:7" x14ac:dyDescent="0.35">
      <c r="A592" t="s">
        <v>67</v>
      </c>
      <c r="B592">
        <v>1</v>
      </c>
    </row>
    <row r="593" spans="1:7" x14ac:dyDescent="0.35">
      <c r="A593" t="s">
        <v>9</v>
      </c>
      <c r="B593" t="s">
        <v>367</v>
      </c>
    </row>
    <row r="594" spans="1:7" x14ac:dyDescent="0.35">
      <c r="A594" t="s">
        <v>18</v>
      </c>
      <c r="B594" t="s">
        <v>184</v>
      </c>
    </row>
    <row r="595" spans="1:7" x14ac:dyDescent="0.35">
      <c r="A595" t="s">
        <v>10</v>
      </c>
      <c r="B595" t="s">
        <v>368</v>
      </c>
    </row>
    <row r="596" spans="1:7" x14ac:dyDescent="0.35">
      <c r="A596" t="s">
        <v>12</v>
      </c>
      <c r="B596" t="s">
        <v>1</v>
      </c>
    </row>
    <row r="597" spans="1:7" ht="15.5" x14ac:dyDescent="0.35">
      <c r="A597" s="1" t="s">
        <v>13</v>
      </c>
    </row>
    <row r="598" spans="1:7" x14ac:dyDescent="0.35">
      <c r="A598" t="s">
        <v>14</v>
      </c>
      <c r="B598" t="s">
        <v>15</v>
      </c>
      <c r="C598" t="s">
        <v>16</v>
      </c>
      <c r="D598" t="s">
        <v>7</v>
      </c>
      <c r="E598" t="s">
        <v>10</v>
      </c>
      <c r="F598" t="s">
        <v>18</v>
      </c>
      <c r="G598" t="s">
        <v>9</v>
      </c>
    </row>
    <row r="599" spans="1:7" x14ac:dyDescent="0.35">
      <c r="A599" t="s">
        <v>367</v>
      </c>
      <c r="B599">
        <v>1</v>
      </c>
      <c r="C599" t="s">
        <v>1</v>
      </c>
      <c r="D599" t="s">
        <v>26</v>
      </c>
      <c r="E599" t="s">
        <v>368</v>
      </c>
      <c r="F599" t="s">
        <v>25</v>
      </c>
    </row>
    <row r="600" spans="1:7" x14ac:dyDescent="0.35">
      <c r="A600" t="s">
        <v>469</v>
      </c>
      <c r="B600">
        <v>0.27396999999999999</v>
      </c>
      <c r="C600" t="s">
        <v>200</v>
      </c>
      <c r="D600" t="s">
        <v>69</v>
      </c>
      <c r="E600" t="s">
        <v>21</v>
      </c>
      <c r="F600" t="s">
        <v>27</v>
      </c>
      <c r="G600" t="s">
        <v>465</v>
      </c>
    </row>
    <row r="601" spans="1:7" x14ac:dyDescent="0.35">
      <c r="A601" t="s">
        <v>470</v>
      </c>
      <c r="B601">
        <v>1.6437999999999999</v>
      </c>
      <c r="C601" t="s">
        <v>200</v>
      </c>
      <c r="D601" t="s">
        <v>53</v>
      </c>
      <c r="E601" t="s">
        <v>11</v>
      </c>
      <c r="F601" t="s">
        <v>27</v>
      </c>
      <c r="G601" t="s">
        <v>212</v>
      </c>
    </row>
    <row r="602" spans="1:7" x14ac:dyDescent="0.35">
      <c r="A602" t="s">
        <v>215</v>
      </c>
      <c r="B602">
        <v>0.45662000000000003</v>
      </c>
      <c r="C602" t="s">
        <v>200</v>
      </c>
      <c r="D602" t="s">
        <v>60</v>
      </c>
      <c r="E602" t="s">
        <v>61</v>
      </c>
      <c r="F602" t="s">
        <v>27</v>
      </c>
      <c r="G602" t="s">
        <v>216</v>
      </c>
    </row>
    <row r="603" spans="1:7" x14ac:dyDescent="0.35">
      <c r="A603" t="s">
        <v>471</v>
      </c>
      <c r="B603">
        <v>0.59360999999999997</v>
      </c>
      <c r="C603" t="s">
        <v>200</v>
      </c>
      <c r="D603" t="s">
        <v>69</v>
      </c>
      <c r="E603" t="s">
        <v>21</v>
      </c>
      <c r="F603" t="s">
        <v>27</v>
      </c>
      <c r="G603" t="s">
        <v>317</v>
      </c>
    </row>
    <row r="604" spans="1:7" x14ac:dyDescent="0.35">
      <c r="A604" t="s">
        <v>187</v>
      </c>
      <c r="B604">
        <v>0.18493000000000001</v>
      </c>
      <c r="C604" t="s">
        <v>200</v>
      </c>
      <c r="D604" t="s">
        <v>69</v>
      </c>
      <c r="E604" t="s">
        <v>21</v>
      </c>
      <c r="F604" t="s">
        <v>27</v>
      </c>
      <c r="G604" t="s">
        <v>187</v>
      </c>
    </row>
    <row r="605" spans="1:7" x14ac:dyDescent="0.35">
      <c r="A605" t="s">
        <v>351</v>
      </c>
      <c r="B605">
        <v>9.1324000000000002E-2</v>
      </c>
      <c r="C605" t="s">
        <v>200</v>
      </c>
      <c r="D605" t="s">
        <v>69</v>
      </c>
      <c r="E605" t="s">
        <v>21</v>
      </c>
      <c r="F605" t="s">
        <v>27</v>
      </c>
      <c r="G605" t="s">
        <v>351</v>
      </c>
    </row>
    <row r="606" spans="1:7" x14ac:dyDescent="0.35">
      <c r="A606" t="s">
        <v>319</v>
      </c>
      <c r="B606">
        <v>0.18493000000000001</v>
      </c>
      <c r="C606" t="s">
        <v>200</v>
      </c>
      <c r="D606" t="s">
        <v>69</v>
      </c>
      <c r="E606" t="s">
        <v>21</v>
      </c>
      <c r="F606" t="s">
        <v>27</v>
      </c>
      <c r="G606" t="s">
        <v>189</v>
      </c>
    </row>
    <row r="608" spans="1:7" ht="15.5" x14ac:dyDescent="0.35">
      <c r="A608" s="1" t="s">
        <v>4</v>
      </c>
      <c r="B608" s="1" t="s">
        <v>369</v>
      </c>
    </row>
    <row r="609" spans="1:7" x14ac:dyDescent="0.35">
      <c r="A609" t="s">
        <v>6</v>
      </c>
      <c r="B609" t="s">
        <v>472</v>
      </c>
    </row>
    <row r="610" spans="1:7" x14ac:dyDescent="0.35">
      <c r="A610" t="s">
        <v>7</v>
      </c>
      <c r="B610" t="s">
        <v>34</v>
      </c>
    </row>
    <row r="611" spans="1:7" x14ac:dyDescent="0.35">
      <c r="A611" t="s">
        <v>67</v>
      </c>
      <c r="B611">
        <v>1</v>
      </c>
    </row>
    <row r="612" spans="1:7" x14ac:dyDescent="0.35">
      <c r="A612" t="s">
        <v>9</v>
      </c>
      <c r="B612" t="s">
        <v>369</v>
      </c>
    </row>
    <row r="613" spans="1:7" x14ac:dyDescent="0.35">
      <c r="A613" t="s">
        <v>18</v>
      </c>
      <c r="B613" t="s">
        <v>184</v>
      </c>
    </row>
    <row r="614" spans="1:7" x14ac:dyDescent="0.35">
      <c r="A614" t="s">
        <v>10</v>
      </c>
      <c r="B614" t="s">
        <v>10</v>
      </c>
    </row>
    <row r="615" spans="1:7" x14ac:dyDescent="0.35">
      <c r="A615" t="s">
        <v>12</v>
      </c>
      <c r="B615" t="s">
        <v>1</v>
      </c>
    </row>
    <row r="616" spans="1:7" ht="15.5" x14ac:dyDescent="0.35">
      <c r="A616" s="1" t="s">
        <v>13</v>
      </c>
    </row>
    <row r="617" spans="1:7" x14ac:dyDescent="0.35">
      <c r="A617" t="s">
        <v>14</v>
      </c>
      <c r="B617" t="s">
        <v>15</v>
      </c>
      <c r="C617" t="s">
        <v>16</v>
      </c>
      <c r="D617" t="s">
        <v>7</v>
      </c>
      <c r="E617" t="s">
        <v>10</v>
      </c>
      <c r="F617" t="s">
        <v>18</v>
      </c>
      <c r="G617" t="s">
        <v>9</v>
      </c>
    </row>
    <row r="618" spans="1:7" x14ac:dyDescent="0.35">
      <c r="A618" t="s">
        <v>369</v>
      </c>
      <c r="B618">
        <v>1</v>
      </c>
      <c r="C618" t="s">
        <v>1</v>
      </c>
      <c r="D618" t="s">
        <v>34</v>
      </c>
      <c r="E618" t="s">
        <v>10</v>
      </c>
      <c r="F618" t="s">
        <v>25</v>
      </c>
    </row>
    <row r="619" spans="1:7" x14ac:dyDescent="0.35">
      <c r="A619" t="s">
        <v>463</v>
      </c>
      <c r="B619">
        <v>15</v>
      </c>
      <c r="C619" t="s">
        <v>200</v>
      </c>
      <c r="D619" t="s">
        <v>34</v>
      </c>
      <c r="E619" t="s">
        <v>21</v>
      </c>
      <c r="F619" t="s">
        <v>27</v>
      </c>
      <c r="G619" t="s">
        <v>162</v>
      </c>
    </row>
    <row r="620" spans="1:7" x14ac:dyDescent="0.35">
      <c r="A620" t="s">
        <v>94</v>
      </c>
      <c r="B620">
        <v>8.3333333333333332E-3</v>
      </c>
      <c r="C620" t="s">
        <v>200</v>
      </c>
      <c r="D620" t="s">
        <v>34</v>
      </c>
      <c r="E620" t="s">
        <v>21</v>
      </c>
      <c r="F620" t="s">
        <v>27</v>
      </c>
      <c r="G620" t="s">
        <v>95</v>
      </c>
    </row>
    <row r="621" spans="1:7" x14ac:dyDescent="0.35">
      <c r="A621" t="s">
        <v>473</v>
      </c>
      <c r="B621">
        <v>3.2179104477611951</v>
      </c>
      <c r="C621" t="s">
        <v>200</v>
      </c>
      <c r="D621" t="s">
        <v>34</v>
      </c>
      <c r="E621" t="s">
        <v>21</v>
      </c>
      <c r="F621" t="s">
        <v>27</v>
      </c>
      <c r="G621" t="s">
        <v>474</v>
      </c>
    </row>
    <row r="622" spans="1:7" x14ac:dyDescent="0.35">
      <c r="A622" t="s">
        <v>475</v>
      </c>
      <c r="B622">
        <v>5</v>
      </c>
      <c r="C622" t="s">
        <v>200</v>
      </c>
      <c r="D622" t="s">
        <v>34</v>
      </c>
      <c r="E622" t="s">
        <v>21</v>
      </c>
      <c r="F622" t="s">
        <v>27</v>
      </c>
      <c r="G622" t="s">
        <v>179</v>
      </c>
    </row>
    <row r="623" spans="1:7" x14ac:dyDescent="0.35">
      <c r="A623" t="s">
        <v>476</v>
      </c>
      <c r="B623">
        <v>5.0083333333333337</v>
      </c>
      <c r="C623" t="s">
        <v>200</v>
      </c>
      <c r="D623" t="s">
        <v>69</v>
      </c>
      <c r="E623" t="s">
        <v>21</v>
      </c>
      <c r="F623" t="s">
        <v>27</v>
      </c>
      <c r="G623" t="s">
        <v>477</v>
      </c>
    </row>
    <row r="624" spans="1:7" x14ac:dyDescent="0.35">
      <c r="A624" t="s">
        <v>478</v>
      </c>
      <c r="B624">
        <v>7.4999999999999997E-2</v>
      </c>
      <c r="C624" t="s">
        <v>200</v>
      </c>
      <c r="D624" t="s">
        <v>34</v>
      </c>
      <c r="E624" t="s">
        <v>21</v>
      </c>
      <c r="F624" t="s">
        <v>27</v>
      </c>
      <c r="G624" t="s">
        <v>479</v>
      </c>
    </row>
    <row r="625" spans="1:7" x14ac:dyDescent="0.35">
      <c r="A625" t="s">
        <v>188</v>
      </c>
      <c r="B625">
        <v>8.3333333333333339</v>
      </c>
      <c r="C625" t="s">
        <v>200</v>
      </c>
      <c r="D625" t="s">
        <v>34</v>
      </c>
      <c r="E625" t="s">
        <v>21</v>
      </c>
      <c r="F625" t="s">
        <v>27</v>
      </c>
      <c r="G625" t="s">
        <v>189</v>
      </c>
    </row>
    <row r="626" spans="1:7" x14ac:dyDescent="0.35">
      <c r="A626" t="s">
        <v>104</v>
      </c>
      <c r="B626">
        <v>0.48333333333333339</v>
      </c>
      <c r="C626" t="s">
        <v>200</v>
      </c>
      <c r="D626" t="s">
        <v>34</v>
      </c>
      <c r="E626" t="s">
        <v>21</v>
      </c>
      <c r="F626" t="s">
        <v>27</v>
      </c>
      <c r="G626" t="s">
        <v>105</v>
      </c>
    </row>
    <row r="627" spans="1:7" x14ac:dyDescent="0.35">
      <c r="A627" t="s">
        <v>411</v>
      </c>
      <c r="B627">
        <v>13.33333333333333</v>
      </c>
      <c r="C627" t="s">
        <v>200</v>
      </c>
      <c r="D627" t="s">
        <v>69</v>
      </c>
      <c r="E627" t="s">
        <v>21</v>
      </c>
      <c r="F627" t="s">
        <v>27</v>
      </c>
      <c r="G627" t="s">
        <v>412</v>
      </c>
    </row>
    <row r="628" spans="1:7" x14ac:dyDescent="0.35">
      <c r="A628" t="s">
        <v>480</v>
      </c>
      <c r="B628">
        <v>3.2179104477611951</v>
      </c>
      <c r="C628" t="s">
        <v>200</v>
      </c>
      <c r="D628" t="s">
        <v>69</v>
      </c>
      <c r="E628" t="s">
        <v>21</v>
      </c>
      <c r="F628" t="s">
        <v>27</v>
      </c>
      <c r="G628" t="s">
        <v>481</v>
      </c>
    </row>
    <row r="629" spans="1:7" x14ac:dyDescent="0.35">
      <c r="A629" t="s">
        <v>482</v>
      </c>
      <c r="B629">
        <v>0.48333333333333339</v>
      </c>
      <c r="C629" t="s">
        <v>200</v>
      </c>
      <c r="D629" t="s">
        <v>69</v>
      </c>
      <c r="E629" t="s">
        <v>21</v>
      </c>
      <c r="F629" t="s">
        <v>27</v>
      </c>
      <c r="G629" t="s">
        <v>483</v>
      </c>
    </row>
    <row r="630" spans="1:7" x14ac:dyDescent="0.35">
      <c r="A630" t="s">
        <v>215</v>
      </c>
      <c r="B630">
        <v>53.233750000000001</v>
      </c>
      <c r="C630" t="s">
        <v>200</v>
      </c>
      <c r="D630" t="s">
        <v>121</v>
      </c>
      <c r="E630" t="s">
        <v>61</v>
      </c>
      <c r="F630" t="s">
        <v>27</v>
      </c>
      <c r="G630" t="s">
        <v>216</v>
      </c>
    </row>
    <row r="632" spans="1:7" ht="15.5" x14ac:dyDescent="0.35">
      <c r="A632" s="1" t="s">
        <v>4</v>
      </c>
      <c r="B632" s="1" t="s">
        <v>461</v>
      </c>
    </row>
    <row r="633" spans="1:7" x14ac:dyDescent="0.35">
      <c r="A633" t="s">
        <v>6</v>
      </c>
      <c r="B633" t="s">
        <v>680</v>
      </c>
    </row>
    <row r="634" spans="1:7" x14ac:dyDescent="0.35">
      <c r="A634" t="s">
        <v>7</v>
      </c>
      <c r="B634" t="s">
        <v>34</v>
      </c>
    </row>
    <row r="635" spans="1:7" x14ac:dyDescent="0.35">
      <c r="A635" t="s">
        <v>67</v>
      </c>
      <c r="B635">
        <v>1</v>
      </c>
    </row>
    <row r="636" spans="1:7" x14ac:dyDescent="0.35">
      <c r="A636" t="s">
        <v>9</v>
      </c>
      <c r="B636" t="s">
        <v>461</v>
      </c>
    </row>
    <row r="637" spans="1:7" x14ac:dyDescent="0.35">
      <c r="A637" t="s">
        <v>18</v>
      </c>
      <c r="B637" t="s">
        <v>184</v>
      </c>
    </row>
    <row r="638" spans="1:7" x14ac:dyDescent="0.35">
      <c r="A638" t="s">
        <v>10</v>
      </c>
      <c r="B638" t="s">
        <v>10</v>
      </c>
    </row>
    <row r="639" spans="1:7" x14ac:dyDescent="0.35">
      <c r="A639" t="s">
        <v>12</v>
      </c>
      <c r="B639" t="s">
        <v>1</v>
      </c>
    </row>
    <row r="640" spans="1:7" ht="15.5" x14ac:dyDescent="0.35">
      <c r="A640" s="1" t="s">
        <v>13</v>
      </c>
    </row>
    <row r="641" spans="1:7" x14ac:dyDescent="0.35">
      <c r="A641" t="s">
        <v>14</v>
      </c>
      <c r="B641" t="s">
        <v>15</v>
      </c>
      <c r="C641" t="s">
        <v>16</v>
      </c>
      <c r="D641" t="s">
        <v>7</v>
      </c>
      <c r="E641" t="s">
        <v>10</v>
      </c>
      <c r="F641" t="s">
        <v>18</v>
      </c>
      <c r="G641" t="s">
        <v>9</v>
      </c>
    </row>
    <row r="642" spans="1:7" x14ac:dyDescent="0.35">
      <c r="A642" t="s">
        <v>461</v>
      </c>
      <c r="B642">
        <v>1</v>
      </c>
      <c r="C642" t="s">
        <v>1</v>
      </c>
      <c r="D642" t="s">
        <v>34</v>
      </c>
      <c r="E642" t="s">
        <v>10</v>
      </c>
      <c r="F642" t="s">
        <v>25</v>
      </c>
    </row>
    <row r="643" spans="1:7" x14ac:dyDescent="0.35">
      <c r="A643" t="s">
        <v>463</v>
      </c>
      <c r="B643">
        <v>220</v>
      </c>
      <c r="C643" t="s">
        <v>200</v>
      </c>
      <c r="D643" t="s">
        <v>34</v>
      </c>
      <c r="E643" t="s">
        <v>21</v>
      </c>
      <c r="F643" t="s">
        <v>27</v>
      </c>
      <c r="G643" t="s">
        <v>162</v>
      </c>
    </row>
    <row r="644" spans="1:7" x14ac:dyDescent="0.35">
      <c r="A644" t="s">
        <v>82</v>
      </c>
      <c r="B644">
        <v>440</v>
      </c>
      <c r="C644" t="s">
        <v>200</v>
      </c>
      <c r="D644" t="s">
        <v>34</v>
      </c>
      <c r="E644" t="s">
        <v>21</v>
      </c>
      <c r="F644" t="s">
        <v>27</v>
      </c>
      <c r="G644" t="s">
        <v>84</v>
      </c>
    </row>
    <row r="645" spans="1:7" x14ac:dyDescent="0.35">
      <c r="A645" t="s">
        <v>190</v>
      </c>
      <c r="B645">
        <v>220</v>
      </c>
      <c r="C645" t="s">
        <v>200</v>
      </c>
      <c r="D645" t="s">
        <v>69</v>
      </c>
      <c r="E645" t="s">
        <v>116</v>
      </c>
      <c r="F645" t="s">
        <v>27</v>
      </c>
      <c r="G645" t="s">
        <v>191</v>
      </c>
    </row>
    <row r="646" spans="1:7" x14ac:dyDescent="0.35">
      <c r="A646" t="s">
        <v>471</v>
      </c>
      <c r="B646">
        <v>1320</v>
      </c>
      <c r="C646" t="s">
        <v>200</v>
      </c>
      <c r="D646" t="s">
        <v>69</v>
      </c>
      <c r="E646" t="s">
        <v>21</v>
      </c>
      <c r="F646" t="s">
        <v>27</v>
      </c>
      <c r="G646" t="s">
        <v>317</v>
      </c>
    </row>
    <row r="647" spans="1:7" x14ac:dyDescent="0.35">
      <c r="A647" t="s">
        <v>241</v>
      </c>
      <c r="B647">
        <v>220</v>
      </c>
      <c r="C647" t="s">
        <v>200</v>
      </c>
      <c r="D647" t="s">
        <v>69</v>
      </c>
      <c r="E647" t="s">
        <v>21</v>
      </c>
      <c r="F647" t="s">
        <v>27</v>
      </c>
      <c r="G647" t="s">
        <v>241</v>
      </c>
    </row>
    <row r="648" spans="1:7" x14ac:dyDescent="0.35">
      <c r="A648" t="s">
        <v>351</v>
      </c>
      <c r="B648">
        <v>1320</v>
      </c>
      <c r="C648" t="s">
        <v>200</v>
      </c>
      <c r="D648" t="s">
        <v>69</v>
      </c>
      <c r="E648" t="s">
        <v>21</v>
      </c>
      <c r="F648" t="s">
        <v>27</v>
      </c>
      <c r="G648" t="s">
        <v>351</v>
      </c>
    </row>
    <row r="649" spans="1:7" x14ac:dyDescent="0.35">
      <c r="A649" t="s">
        <v>651</v>
      </c>
      <c r="B649">
        <v>220</v>
      </c>
      <c r="C649" t="s">
        <v>200</v>
      </c>
      <c r="D649" t="s">
        <v>69</v>
      </c>
      <c r="E649" t="s">
        <v>21</v>
      </c>
      <c r="F649" t="s">
        <v>27</v>
      </c>
      <c r="G649" t="s">
        <v>652</v>
      </c>
    </row>
    <row r="650" spans="1:7" x14ac:dyDescent="0.35">
      <c r="A650" t="s">
        <v>653</v>
      </c>
      <c r="B650">
        <v>440</v>
      </c>
      <c r="C650" t="s">
        <v>200</v>
      </c>
      <c r="D650" t="s">
        <v>69</v>
      </c>
      <c r="E650" t="s">
        <v>21</v>
      </c>
      <c r="F650" t="s">
        <v>27</v>
      </c>
      <c r="G650" t="s">
        <v>653</v>
      </c>
    </row>
    <row r="652" spans="1:7" ht="15.5" x14ac:dyDescent="0.35">
      <c r="A652" s="1" t="s">
        <v>4</v>
      </c>
      <c r="B652" s="1" t="s">
        <v>787</v>
      </c>
    </row>
    <row r="653" spans="1:7" x14ac:dyDescent="0.35">
      <c r="A653" t="s">
        <v>7</v>
      </c>
      <c r="B653" t="s">
        <v>26</v>
      </c>
    </row>
    <row r="654" spans="1:7" x14ac:dyDescent="0.35">
      <c r="A654" t="s">
        <v>290</v>
      </c>
      <c r="B654" t="s">
        <v>364</v>
      </c>
    </row>
    <row r="655" spans="1:7" x14ac:dyDescent="0.35">
      <c r="A655" t="s">
        <v>67</v>
      </c>
      <c r="B655">
        <v>1</v>
      </c>
    </row>
    <row r="656" spans="1:7" ht="15.5" x14ac:dyDescent="0.35">
      <c r="A656" t="s">
        <v>9</v>
      </c>
      <c r="B656" s="2" t="s">
        <v>937</v>
      </c>
    </row>
    <row r="657" spans="1:7" x14ac:dyDescent="0.35">
      <c r="A657" t="s">
        <v>18</v>
      </c>
      <c r="B657" t="s">
        <v>184</v>
      </c>
    </row>
    <row r="658" spans="1:7" x14ac:dyDescent="0.35">
      <c r="A658" t="s">
        <v>10</v>
      </c>
      <c r="B658" t="s">
        <v>21</v>
      </c>
    </row>
    <row r="659" spans="1:7" x14ac:dyDescent="0.35">
      <c r="A659" t="s">
        <v>65</v>
      </c>
      <c r="B659" t="s">
        <v>788</v>
      </c>
    </row>
    <row r="660" spans="1:7" ht="15.5" x14ac:dyDescent="0.35">
      <c r="A660" s="1" t="s">
        <v>13</v>
      </c>
    </row>
    <row r="661" spans="1:7" x14ac:dyDescent="0.35">
      <c r="A661" t="s">
        <v>14</v>
      </c>
      <c r="B661" t="s">
        <v>15</v>
      </c>
      <c r="C661" t="s">
        <v>16</v>
      </c>
      <c r="D661" t="s">
        <v>7</v>
      </c>
      <c r="E661" t="s">
        <v>10</v>
      </c>
      <c r="F661" t="s">
        <v>18</v>
      </c>
      <c r="G661" t="s">
        <v>9</v>
      </c>
    </row>
    <row r="662" spans="1:7" ht="15.5" x14ac:dyDescent="0.35">
      <c r="A662" s="2" t="s">
        <v>787</v>
      </c>
      <c r="B662">
        <v>1</v>
      </c>
      <c r="C662" t="s">
        <v>1</v>
      </c>
      <c r="D662" t="s">
        <v>26</v>
      </c>
      <c r="E662" t="s">
        <v>21</v>
      </c>
      <c r="F662" t="s">
        <v>25</v>
      </c>
      <c r="G662" s="2" t="s">
        <v>937</v>
      </c>
    </row>
    <row r="663" spans="1:7" ht="15.5" x14ac:dyDescent="0.35">
      <c r="A663" s="2" t="s">
        <v>828</v>
      </c>
      <c r="B663">
        <v>120</v>
      </c>
      <c r="C663" t="s">
        <v>1</v>
      </c>
      <c r="D663" t="s">
        <v>8</v>
      </c>
      <c r="E663" t="s">
        <v>11</v>
      </c>
      <c r="F663" t="s">
        <v>27</v>
      </c>
      <c r="G663" t="s">
        <v>829</v>
      </c>
    </row>
    <row r="664" spans="1:7" x14ac:dyDescent="0.35">
      <c r="A664" t="s">
        <v>215</v>
      </c>
      <c r="B664">
        <v>3.2</v>
      </c>
      <c r="C664" t="s">
        <v>200</v>
      </c>
      <c r="D664" t="s">
        <v>60</v>
      </c>
      <c r="E664" t="s">
        <v>61</v>
      </c>
      <c r="F664" t="s">
        <v>27</v>
      </c>
      <c r="G664" t="s">
        <v>216</v>
      </c>
    </row>
    <row r="665" spans="1:7" x14ac:dyDescent="0.35">
      <c r="A665" t="s">
        <v>287</v>
      </c>
      <c r="B665">
        <v>1.6931E-7</v>
      </c>
      <c r="C665" t="s">
        <v>1</v>
      </c>
      <c r="D665" t="s">
        <v>26</v>
      </c>
      <c r="E665" t="s">
        <v>10</v>
      </c>
      <c r="F665" t="s">
        <v>27</v>
      </c>
    </row>
    <row r="666" spans="1:7" x14ac:dyDescent="0.35">
      <c r="A666" t="s">
        <v>352</v>
      </c>
      <c r="B666">
        <v>1.6931E-7</v>
      </c>
      <c r="C666" t="s">
        <v>1</v>
      </c>
      <c r="D666" t="s">
        <v>34</v>
      </c>
      <c r="E666" t="s">
        <v>10</v>
      </c>
      <c r="F666" t="s">
        <v>27</v>
      </c>
    </row>
    <row r="667" spans="1:7" x14ac:dyDescent="0.35">
      <c r="A667" t="s">
        <v>359</v>
      </c>
      <c r="B667">
        <v>1.6930571108622621E-7</v>
      </c>
      <c r="C667" t="s">
        <v>1</v>
      </c>
      <c r="D667" t="s">
        <v>34</v>
      </c>
      <c r="E667" t="s">
        <v>10</v>
      </c>
      <c r="F667" t="s">
        <v>27</v>
      </c>
    </row>
    <row r="669" spans="1:7" ht="15.5" x14ac:dyDescent="0.35">
      <c r="A669" s="1" t="s">
        <v>4</v>
      </c>
      <c r="B669" s="1" t="s">
        <v>789</v>
      </c>
    </row>
    <row r="670" spans="1:7" x14ac:dyDescent="0.35">
      <c r="A670" t="s">
        <v>7</v>
      </c>
      <c r="B670" t="s">
        <v>26</v>
      </c>
    </row>
    <row r="671" spans="1:7" x14ac:dyDescent="0.35">
      <c r="A671" t="s">
        <v>290</v>
      </c>
      <c r="B671" t="s">
        <v>364</v>
      </c>
    </row>
    <row r="672" spans="1:7" x14ac:dyDescent="0.35">
      <c r="A672" t="s">
        <v>67</v>
      </c>
      <c r="B672">
        <v>1</v>
      </c>
    </row>
    <row r="673" spans="1:7" ht="15.5" x14ac:dyDescent="0.35">
      <c r="A673" t="s">
        <v>9</v>
      </c>
      <c r="B673" s="2" t="s">
        <v>937</v>
      </c>
    </row>
    <row r="674" spans="1:7" x14ac:dyDescent="0.35">
      <c r="A674" t="s">
        <v>18</v>
      </c>
      <c r="B674" t="s">
        <v>184</v>
      </c>
    </row>
    <row r="675" spans="1:7" x14ac:dyDescent="0.35">
      <c r="A675" t="s">
        <v>10</v>
      </c>
      <c r="B675" t="s">
        <v>21</v>
      </c>
    </row>
    <row r="676" spans="1:7" x14ac:dyDescent="0.35">
      <c r="A676" t="s">
        <v>65</v>
      </c>
      <c r="B676" t="s">
        <v>788</v>
      </c>
    </row>
    <row r="677" spans="1:7" ht="15.5" x14ac:dyDescent="0.35">
      <c r="A677" s="1" t="s">
        <v>13</v>
      </c>
    </row>
    <row r="678" spans="1:7" x14ac:dyDescent="0.35">
      <c r="A678" t="s">
        <v>14</v>
      </c>
      <c r="B678" t="s">
        <v>15</v>
      </c>
      <c r="C678" t="s">
        <v>16</v>
      </c>
      <c r="D678" t="s">
        <v>7</v>
      </c>
      <c r="E678" t="s">
        <v>10</v>
      </c>
      <c r="F678" t="s">
        <v>18</v>
      </c>
      <c r="G678" t="s">
        <v>9</v>
      </c>
    </row>
    <row r="679" spans="1:7" ht="15.5" x14ac:dyDescent="0.35">
      <c r="A679" s="2" t="s">
        <v>789</v>
      </c>
      <c r="B679">
        <v>1</v>
      </c>
      <c r="C679" t="s">
        <v>1</v>
      </c>
      <c r="D679" t="s">
        <v>26</v>
      </c>
      <c r="E679" t="s">
        <v>21</v>
      </c>
      <c r="F679" t="s">
        <v>25</v>
      </c>
      <c r="G679" s="2" t="s">
        <v>937</v>
      </c>
    </row>
    <row r="680" spans="1:7" ht="15.5" x14ac:dyDescent="0.35">
      <c r="A680" s="2" t="s">
        <v>830</v>
      </c>
      <c r="B680">
        <v>120</v>
      </c>
      <c r="C680" t="s">
        <v>1</v>
      </c>
      <c r="D680" t="s">
        <v>8</v>
      </c>
      <c r="E680" t="s">
        <v>11</v>
      </c>
      <c r="F680" t="s">
        <v>27</v>
      </c>
      <c r="G680" t="s">
        <v>829</v>
      </c>
    </row>
    <row r="681" spans="1:7" x14ac:dyDescent="0.35">
      <c r="A681" t="s">
        <v>215</v>
      </c>
      <c r="B681">
        <v>3.2</v>
      </c>
      <c r="C681" t="s">
        <v>200</v>
      </c>
      <c r="D681" t="s">
        <v>60</v>
      </c>
      <c r="E681" t="s">
        <v>61</v>
      </c>
      <c r="F681" t="s">
        <v>27</v>
      </c>
      <c r="G681" t="s">
        <v>216</v>
      </c>
    </row>
    <row r="682" spans="1:7" x14ac:dyDescent="0.35">
      <c r="A682" t="s">
        <v>287</v>
      </c>
      <c r="B682">
        <v>1.6931E-7</v>
      </c>
      <c r="C682" t="s">
        <v>1</v>
      </c>
      <c r="D682" t="s">
        <v>26</v>
      </c>
      <c r="E682" t="s">
        <v>10</v>
      </c>
      <c r="F682" t="s">
        <v>27</v>
      </c>
    </row>
    <row r="683" spans="1:7" x14ac:dyDescent="0.35">
      <c r="A683" t="s">
        <v>352</v>
      </c>
      <c r="B683">
        <v>1.6931E-7</v>
      </c>
      <c r="C683" t="s">
        <v>1</v>
      </c>
      <c r="D683" t="s">
        <v>34</v>
      </c>
      <c r="E683" t="s">
        <v>10</v>
      </c>
      <c r="F683" t="s">
        <v>27</v>
      </c>
    </row>
    <row r="684" spans="1:7" x14ac:dyDescent="0.35">
      <c r="A684" t="s">
        <v>359</v>
      </c>
      <c r="B684">
        <v>1.6930571108622621E-7</v>
      </c>
      <c r="C684" t="s">
        <v>1</v>
      </c>
      <c r="D684" t="s">
        <v>34</v>
      </c>
      <c r="E684" t="s">
        <v>10</v>
      </c>
      <c r="F684" t="s">
        <v>27</v>
      </c>
    </row>
    <row r="686" spans="1:7" ht="15.5" x14ac:dyDescent="0.35">
      <c r="A686" s="1" t="s">
        <v>4</v>
      </c>
      <c r="B686" s="1" t="s">
        <v>830</v>
      </c>
    </row>
    <row r="687" spans="1:7" x14ac:dyDescent="0.35">
      <c r="A687" t="s">
        <v>5</v>
      </c>
      <c r="B687">
        <v>1.283708329984486</v>
      </c>
    </row>
    <row r="688" spans="1:7" x14ac:dyDescent="0.35">
      <c r="A688" t="s">
        <v>7</v>
      </c>
      <c r="B688" t="s">
        <v>8</v>
      </c>
    </row>
    <row r="689" spans="1:8" ht="20" customHeight="1" x14ac:dyDescent="0.35">
      <c r="A689" t="s">
        <v>65</v>
      </c>
      <c r="B689" s="4" t="s">
        <v>831</v>
      </c>
    </row>
    <row r="690" spans="1:8" x14ac:dyDescent="0.35">
      <c r="A690" t="s">
        <v>9</v>
      </c>
      <c r="B690" t="s">
        <v>829</v>
      </c>
    </row>
    <row r="691" spans="1:8" x14ac:dyDescent="0.35">
      <c r="A691" t="s">
        <v>10</v>
      </c>
      <c r="B691" t="s">
        <v>11</v>
      </c>
    </row>
    <row r="692" spans="1:8" ht="15.5" x14ac:dyDescent="0.35">
      <c r="A692" s="1" t="s">
        <v>13</v>
      </c>
    </row>
    <row r="693" spans="1:8" x14ac:dyDescent="0.35">
      <c r="A693" t="s">
        <v>14</v>
      </c>
      <c r="B693" t="s">
        <v>15</v>
      </c>
      <c r="C693" t="s">
        <v>16</v>
      </c>
      <c r="D693" t="s">
        <v>7</v>
      </c>
      <c r="E693" t="s">
        <v>10</v>
      </c>
      <c r="F693" t="s">
        <v>17</v>
      </c>
      <c r="G693" t="s">
        <v>18</v>
      </c>
      <c r="H693" t="s">
        <v>9</v>
      </c>
    </row>
    <row r="694" spans="1:8" ht="15.5" x14ac:dyDescent="0.35">
      <c r="A694" s="2" t="s">
        <v>830</v>
      </c>
      <c r="B694">
        <v>1</v>
      </c>
      <c r="C694" t="s">
        <v>1</v>
      </c>
      <c r="D694" t="s">
        <v>8</v>
      </c>
      <c r="E694" t="s">
        <v>11</v>
      </c>
      <c r="G694" t="s">
        <v>25</v>
      </c>
      <c r="H694" t="s">
        <v>829</v>
      </c>
    </row>
    <row r="695" spans="1:8" x14ac:dyDescent="0.35">
      <c r="A695" t="s">
        <v>540</v>
      </c>
      <c r="B695">
        <v>2.3824359378088957E-10</v>
      </c>
      <c r="C695" t="s">
        <v>20</v>
      </c>
      <c r="D695" t="s">
        <v>66</v>
      </c>
      <c r="E695" t="s">
        <v>21</v>
      </c>
      <c r="F695" t="s">
        <v>22</v>
      </c>
      <c r="G695" t="s">
        <v>23</v>
      </c>
      <c r="H695" t="s">
        <v>66</v>
      </c>
    </row>
    <row r="696" spans="1:8" x14ac:dyDescent="0.35">
      <c r="A696" t="s">
        <v>541</v>
      </c>
      <c r="B696">
        <v>3.5736539067133429E-8</v>
      </c>
      <c r="C696" t="s">
        <v>20</v>
      </c>
      <c r="D696" t="s">
        <v>66</v>
      </c>
      <c r="E696" t="s">
        <v>21</v>
      </c>
      <c r="F696" t="s">
        <v>22</v>
      </c>
      <c r="G696" t="s">
        <v>23</v>
      </c>
      <c r="H696" t="s">
        <v>66</v>
      </c>
    </row>
    <row r="697" spans="1:8" x14ac:dyDescent="0.35">
      <c r="A697" t="s">
        <v>520</v>
      </c>
      <c r="B697">
        <v>9.5299700894398193E-8</v>
      </c>
      <c r="C697" t="s">
        <v>20</v>
      </c>
      <c r="D697" t="s">
        <v>66</v>
      </c>
      <c r="E697" t="s">
        <v>21</v>
      </c>
      <c r="F697" t="s">
        <v>22</v>
      </c>
      <c r="G697" t="s">
        <v>23</v>
      </c>
      <c r="H697" t="s">
        <v>66</v>
      </c>
    </row>
    <row r="698" spans="1:8" x14ac:dyDescent="0.35">
      <c r="A698" t="s">
        <v>542</v>
      </c>
      <c r="B698">
        <v>2.3824359378088952E-12</v>
      </c>
      <c r="C698" t="s">
        <v>20</v>
      </c>
      <c r="D698" t="s">
        <v>66</v>
      </c>
      <c r="E698" t="s">
        <v>21</v>
      </c>
      <c r="F698" t="s">
        <v>22</v>
      </c>
      <c r="G698" t="s">
        <v>23</v>
      </c>
      <c r="H698" t="s">
        <v>66</v>
      </c>
    </row>
    <row r="699" spans="1:8" x14ac:dyDescent="0.35">
      <c r="A699" t="s">
        <v>543</v>
      </c>
      <c r="B699">
        <v>1.6677504241070746E-7</v>
      </c>
      <c r="C699" t="s">
        <v>20</v>
      </c>
      <c r="D699" t="s">
        <v>66</v>
      </c>
      <c r="E699" t="s">
        <v>21</v>
      </c>
      <c r="F699" t="s">
        <v>22</v>
      </c>
      <c r="G699" t="s">
        <v>23</v>
      </c>
      <c r="H699" t="s">
        <v>66</v>
      </c>
    </row>
    <row r="700" spans="1:8" x14ac:dyDescent="0.35">
      <c r="A700" t="s">
        <v>616</v>
      </c>
      <c r="B700">
        <v>2.1570374032723553E-2</v>
      </c>
      <c r="C700" t="s">
        <v>20</v>
      </c>
      <c r="D700" t="s">
        <v>66</v>
      </c>
      <c r="E700" t="s">
        <v>21</v>
      </c>
      <c r="F700" t="s">
        <v>22</v>
      </c>
      <c r="G700" t="s">
        <v>23</v>
      </c>
      <c r="H700" t="s">
        <v>66</v>
      </c>
    </row>
    <row r="701" spans="1:8" x14ac:dyDescent="0.35">
      <c r="A701" t="s">
        <v>521</v>
      </c>
      <c r="B701">
        <v>5.0032060046803756E-7</v>
      </c>
      <c r="C701" t="s">
        <v>20</v>
      </c>
      <c r="D701" t="s">
        <v>66</v>
      </c>
      <c r="E701" t="s">
        <v>21</v>
      </c>
      <c r="F701" t="s">
        <v>22</v>
      </c>
      <c r="G701" t="s">
        <v>23</v>
      </c>
      <c r="H701" t="s">
        <v>66</v>
      </c>
    </row>
    <row r="702" spans="1:8" x14ac:dyDescent="0.35">
      <c r="A702" t="s">
        <v>291</v>
      </c>
      <c r="B702">
        <v>2.3824359378088956E-8</v>
      </c>
      <c r="C702" t="s">
        <v>20</v>
      </c>
      <c r="D702" t="s">
        <v>66</v>
      </c>
      <c r="E702" t="s">
        <v>21</v>
      </c>
      <c r="F702" t="s">
        <v>22</v>
      </c>
      <c r="G702" t="s">
        <v>23</v>
      </c>
      <c r="H702" t="s">
        <v>66</v>
      </c>
    </row>
    <row r="703" spans="1:8" x14ac:dyDescent="0.35">
      <c r="A703" t="s">
        <v>544</v>
      </c>
      <c r="B703">
        <v>2.3824359378088956E-8</v>
      </c>
      <c r="C703" t="s">
        <v>20</v>
      </c>
      <c r="D703" t="s">
        <v>66</v>
      </c>
      <c r="E703" t="s">
        <v>21</v>
      </c>
      <c r="F703" t="s">
        <v>22</v>
      </c>
      <c r="G703" t="s">
        <v>23</v>
      </c>
      <c r="H703" t="s">
        <v>66</v>
      </c>
    </row>
    <row r="704" spans="1:8" x14ac:dyDescent="0.35">
      <c r="A704" t="s">
        <v>545</v>
      </c>
      <c r="B704">
        <v>7.1475341516309246E-12</v>
      </c>
      <c r="C704" t="s">
        <v>20</v>
      </c>
      <c r="D704" t="s">
        <v>66</v>
      </c>
      <c r="E704" t="s">
        <v>21</v>
      </c>
      <c r="F704" t="s">
        <v>22</v>
      </c>
      <c r="G704" t="s">
        <v>23</v>
      </c>
      <c r="H704" t="s">
        <v>66</v>
      </c>
    </row>
    <row r="705" spans="1:8" x14ac:dyDescent="0.35">
      <c r="A705" t="s">
        <v>439</v>
      </c>
      <c r="B705">
        <v>4.7650982138220293E-7</v>
      </c>
      <c r="C705" t="s">
        <v>20</v>
      </c>
      <c r="D705" t="s">
        <v>66</v>
      </c>
      <c r="E705" t="s">
        <v>21</v>
      </c>
      <c r="F705" t="s">
        <v>22</v>
      </c>
      <c r="G705" t="s">
        <v>23</v>
      </c>
      <c r="H705" t="s">
        <v>66</v>
      </c>
    </row>
    <row r="706" spans="1:8" x14ac:dyDescent="0.35">
      <c r="A706" t="s">
        <v>24</v>
      </c>
      <c r="B706">
        <v>4.2646644442518722E-6</v>
      </c>
      <c r="C706" t="s">
        <v>20</v>
      </c>
      <c r="D706" t="s">
        <v>66</v>
      </c>
      <c r="E706" t="s">
        <v>21</v>
      </c>
      <c r="F706" t="s">
        <v>22</v>
      </c>
      <c r="G706" t="s">
        <v>23</v>
      </c>
      <c r="H706" t="s">
        <v>66</v>
      </c>
    </row>
    <row r="707" spans="1:8" x14ac:dyDescent="0.35">
      <c r="A707" t="s">
        <v>522</v>
      </c>
      <c r="B707">
        <v>2.3824359378088958E-9</v>
      </c>
      <c r="C707" t="s">
        <v>20</v>
      </c>
      <c r="D707" t="s">
        <v>66</v>
      </c>
      <c r="E707" t="s">
        <v>21</v>
      </c>
      <c r="F707" t="s">
        <v>22</v>
      </c>
      <c r="G707" t="s">
        <v>23</v>
      </c>
      <c r="H707" t="s">
        <v>66</v>
      </c>
    </row>
    <row r="708" spans="1:8" x14ac:dyDescent="0.35">
      <c r="A708" t="s">
        <v>523</v>
      </c>
      <c r="B708">
        <v>4.7650982138220287E-8</v>
      </c>
      <c r="C708" t="s">
        <v>20</v>
      </c>
      <c r="D708" t="s">
        <v>66</v>
      </c>
      <c r="E708" t="s">
        <v>21</v>
      </c>
      <c r="F708" t="s">
        <v>22</v>
      </c>
      <c r="G708" t="s">
        <v>23</v>
      </c>
      <c r="H708" t="s">
        <v>66</v>
      </c>
    </row>
    <row r="709" spans="1:8" x14ac:dyDescent="0.35">
      <c r="A709" t="s">
        <v>546</v>
      </c>
      <c r="B709">
        <v>2.8591041959340649E-7</v>
      </c>
      <c r="C709" t="s">
        <v>20</v>
      </c>
      <c r="D709" t="s">
        <v>66</v>
      </c>
      <c r="E709" t="s">
        <v>21</v>
      </c>
      <c r="F709" t="s">
        <v>22</v>
      </c>
      <c r="G709" t="s">
        <v>23</v>
      </c>
      <c r="H709" t="s">
        <v>66</v>
      </c>
    </row>
    <row r="710" spans="1:8" x14ac:dyDescent="0.35">
      <c r="A710" t="s">
        <v>547</v>
      </c>
      <c r="B710">
        <v>4.7650982138220287E-8</v>
      </c>
      <c r="C710" t="s">
        <v>20</v>
      </c>
      <c r="D710" t="s">
        <v>66</v>
      </c>
      <c r="E710" t="s">
        <v>21</v>
      </c>
      <c r="F710" t="s">
        <v>22</v>
      </c>
      <c r="G710" t="s">
        <v>23</v>
      </c>
      <c r="H710" t="s">
        <v>66</v>
      </c>
    </row>
    <row r="711" spans="1:8" x14ac:dyDescent="0.35">
      <c r="A711" t="s">
        <v>548</v>
      </c>
      <c r="B711">
        <v>4.7650982138220291E-9</v>
      </c>
      <c r="C711" t="s">
        <v>20</v>
      </c>
      <c r="D711" t="s">
        <v>66</v>
      </c>
      <c r="E711" t="s">
        <v>21</v>
      </c>
      <c r="F711" t="s">
        <v>22</v>
      </c>
      <c r="G711" t="s">
        <v>23</v>
      </c>
      <c r="H711" t="s">
        <v>66</v>
      </c>
    </row>
    <row r="712" spans="1:8" x14ac:dyDescent="0.35">
      <c r="A712" t="s">
        <v>524</v>
      </c>
      <c r="B712">
        <v>1.3103850334357402E-7</v>
      </c>
      <c r="C712" t="s">
        <v>20</v>
      </c>
      <c r="D712" t="s">
        <v>66</v>
      </c>
      <c r="E712" t="s">
        <v>21</v>
      </c>
      <c r="F712" t="s">
        <v>22</v>
      </c>
      <c r="G712" t="s">
        <v>23</v>
      </c>
      <c r="H712" t="s">
        <v>66</v>
      </c>
    </row>
    <row r="713" spans="1:8" x14ac:dyDescent="0.35">
      <c r="A713" t="s">
        <v>549</v>
      </c>
      <c r="B713">
        <v>4.7650982138220287E-8</v>
      </c>
      <c r="C713" t="s">
        <v>20</v>
      </c>
      <c r="D713" t="s">
        <v>66</v>
      </c>
      <c r="E713" t="s">
        <v>21</v>
      </c>
      <c r="F713" t="s">
        <v>22</v>
      </c>
      <c r="G713" t="s">
        <v>23</v>
      </c>
      <c r="H713" t="s">
        <v>66</v>
      </c>
    </row>
    <row r="714" spans="1:8" x14ac:dyDescent="0.35">
      <c r="A714" t="s">
        <v>197</v>
      </c>
      <c r="B714">
        <v>3.1697992470360987E-3</v>
      </c>
      <c r="C714" t="s">
        <v>20</v>
      </c>
      <c r="D714" t="s">
        <v>66</v>
      </c>
      <c r="E714" t="s">
        <v>198</v>
      </c>
      <c r="F714" t="s">
        <v>199</v>
      </c>
      <c r="G714" t="s">
        <v>23</v>
      </c>
      <c r="H714" t="s">
        <v>66</v>
      </c>
    </row>
    <row r="715" spans="1:8" x14ac:dyDescent="0.35">
      <c r="A715" t="s">
        <v>802</v>
      </c>
      <c r="B715">
        <v>5.1247424961048518E-2</v>
      </c>
      <c r="C715" t="s">
        <v>832</v>
      </c>
      <c r="D715" t="s">
        <v>26</v>
      </c>
      <c r="E715" t="s">
        <v>21</v>
      </c>
      <c r="G715" t="s">
        <v>27</v>
      </c>
      <c r="H715" t="s">
        <v>802</v>
      </c>
    </row>
    <row r="716" spans="1:8" x14ac:dyDescent="0.35">
      <c r="A716" t="s">
        <v>1451</v>
      </c>
      <c r="B716">
        <f>0.0423233475980729*0.657</f>
        <v>2.7806439371933896E-2</v>
      </c>
      <c r="C716" t="s">
        <v>832</v>
      </c>
      <c r="D716" t="s">
        <v>8</v>
      </c>
      <c r="E716" t="s">
        <v>21</v>
      </c>
      <c r="G716" t="s">
        <v>27</v>
      </c>
      <c r="H716" t="s">
        <v>833</v>
      </c>
    </row>
    <row r="717" spans="1:8" x14ac:dyDescent="0.35">
      <c r="A717" t="s">
        <v>28</v>
      </c>
      <c r="B717">
        <v>4.4569494614871589E-12</v>
      </c>
      <c r="C717" t="s">
        <v>834</v>
      </c>
      <c r="D717" t="s">
        <v>26</v>
      </c>
      <c r="E717" t="s">
        <v>10</v>
      </c>
      <c r="G717" t="s">
        <v>27</v>
      </c>
      <c r="H717" t="s">
        <v>29</v>
      </c>
    </row>
    <row r="718" spans="1:8" x14ac:dyDescent="0.35">
      <c r="A718" t="s">
        <v>30</v>
      </c>
      <c r="B718">
        <v>4.4393999999999994E-6</v>
      </c>
      <c r="C718" t="s">
        <v>834</v>
      </c>
      <c r="D718" t="s">
        <v>31</v>
      </c>
      <c r="E718" t="s">
        <v>21</v>
      </c>
      <c r="G718" t="s">
        <v>27</v>
      </c>
      <c r="H718" t="s">
        <v>32</v>
      </c>
    </row>
    <row r="719" spans="1:8" x14ac:dyDescent="0.35">
      <c r="A719" t="s">
        <v>33</v>
      </c>
      <c r="B719">
        <v>2.9999999999999999E-7</v>
      </c>
      <c r="C719" t="s">
        <v>834</v>
      </c>
      <c r="D719" t="s">
        <v>34</v>
      </c>
      <c r="E719" t="s">
        <v>21</v>
      </c>
      <c r="G719" t="s">
        <v>27</v>
      </c>
      <c r="H719" t="s">
        <v>35</v>
      </c>
    </row>
    <row r="720" spans="1:8" x14ac:dyDescent="0.35">
      <c r="A720" t="s">
        <v>36</v>
      </c>
      <c r="B720">
        <v>3.0199999999999999E-6</v>
      </c>
      <c r="C720" t="s">
        <v>834</v>
      </c>
      <c r="D720" t="s">
        <v>34</v>
      </c>
      <c r="E720" t="s">
        <v>21</v>
      </c>
      <c r="G720" t="s">
        <v>27</v>
      </c>
      <c r="H720" t="s">
        <v>37</v>
      </c>
    </row>
    <row r="721" spans="1:8" x14ac:dyDescent="0.35">
      <c r="A721" t="s">
        <v>775</v>
      </c>
      <c r="B721">
        <v>1.7424124486756497E-6</v>
      </c>
      <c r="C721" t="s">
        <v>834</v>
      </c>
      <c r="D721" t="s">
        <v>34</v>
      </c>
      <c r="E721" t="s">
        <v>21</v>
      </c>
      <c r="G721" t="s">
        <v>27</v>
      </c>
      <c r="H721" t="s">
        <v>776</v>
      </c>
    </row>
    <row r="722" spans="1:8" x14ac:dyDescent="0.35">
      <c r="A722" t="s">
        <v>38</v>
      </c>
      <c r="B722">
        <v>2.1219E-11</v>
      </c>
      <c r="C722" t="s">
        <v>834</v>
      </c>
      <c r="D722" t="s">
        <v>34</v>
      </c>
      <c r="E722" t="s">
        <v>10</v>
      </c>
      <c r="G722" t="s">
        <v>27</v>
      </c>
      <c r="H722" t="s">
        <v>39</v>
      </c>
    </row>
    <row r="723" spans="1:8" x14ac:dyDescent="0.35">
      <c r="A723" t="s">
        <v>40</v>
      </c>
      <c r="B723">
        <v>2.3300000000000001E-7</v>
      </c>
      <c r="C723" t="s">
        <v>834</v>
      </c>
      <c r="D723" t="s">
        <v>34</v>
      </c>
      <c r="E723" t="s">
        <v>21</v>
      </c>
      <c r="G723" t="s">
        <v>27</v>
      </c>
      <c r="H723" t="s">
        <v>41</v>
      </c>
    </row>
    <row r="724" spans="1:8" x14ac:dyDescent="0.35">
      <c r="A724" t="s">
        <v>42</v>
      </c>
      <c r="B724">
        <v>1.3899999999999999E-7</v>
      </c>
      <c r="C724" t="s">
        <v>834</v>
      </c>
      <c r="D724" t="s">
        <v>34</v>
      </c>
      <c r="E724" t="s">
        <v>21</v>
      </c>
      <c r="G724" t="s">
        <v>27</v>
      </c>
      <c r="H724" t="s">
        <v>43</v>
      </c>
    </row>
    <row r="725" spans="1:8" x14ac:dyDescent="0.35">
      <c r="A725" t="s">
        <v>44</v>
      </c>
      <c r="B725">
        <v>1.6910012049805864E-6</v>
      </c>
      <c r="C725" t="s">
        <v>834</v>
      </c>
      <c r="D725" t="s">
        <v>34</v>
      </c>
      <c r="E725" t="s">
        <v>21</v>
      </c>
      <c r="G725" t="s">
        <v>27</v>
      </c>
      <c r="H725" t="s">
        <v>45</v>
      </c>
    </row>
    <row r="726" spans="1:8" x14ac:dyDescent="0.35">
      <c r="A726" t="s">
        <v>46</v>
      </c>
      <c r="B726">
        <v>2.6029999999999999E-6</v>
      </c>
      <c r="C726" t="s">
        <v>834</v>
      </c>
      <c r="D726" t="s">
        <v>34</v>
      </c>
      <c r="E726" t="s">
        <v>21</v>
      </c>
      <c r="G726" t="s">
        <v>27</v>
      </c>
      <c r="H726" t="s">
        <v>47</v>
      </c>
    </row>
    <row r="727" spans="1:8" x14ac:dyDescent="0.35">
      <c r="A727" t="s">
        <v>48</v>
      </c>
      <c r="B727">
        <v>3.9999999999999998E-7</v>
      </c>
      <c r="C727" t="s">
        <v>834</v>
      </c>
      <c r="D727" t="s">
        <v>26</v>
      </c>
      <c r="E727" t="s">
        <v>21</v>
      </c>
      <c r="G727" t="s">
        <v>27</v>
      </c>
      <c r="H727" t="s">
        <v>49</v>
      </c>
    </row>
    <row r="728" spans="1:8" x14ac:dyDescent="0.35">
      <c r="A728" t="s">
        <v>50</v>
      </c>
      <c r="B728">
        <v>9.6599999999999991E-8</v>
      </c>
      <c r="C728" t="s">
        <v>834</v>
      </c>
      <c r="D728" t="s">
        <v>34</v>
      </c>
      <c r="E728" t="s">
        <v>21</v>
      </c>
      <c r="G728" t="s">
        <v>27</v>
      </c>
      <c r="H728" t="s">
        <v>51</v>
      </c>
    </row>
    <row r="729" spans="1:8" x14ac:dyDescent="0.35">
      <c r="A729" t="s">
        <v>52</v>
      </c>
      <c r="B729">
        <v>6.2820341285380832E-2</v>
      </c>
      <c r="C729" t="s">
        <v>834</v>
      </c>
      <c r="D729" t="s">
        <v>53</v>
      </c>
      <c r="E729" t="s">
        <v>21</v>
      </c>
      <c r="G729" t="s">
        <v>27</v>
      </c>
      <c r="H729" t="s">
        <v>54</v>
      </c>
    </row>
    <row r="730" spans="1:8" x14ac:dyDescent="0.35">
      <c r="A730" t="s">
        <v>55</v>
      </c>
      <c r="B730">
        <v>7.35751288389381E-6</v>
      </c>
      <c r="C730" t="s">
        <v>834</v>
      </c>
      <c r="D730" t="s">
        <v>34</v>
      </c>
      <c r="E730" t="s">
        <v>21</v>
      </c>
      <c r="G730" t="s">
        <v>27</v>
      </c>
      <c r="H730" t="s">
        <v>56</v>
      </c>
    </row>
    <row r="731" spans="1:8" x14ac:dyDescent="0.35">
      <c r="A731" t="s">
        <v>57</v>
      </c>
      <c r="B731">
        <v>3.095E-6</v>
      </c>
      <c r="C731" t="s">
        <v>834</v>
      </c>
      <c r="D731" t="s">
        <v>34</v>
      </c>
      <c r="E731" t="s">
        <v>21</v>
      </c>
      <c r="G731" t="s">
        <v>27</v>
      </c>
      <c r="H731" t="s">
        <v>58</v>
      </c>
    </row>
    <row r="732" spans="1:8" x14ac:dyDescent="0.35">
      <c r="A732" t="s">
        <v>59</v>
      </c>
      <c r="B732">
        <v>-4.9030637321121513E-3</v>
      </c>
      <c r="C732" t="s">
        <v>834</v>
      </c>
      <c r="D732" t="s">
        <v>60</v>
      </c>
      <c r="E732" t="s">
        <v>61</v>
      </c>
      <c r="G732" t="s">
        <v>27</v>
      </c>
      <c r="H732" t="s">
        <v>62</v>
      </c>
    </row>
    <row r="735" spans="1:8" ht="15.5" x14ac:dyDescent="0.35">
      <c r="A735" s="1" t="s">
        <v>4</v>
      </c>
      <c r="B735" s="1" t="s">
        <v>828</v>
      </c>
    </row>
    <row r="736" spans="1:8" x14ac:dyDescent="0.35">
      <c r="A736" t="s">
        <v>5</v>
      </c>
      <c r="B736">
        <v>1.3097345915810461</v>
      </c>
    </row>
    <row r="737" spans="1:8" x14ac:dyDescent="0.35">
      <c r="A737" t="s">
        <v>7</v>
      </c>
      <c r="B737" t="s">
        <v>8</v>
      </c>
    </row>
    <row r="738" spans="1:8" x14ac:dyDescent="0.35">
      <c r="A738" t="s">
        <v>9</v>
      </c>
      <c r="B738" t="s">
        <v>829</v>
      </c>
    </row>
    <row r="739" spans="1:8" ht="15.5" customHeight="1" x14ac:dyDescent="0.35">
      <c r="A739" t="s">
        <v>65</v>
      </c>
      <c r="B739" s="4" t="s">
        <v>835</v>
      </c>
    </row>
    <row r="740" spans="1:8" x14ac:dyDescent="0.35">
      <c r="A740" t="s">
        <v>10</v>
      </c>
      <c r="B740" t="s">
        <v>11</v>
      </c>
    </row>
    <row r="741" spans="1:8" ht="15.5" x14ac:dyDescent="0.35">
      <c r="A741" s="1" t="s">
        <v>13</v>
      </c>
    </row>
    <row r="742" spans="1:8" x14ac:dyDescent="0.35">
      <c r="A742" t="s">
        <v>14</v>
      </c>
      <c r="B742" t="s">
        <v>15</v>
      </c>
      <c r="C742" t="s">
        <v>16</v>
      </c>
      <c r="D742" t="s">
        <v>7</v>
      </c>
      <c r="E742" t="s">
        <v>10</v>
      </c>
      <c r="F742" t="s">
        <v>17</v>
      </c>
      <c r="G742" t="s">
        <v>18</v>
      </c>
      <c r="H742" t="s">
        <v>9</v>
      </c>
    </row>
    <row r="743" spans="1:8" ht="15.5" x14ac:dyDescent="0.35">
      <c r="A743" s="2" t="s">
        <v>828</v>
      </c>
      <c r="B743">
        <v>1</v>
      </c>
      <c r="C743" t="s">
        <v>1</v>
      </c>
      <c r="D743" t="s">
        <v>8</v>
      </c>
      <c r="E743" t="s">
        <v>11</v>
      </c>
      <c r="G743" t="s">
        <v>25</v>
      </c>
      <c r="H743" t="s">
        <v>829</v>
      </c>
    </row>
    <row r="744" spans="1:8" x14ac:dyDescent="0.35">
      <c r="A744" t="s">
        <v>540</v>
      </c>
      <c r="B744">
        <v>2.6427452113116321E-10</v>
      </c>
      <c r="C744" t="s">
        <v>20</v>
      </c>
      <c r="D744" t="s">
        <v>66</v>
      </c>
      <c r="E744" t="s">
        <v>21</v>
      </c>
      <c r="F744" t="s">
        <v>22</v>
      </c>
      <c r="G744" t="s">
        <v>23</v>
      </c>
      <c r="H744" t="s">
        <v>66</v>
      </c>
    </row>
    <row r="745" spans="1:8" x14ac:dyDescent="0.35">
      <c r="A745" t="s">
        <v>541</v>
      </c>
      <c r="B745">
        <v>3.9641178169674471E-8</v>
      </c>
      <c r="C745" t="s">
        <v>20</v>
      </c>
      <c r="D745" t="s">
        <v>66</v>
      </c>
      <c r="E745" t="s">
        <v>21</v>
      </c>
      <c r="F745" t="s">
        <v>22</v>
      </c>
      <c r="G745" t="s">
        <v>23</v>
      </c>
      <c r="H745" t="s">
        <v>66</v>
      </c>
    </row>
    <row r="746" spans="1:8" x14ac:dyDescent="0.35">
      <c r="A746" t="s">
        <v>520</v>
      </c>
      <c r="B746">
        <v>1.0571231913573649E-7</v>
      </c>
      <c r="C746" t="s">
        <v>20</v>
      </c>
      <c r="D746" t="s">
        <v>66</v>
      </c>
      <c r="E746" t="s">
        <v>21</v>
      </c>
      <c r="F746" t="s">
        <v>22</v>
      </c>
      <c r="G746" t="s">
        <v>23</v>
      </c>
      <c r="H746" t="s">
        <v>66</v>
      </c>
    </row>
    <row r="747" spans="1:8" x14ac:dyDescent="0.35">
      <c r="A747" t="s">
        <v>542</v>
      </c>
      <c r="B747">
        <v>2.6427452113116322E-12</v>
      </c>
      <c r="C747" t="s">
        <v>20</v>
      </c>
      <c r="D747" t="s">
        <v>66</v>
      </c>
      <c r="E747" t="s">
        <v>21</v>
      </c>
      <c r="F747" t="s">
        <v>22</v>
      </c>
      <c r="G747" t="s">
        <v>23</v>
      </c>
      <c r="H747" t="s">
        <v>66</v>
      </c>
    </row>
    <row r="748" spans="1:8" x14ac:dyDescent="0.35">
      <c r="A748" t="s">
        <v>543</v>
      </c>
      <c r="B748">
        <v>1.8499718615835671E-7</v>
      </c>
      <c r="C748" t="s">
        <v>20</v>
      </c>
      <c r="D748" t="s">
        <v>66</v>
      </c>
      <c r="E748" t="s">
        <v>21</v>
      </c>
      <c r="F748" t="s">
        <v>22</v>
      </c>
      <c r="G748" t="s">
        <v>23</v>
      </c>
      <c r="H748" t="s">
        <v>66</v>
      </c>
    </row>
    <row r="749" spans="1:8" x14ac:dyDescent="0.35">
      <c r="A749" t="s">
        <v>616</v>
      </c>
      <c r="B749">
        <v>7.4294304349132326E-2</v>
      </c>
      <c r="C749" t="s">
        <v>20</v>
      </c>
      <c r="D749" t="s">
        <v>66</v>
      </c>
      <c r="E749" t="s">
        <v>21</v>
      </c>
      <c r="F749" t="s">
        <v>22</v>
      </c>
      <c r="G749" t="s">
        <v>23</v>
      </c>
      <c r="H749" t="s">
        <v>66</v>
      </c>
    </row>
    <row r="750" spans="1:8" x14ac:dyDescent="0.35">
      <c r="A750" t="s">
        <v>521</v>
      </c>
      <c r="B750">
        <v>5.5498653710852753E-7</v>
      </c>
      <c r="C750" t="s">
        <v>20</v>
      </c>
      <c r="D750" t="s">
        <v>66</v>
      </c>
      <c r="E750" t="s">
        <v>21</v>
      </c>
      <c r="F750" t="s">
        <v>22</v>
      </c>
      <c r="G750" t="s">
        <v>23</v>
      </c>
      <c r="H750" t="s">
        <v>66</v>
      </c>
    </row>
    <row r="751" spans="1:8" x14ac:dyDescent="0.35">
      <c r="A751" t="s">
        <v>291</v>
      </c>
      <c r="B751">
        <v>2.6427452113116321E-8</v>
      </c>
      <c r="C751" t="s">
        <v>20</v>
      </c>
      <c r="D751" t="s">
        <v>66</v>
      </c>
      <c r="E751" t="s">
        <v>21</v>
      </c>
      <c r="F751" t="s">
        <v>22</v>
      </c>
      <c r="G751" t="s">
        <v>23</v>
      </c>
      <c r="H751" t="s">
        <v>66</v>
      </c>
    </row>
    <row r="752" spans="1:8" x14ac:dyDescent="0.35">
      <c r="A752" t="s">
        <v>544</v>
      </c>
      <c r="B752">
        <v>2.6427452113116321E-8</v>
      </c>
      <c r="C752" t="s">
        <v>20</v>
      </c>
      <c r="D752" t="s">
        <v>66</v>
      </c>
      <c r="E752" t="s">
        <v>21</v>
      </c>
      <c r="F752" t="s">
        <v>22</v>
      </c>
      <c r="G752" t="s">
        <v>23</v>
      </c>
      <c r="H752" t="s">
        <v>66</v>
      </c>
    </row>
    <row r="753" spans="1:8" x14ac:dyDescent="0.35">
      <c r="A753" t="s">
        <v>545</v>
      </c>
      <c r="B753">
        <v>7.9284867022620199E-12</v>
      </c>
      <c r="C753" t="s">
        <v>20</v>
      </c>
      <c r="D753" t="s">
        <v>66</v>
      </c>
      <c r="E753" t="s">
        <v>21</v>
      </c>
      <c r="F753" t="s">
        <v>22</v>
      </c>
      <c r="G753" t="s">
        <v>23</v>
      </c>
      <c r="H753" t="s">
        <v>66</v>
      </c>
    </row>
    <row r="754" spans="1:8" x14ac:dyDescent="0.35">
      <c r="A754" t="s">
        <v>439</v>
      </c>
      <c r="B754">
        <v>5.2857414909503883E-7</v>
      </c>
      <c r="C754" t="s">
        <v>20</v>
      </c>
      <c r="D754" t="s">
        <v>66</v>
      </c>
      <c r="E754" t="s">
        <v>21</v>
      </c>
      <c r="F754" t="s">
        <v>22</v>
      </c>
      <c r="G754" t="s">
        <v>23</v>
      </c>
      <c r="H754" t="s">
        <v>66</v>
      </c>
    </row>
    <row r="755" spans="1:8" x14ac:dyDescent="0.35">
      <c r="A755" t="s">
        <v>24</v>
      </c>
      <c r="B755">
        <v>4.7306294196782982E-6</v>
      </c>
      <c r="C755" t="s">
        <v>20</v>
      </c>
      <c r="D755" t="s">
        <v>66</v>
      </c>
      <c r="E755" t="s">
        <v>21</v>
      </c>
      <c r="F755" t="s">
        <v>22</v>
      </c>
      <c r="G755" t="s">
        <v>23</v>
      </c>
      <c r="H755" t="s">
        <v>66</v>
      </c>
    </row>
    <row r="756" spans="1:8" x14ac:dyDescent="0.35">
      <c r="A756" t="s">
        <v>522</v>
      </c>
      <c r="B756">
        <v>2.6427452113116319E-9</v>
      </c>
      <c r="C756" t="s">
        <v>20</v>
      </c>
      <c r="D756" t="s">
        <v>66</v>
      </c>
      <c r="E756" t="s">
        <v>21</v>
      </c>
      <c r="F756" t="s">
        <v>22</v>
      </c>
      <c r="G756" t="s">
        <v>23</v>
      </c>
      <c r="H756" t="s">
        <v>66</v>
      </c>
    </row>
    <row r="757" spans="1:8" x14ac:dyDescent="0.35">
      <c r="A757" t="s">
        <v>523</v>
      </c>
      <c r="B757">
        <v>5.2857414909503878E-8</v>
      </c>
      <c r="C757" t="s">
        <v>20</v>
      </c>
      <c r="D757" t="s">
        <v>66</v>
      </c>
      <c r="E757" t="s">
        <v>21</v>
      </c>
      <c r="F757" t="s">
        <v>22</v>
      </c>
      <c r="G757" t="s">
        <v>23</v>
      </c>
      <c r="H757" t="s">
        <v>66</v>
      </c>
    </row>
    <row r="758" spans="1:8" x14ac:dyDescent="0.35">
      <c r="A758" t="s">
        <v>546</v>
      </c>
      <c r="B758">
        <v>3.1714951082356582E-7</v>
      </c>
      <c r="C758" t="s">
        <v>20</v>
      </c>
      <c r="D758" t="s">
        <v>66</v>
      </c>
      <c r="E758" t="s">
        <v>21</v>
      </c>
      <c r="F758" t="s">
        <v>22</v>
      </c>
      <c r="G758" t="s">
        <v>23</v>
      </c>
      <c r="H758" t="s">
        <v>66</v>
      </c>
    </row>
    <row r="759" spans="1:8" x14ac:dyDescent="0.35">
      <c r="A759" t="s">
        <v>547</v>
      </c>
      <c r="B759">
        <v>5.2857414909503878E-8</v>
      </c>
      <c r="C759" t="s">
        <v>20</v>
      </c>
      <c r="D759" t="s">
        <v>66</v>
      </c>
      <c r="E759" t="s">
        <v>21</v>
      </c>
      <c r="F759" t="s">
        <v>22</v>
      </c>
      <c r="G759" t="s">
        <v>23</v>
      </c>
      <c r="H759" t="s">
        <v>66</v>
      </c>
    </row>
    <row r="760" spans="1:8" x14ac:dyDescent="0.35">
      <c r="A760" t="s">
        <v>548</v>
      </c>
      <c r="B760">
        <v>5.2857414909503881E-9</v>
      </c>
      <c r="C760" t="s">
        <v>20</v>
      </c>
      <c r="D760" t="s">
        <v>66</v>
      </c>
      <c r="E760" t="s">
        <v>21</v>
      </c>
      <c r="F760" t="s">
        <v>22</v>
      </c>
      <c r="G760" t="s">
        <v>23</v>
      </c>
      <c r="H760" t="s">
        <v>66</v>
      </c>
    </row>
    <row r="761" spans="1:8" x14ac:dyDescent="0.35">
      <c r="A761" t="s">
        <v>524</v>
      </c>
      <c r="B761">
        <v>1.4535600798868221E-7</v>
      </c>
      <c r="C761" t="s">
        <v>20</v>
      </c>
      <c r="D761" t="s">
        <v>66</v>
      </c>
      <c r="E761" t="s">
        <v>21</v>
      </c>
      <c r="F761" t="s">
        <v>22</v>
      </c>
      <c r="G761" t="s">
        <v>23</v>
      </c>
      <c r="H761" t="s">
        <v>66</v>
      </c>
    </row>
    <row r="762" spans="1:8" x14ac:dyDescent="0.35">
      <c r="A762" t="s">
        <v>549</v>
      </c>
      <c r="B762">
        <v>5.2857414909503878E-8</v>
      </c>
      <c r="C762" t="s">
        <v>20</v>
      </c>
      <c r="D762" t="s">
        <v>66</v>
      </c>
      <c r="E762" t="s">
        <v>21</v>
      </c>
      <c r="F762" t="s">
        <v>22</v>
      </c>
      <c r="G762" t="s">
        <v>23</v>
      </c>
      <c r="H762" t="s">
        <v>66</v>
      </c>
    </row>
    <row r="763" spans="1:8" x14ac:dyDescent="0.35">
      <c r="A763" t="s">
        <v>197</v>
      </c>
      <c r="B763">
        <v>3.1697877261148248E-3</v>
      </c>
      <c r="C763" t="s">
        <v>20</v>
      </c>
      <c r="D763" t="s">
        <v>66</v>
      </c>
      <c r="E763" t="s">
        <v>198</v>
      </c>
      <c r="F763" t="s">
        <v>199</v>
      </c>
      <c r="G763" t="s">
        <v>23</v>
      </c>
      <c r="H763" t="s">
        <v>66</v>
      </c>
    </row>
    <row r="764" spans="1:8" x14ac:dyDescent="0.35">
      <c r="A764" t="s">
        <v>1451</v>
      </c>
      <c r="B764">
        <f>0.0431814229805415*0.657</f>
        <v>2.8370194898215767E-2</v>
      </c>
      <c r="C764" t="s">
        <v>832</v>
      </c>
      <c r="D764" t="s">
        <v>8</v>
      </c>
      <c r="E764" t="s">
        <v>21</v>
      </c>
      <c r="G764" t="s">
        <v>27</v>
      </c>
      <c r="H764" t="s">
        <v>833</v>
      </c>
    </row>
    <row r="765" spans="1:8" x14ac:dyDescent="0.35">
      <c r="A765" t="s">
        <v>28</v>
      </c>
      <c r="B765">
        <v>4.4569332623023337E-12</v>
      </c>
      <c r="C765" t="s">
        <v>834</v>
      </c>
      <c r="D765" t="s">
        <v>26</v>
      </c>
      <c r="E765" t="s">
        <v>10</v>
      </c>
      <c r="G765" t="s">
        <v>27</v>
      </c>
      <c r="H765" t="s">
        <v>29</v>
      </c>
    </row>
    <row r="766" spans="1:8" x14ac:dyDescent="0.35">
      <c r="A766" t="s">
        <v>30</v>
      </c>
      <c r="B766">
        <v>4.4393999999999994E-6</v>
      </c>
      <c r="C766" t="s">
        <v>834</v>
      </c>
      <c r="D766" t="s">
        <v>31</v>
      </c>
      <c r="E766" t="s">
        <v>21</v>
      </c>
      <c r="G766" t="s">
        <v>27</v>
      </c>
      <c r="H766" t="s">
        <v>32</v>
      </c>
    </row>
    <row r="767" spans="1:8" x14ac:dyDescent="0.35">
      <c r="A767" t="s">
        <v>33</v>
      </c>
      <c r="B767">
        <v>2.9999999999999999E-7</v>
      </c>
      <c r="C767" t="s">
        <v>834</v>
      </c>
      <c r="D767" t="s">
        <v>34</v>
      </c>
      <c r="E767" t="s">
        <v>21</v>
      </c>
      <c r="G767" t="s">
        <v>27</v>
      </c>
      <c r="H767" t="s">
        <v>35</v>
      </c>
    </row>
    <row r="768" spans="1:8" x14ac:dyDescent="0.35">
      <c r="A768" t="s">
        <v>36</v>
      </c>
      <c r="B768">
        <v>3.0199999999999999E-6</v>
      </c>
      <c r="C768" t="s">
        <v>834</v>
      </c>
      <c r="D768" t="s">
        <v>34</v>
      </c>
      <c r="E768" t="s">
        <v>21</v>
      </c>
      <c r="G768" t="s">
        <v>27</v>
      </c>
      <c r="H768" t="s">
        <v>37</v>
      </c>
    </row>
    <row r="769" spans="1:8" x14ac:dyDescent="0.35">
      <c r="A769" t="s">
        <v>38</v>
      </c>
      <c r="B769">
        <v>2.1219E-11</v>
      </c>
      <c r="C769" t="s">
        <v>834</v>
      </c>
      <c r="D769" t="s">
        <v>34</v>
      </c>
      <c r="E769" t="s">
        <v>10</v>
      </c>
      <c r="G769" t="s">
        <v>27</v>
      </c>
      <c r="H769" t="s">
        <v>39</v>
      </c>
    </row>
    <row r="770" spans="1:8" x14ac:dyDescent="0.35">
      <c r="A770" t="s">
        <v>40</v>
      </c>
      <c r="B770">
        <v>2.3300000000000001E-7</v>
      </c>
      <c r="C770" t="s">
        <v>834</v>
      </c>
      <c r="D770" t="s">
        <v>34</v>
      </c>
      <c r="E770" t="s">
        <v>21</v>
      </c>
      <c r="G770" t="s">
        <v>27</v>
      </c>
      <c r="H770" t="s">
        <v>41</v>
      </c>
    </row>
    <row r="771" spans="1:8" x14ac:dyDescent="0.35">
      <c r="A771" t="s">
        <v>42</v>
      </c>
      <c r="B771">
        <v>1.3899999999999999E-7</v>
      </c>
      <c r="C771" t="s">
        <v>834</v>
      </c>
      <c r="D771" t="s">
        <v>34</v>
      </c>
      <c r="E771" t="s">
        <v>21</v>
      </c>
      <c r="G771" t="s">
        <v>27</v>
      </c>
      <c r="H771" t="s">
        <v>43</v>
      </c>
    </row>
    <row r="772" spans="1:8" x14ac:dyDescent="0.35">
      <c r="A772" t="s">
        <v>44</v>
      </c>
      <c r="B772">
        <v>1.691001204980586E-6</v>
      </c>
      <c r="C772" t="s">
        <v>834</v>
      </c>
      <c r="D772" t="s">
        <v>34</v>
      </c>
      <c r="E772" t="s">
        <v>21</v>
      </c>
      <c r="G772" t="s">
        <v>27</v>
      </c>
      <c r="H772" t="s">
        <v>45</v>
      </c>
    </row>
    <row r="773" spans="1:8" x14ac:dyDescent="0.35">
      <c r="A773" t="s">
        <v>46</v>
      </c>
      <c r="B773">
        <v>2.6029999999999999E-6</v>
      </c>
      <c r="C773" t="s">
        <v>834</v>
      </c>
      <c r="D773" t="s">
        <v>34</v>
      </c>
      <c r="E773" t="s">
        <v>21</v>
      </c>
      <c r="G773" t="s">
        <v>27</v>
      </c>
      <c r="H773" t="s">
        <v>47</v>
      </c>
    </row>
    <row r="774" spans="1:8" x14ac:dyDescent="0.35">
      <c r="A774" t="s">
        <v>48</v>
      </c>
      <c r="B774">
        <v>3.9999999999999998E-7</v>
      </c>
      <c r="C774" t="s">
        <v>834</v>
      </c>
      <c r="D774" t="s">
        <v>26</v>
      </c>
      <c r="E774" t="s">
        <v>21</v>
      </c>
      <c r="G774" t="s">
        <v>27</v>
      </c>
      <c r="H774" t="s">
        <v>49</v>
      </c>
    </row>
    <row r="775" spans="1:8" x14ac:dyDescent="0.35">
      <c r="A775" t="s">
        <v>50</v>
      </c>
      <c r="B775">
        <v>9.6599999999999991E-8</v>
      </c>
      <c r="C775" t="s">
        <v>834</v>
      </c>
      <c r="D775" t="s">
        <v>34</v>
      </c>
      <c r="E775" t="s">
        <v>21</v>
      </c>
      <c r="G775" t="s">
        <v>27</v>
      </c>
      <c r="H775" t="s">
        <v>51</v>
      </c>
    </row>
    <row r="776" spans="1:8" x14ac:dyDescent="0.35">
      <c r="A776" t="s">
        <v>52</v>
      </c>
      <c r="B776">
        <v>6.282011295918416E-2</v>
      </c>
      <c r="C776" t="s">
        <v>834</v>
      </c>
      <c r="D776" t="s">
        <v>53</v>
      </c>
      <c r="E776" t="s">
        <v>21</v>
      </c>
      <c r="G776" t="s">
        <v>27</v>
      </c>
      <c r="H776" t="s">
        <v>54</v>
      </c>
    </row>
    <row r="777" spans="1:8" x14ac:dyDescent="0.35">
      <c r="A777" t="s">
        <v>55</v>
      </c>
      <c r="B777">
        <v>7.35751288389381E-6</v>
      </c>
      <c r="C777" t="s">
        <v>834</v>
      </c>
      <c r="D777" t="s">
        <v>34</v>
      </c>
      <c r="E777" t="s">
        <v>21</v>
      </c>
      <c r="G777" t="s">
        <v>27</v>
      </c>
      <c r="H777" t="s">
        <v>56</v>
      </c>
    </row>
    <row r="778" spans="1:8" x14ac:dyDescent="0.35">
      <c r="A778" t="s">
        <v>57</v>
      </c>
      <c r="B778">
        <v>3.095E-6</v>
      </c>
      <c r="C778" t="s">
        <v>834</v>
      </c>
      <c r="D778" t="s">
        <v>34</v>
      </c>
      <c r="E778" t="s">
        <v>21</v>
      </c>
      <c r="G778" t="s">
        <v>27</v>
      </c>
      <c r="H778" t="s">
        <v>58</v>
      </c>
    </row>
    <row r="779" spans="1:8" x14ac:dyDescent="0.35">
      <c r="A779" t="s">
        <v>59</v>
      </c>
      <c r="B779">
        <v>-1.084676955722356E-2</v>
      </c>
      <c r="C779" t="s">
        <v>834</v>
      </c>
      <c r="D779" t="s">
        <v>60</v>
      </c>
      <c r="E779" t="s">
        <v>61</v>
      </c>
      <c r="G779" t="s">
        <v>27</v>
      </c>
      <c r="H779" t="s">
        <v>62</v>
      </c>
    </row>
    <row r="781" spans="1:8" ht="15.5" x14ac:dyDescent="0.35">
      <c r="A781" s="1" t="s">
        <v>4</v>
      </c>
      <c r="B781" s="1" t="s">
        <v>1439</v>
      </c>
    </row>
    <row r="782" spans="1:8" x14ac:dyDescent="0.35">
      <c r="A782" t="s">
        <v>7</v>
      </c>
      <c r="B782" t="s">
        <v>26</v>
      </c>
    </row>
    <row r="783" spans="1:8" x14ac:dyDescent="0.35">
      <c r="A783" t="s">
        <v>290</v>
      </c>
      <c r="B783" t="s">
        <v>364</v>
      </c>
    </row>
    <row r="784" spans="1:8" x14ac:dyDescent="0.35">
      <c r="A784" t="s">
        <v>67</v>
      </c>
      <c r="B784">
        <v>1</v>
      </c>
    </row>
    <row r="785" spans="1:7" ht="15.5" x14ac:dyDescent="0.35">
      <c r="A785" t="s">
        <v>9</v>
      </c>
      <c r="B785" s="2" t="s">
        <v>937</v>
      </c>
    </row>
    <row r="786" spans="1:7" x14ac:dyDescent="0.35">
      <c r="A786" t="s">
        <v>18</v>
      </c>
      <c r="B786" t="s">
        <v>184</v>
      </c>
    </row>
    <row r="787" spans="1:7" x14ac:dyDescent="0.35">
      <c r="A787" t="s">
        <v>10</v>
      </c>
      <c r="B787" t="s">
        <v>21</v>
      </c>
    </row>
    <row r="788" spans="1:7" x14ac:dyDescent="0.35">
      <c r="A788" t="s">
        <v>65</v>
      </c>
      <c r="B788" t="s">
        <v>788</v>
      </c>
    </row>
    <row r="789" spans="1:7" ht="15.5" x14ac:dyDescent="0.35">
      <c r="A789" s="1" t="s">
        <v>13</v>
      </c>
    </row>
    <row r="790" spans="1:7" x14ac:dyDescent="0.35">
      <c r="A790" t="s">
        <v>14</v>
      </c>
      <c r="B790" t="s">
        <v>15</v>
      </c>
      <c r="C790" t="s">
        <v>16</v>
      </c>
      <c r="D790" t="s">
        <v>7</v>
      </c>
      <c r="E790" t="s">
        <v>10</v>
      </c>
      <c r="F790" t="s">
        <v>18</v>
      </c>
      <c r="G790" t="s">
        <v>9</v>
      </c>
    </row>
    <row r="791" spans="1:7" ht="15.5" x14ac:dyDescent="0.35">
      <c r="A791" s="2" t="s">
        <v>1439</v>
      </c>
      <c r="B791">
        <v>1</v>
      </c>
      <c r="C791" t="s">
        <v>1</v>
      </c>
      <c r="D791" t="s">
        <v>26</v>
      </c>
      <c r="E791" t="s">
        <v>21</v>
      </c>
      <c r="F791" t="s">
        <v>25</v>
      </c>
      <c r="G791" s="2" t="s">
        <v>937</v>
      </c>
    </row>
    <row r="792" spans="1:7" ht="15.5" x14ac:dyDescent="0.35">
      <c r="A792" s="2" t="s">
        <v>1440</v>
      </c>
      <c r="B792">
        <v>120</v>
      </c>
      <c r="C792" t="s">
        <v>1</v>
      </c>
      <c r="D792" t="s">
        <v>8</v>
      </c>
      <c r="E792" t="s">
        <v>11</v>
      </c>
      <c r="F792" t="s">
        <v>27</v>
      </c>
      <c r="G792" t="s">
        <v>778</v>
      </c>
    </row>
    <row r="793" spans="1:7" x14ac:dyDescent="0.35">
      <c r="A793" t="s">
        <v>215</v>
      </c>
      <c r="B793">
        <v>3.2</v>
      </c>
      <c r="C793" t="s">
        <v>200</v>
      </c>
      <c r="D793" t="s">
        <v>60</v>
      </c>
      <c r="E793" t="s">
        <v>61</v>
      </c>
      <c r="F793" t="s">
        <v>27</v>
      </c>
      <c r="G793" t="s">
        <v>216</v>
      </c>
    </row>
    <row r="794" spans="1:7" x14ac:dyDescent="0.35">
      <c r="A794" t="s">
        <v>287</v>
      </c>
      <c r="B794">
        <v>1.6931E-7</v>
      </c>
      <c r="C794" t="s">
        <v>1</v>
      </c>
      <c r="D794" t="s">
        <v>26</v>
      </c>
      <c r="E794" t="s">
        <v>10</v>
      </c>
      <c r="F794" t="s">
        <v>27</v>
      </c>
    </row>
    <row r="795" spans="1:7" x14ac:dyDescent="0.35">
      <c r="A795" t="s">
        <v>352</v>
      </c>
      <c r="B795">
        <v>1.6931E-7</v>
      </c>
      <c r="C795" t="s">
        <v>1</v>
      </c>
      <c r="D795" t="s">
        <v>34</v>
      </c>
      <c r="E795" t="s">
        <v>10</v>
      </c>
      <c r="F795" t="s">
        <v>27</v>
      </c>
    </row>
    <row r="796" spans="1:7" x14ac:dyDescent="0.35">
      <c r="A796" t="s">
        <v>359</v>
      </c>
      <c r="B796">
        <v>1.6930571108622621E-7</v>
      </c>
      <c r="C796" t="s">
        <v>1</v>
      </c>
      <c r="D796" t="s">
        <v>34</v>
      </c>
      <c r="E796" t="s">
        <v>10</v>
      </c>
      <c r="F796" t="s">
        <v>27</v>
      </c>
    </row>
    <row r="798" spans="1:7" ht="15.5" x14ac:dyDescent="0.35">
      <c r="A798" s="1" t="s">
        <v>4</v>
      </c>
      <c r="B798" s="1" t="s">
        <v>1440</v>
      </c>
    </row>
    <row r="799" spans="1:7" x14ac:dyDescent="0.35">
      <c r="A799" t="s">
        <v>5</v>
      </c>
      <c r="B799">
        <v>1.3051904328123036</v>
      </c>
    </row>
    <row r="800" spans="1:7" x14ac:dyDescent="0.35">
      <c r="A800" t="s">
        <v>7</v>
      </c>
      <c r="B800" t="s">
        <v>8</v>
      </c>
    </row>
    <row r="801" spans="1:8" x14ac:dyDescent="0.35">
      <c r="A801" t="s">
        <v>9</v>
      </c>
      <c r="B801" t="s">
        <v>778</v>
      </c>
    </row>
    <row r="802" spans="1:8" x14ac:dyDescent="0.35">
      <c r="A802" t="s">
        <v>10</v>
      </c>
      <c r="B802" t="s">
        <v>11</v>
      </c>
    </row>
    <row r="803" spans="1:8" ht="15.5" x14ac:dyDescent="0.35">
      <c r="A803" s="1" t="s">
        <v>13</v>
      </c>
    </row>
    <row r="804" spans="1:8" x14ac:dyDescent="0.35">
      <c r="A804" t="s">
        <v>14</v>
      </c>
      <c r="B804" t="s">
        <v>15</v>
      </c>
      <c r="C804" t="s">
        <v>16</v>
      </c>
      <c r="D804" t="s">
        <v>7</v>
      </c>
      <c r="E804" t="s">
        <v>10</v>
      </c>
      <c r="F804" t="s">
        <v>17</v>
      </c>
      <c r="G804" t="s">
        <v>18</v>
      </c>
      <c r="H804" t="s">
        <v>9</v>
      </c>
    </row>
    <row r="805" spans="1:8" x14ac:dyDescent="0.35">
      <c r="A805" t="s">
        <v>616</v>
      </c>
      <c r="B805">
        <v>7.4035582309416453E-2</v>
      </c>
      <c r="C805" t="s">
        <v>20</v>
      </c>
      <c r="D805" t="s">
        <v>66</v>
      </c>
      <c r="E805" t="s">
        <v>21</v>
      </c>
      <c r="F805" t="s">
        <v>22</v>
      </c>
      <c r="G805" t="s">
        <v>23</v>
      </c>
      <c r="H805" t="s">
        <v>66</v>
      </c>
    </row>
    <row r="806" spans="1:8" x14ac:dyDescent="0.35">
      <c r="A806" t="s">
        <v>24</v>
      </c>
      <c r="B806">
        <v>2.4997268180157871E-5</v>
      </c>
      <c r="C806" t="s">
        <v>20</v>
      </c>
      <c r="D806" t="s">
        <v>66</v>
      </c>
      <c r="E806" t="s">
        <v>21</v>
      </c>
      <c r="F806" t="s">
        <v>22</v>
      </c>
      <c r="G806" t="s">
        <v>23</v>
      </c>
      <c r="H806" t="s">
        <v>66</v>
      </c>
    </row>
    <row r="807" spans="1:8" x14ac:dyDescent="0.35">
      <c r="A807" t="s">
        <v>197</v>
      </c>
      <c r="B807">
        <v>3.1700997968056904E-3</v>
      </c>
      <c r="C807" t="s">
        <v>20</v>
      </c>
      <c r="E807" t="s">
        <v>198</v>
      </c>
      <c r="F807" t="s">
        <v>199</v>
      </c>
      <c r="G807" t="s">
        <v>23</v>
      </c>
    </row>
    <row r="808" spans="1:8" x14ac:dyDescent="0.35">
      <c r="A808" t="str">
        <f>B798</f>
        <v>ATR BM, with digestate incineration, 25 bar</v>
      </c>
      <c r="B808">
        <v>1</v>
      </c>
      <c r="C808" t="s">
        <v>1</v>
      </c>
      <c r="D808" t="s">
        <v>8</v>
      </c>
      <c r="E808" t="s">
        <v>11</v>
      </c>
      <c r="G808" t="s">
        <v>25</v>
      </c>
      <c r="H808" t="s">
        <v>778</v>
      </c>
    </row>
    <row r="809" spans="1:8" x14ac:dyDescent="0.35">
      <c r="A809" t="s">
        <v>28</v>
      </c>
      <c r="B809">
        <v>4.4572893015137695E-12</v>
      </c>
      <c r="C809" t="s">
        <v>780</v>
      </c>
      <c r="D809" t="s">
        <v>26</v>
      </c>
      <c r="E809" t="s">
        <v>10</v>
      </c>
      <c r="G809" t="s">
        <v>27</v>
      </c>
      <c r="H809" t="s">
        <v>29</v>
      </c>
    </row>
    <row r="810" spans="1:8" x14ac:dyDescent="0.35">
      <c r="A810" t="s">
        <v>30</v>
      </c>
      <c r="B810">
        <v>4.4393999999999994E-6</v>
      </c>
      <c r="C810" t="s">
        <v>780</v>
      </c>
      <c r="D810" t="s">
        <v>31</v>
      </c>
      <c r="E810" t="s">
        <v>21</v>
      </c>
      <c r="G810" t="s">
        <v>27</v>
      </c>
      <c r="H810" t="s">
        <v>32</v>
      </c>
    </row>
    <row r="811" spans="1:8" x14ac:dyDescent="0.35">
      <c r="A811" t="s">
        <v>33</v>
      </c>
      <c r="B811">
        <v>2.9999999999999999E-7</v>
      </c>
      <c r="C811" t="s">
        <v>780</v>
      </c>
      <c r="D811" t="s">
        <v>34</v>
      </c>
      <c r="E811" t="s">
        <v>21</v>
      </c>
      <c r="G811" t="s">
        <v>27</v>
      </c>
      <c r="H811" t="s">
        <v>35</v>
      </c>
    </row>
    <row r="812" spans="1:8" x14ac:dyDescent="0.35">
      <c r="A812" t="s">
        <v>36</v>
      </c>
      <c r="B812">
        <v>3.0199999999999999E-6</v>
      </c>
      <c r="C812" t="s">
        <v>780</v>
      </c>
      <c r="D812" t="s">
        <v>34</v>
      </c>
      <c r="E812" t="s">
        <v>21</v>
      </c>
      <c r="G812" t="s">
        <v>27</v>
      </c>
      <c r="H812" t="s">
        <v>37</v>
      </c>
    </row>
    <row r="813" spans="1:8" x14ac:dyDescent="0.35">
      <c r="A813" t="s">
        <v>38</v>
      </c>
      <c r="B813">
        <v>2.1219E-11</v>
      </c>
      <c r="C813" t="s">
        <v>780</v>
      </c>
      <c r="D813" t="s">
        <v>34</v>
      </c>
      <c r="E813" t="s">
        <v>10</v>
      </c>
      <c r="G813" t="s">
        <v>27</v>
      </c>
      <c r="H813" t="s">
        <v>39</v>
      </c>
    </row>
    <row r="814" spans="1:8" x14ac:dyDescent="0.35">
      <c r="A814" t="s">
        <v>40</v>
      </c>
      <c r="B814">
        <v>2.3300000000000001E-7</v>
      </c>
      <c r="C814" t="s">
        <v>780</v>
      </c>
      <c r="D814" t="s">
        <v>34</v>
      </c>
      <c r="E814" t="s">
        <v>21</v>
      </c>
      <c r="G814" t="s">
        <v>27</v>
      </c>
      <c r="H814" t="s">
        <v>41</v>
      </c>
    </row>
    <row r="815" spans="1:8" x14ac:dyDescent="0.35">
      <c r="A815" t="s">
        <v>42</v>
      </c>
      <c r="B815">
        <v>1.3899999999999999E-7</v>
      </c>
      <c r="C815" t="s">
        <v>780</v>
      </c>
      <c r="D815" t="s">
        <v>34</v>
      </c>
      <c r="E815" t="s">
        <v>21</v>
      </c>
      <c r="G815" t="s">
        <v>27</v>
      </c>
      <c r="H815" t="s">
        <v>43</v>
      </c>
    </row>
    <row r="816" spans="1:8" x14ac:dyDescent="0.35">
      <c r="A816" t="s">
        <v>44</v>
      </c>
      <c r="B816">
        <v>1.6910012049805864E-6</v>
      </c>
      <c r="C816" t="s">
        <v>780</v>
      </c>
      <c r="D816" t="s">
        <v>34</v>
      </c>
      <c r="E816" t="s">
        <v>21</v>
      </c>
      <c r="G816" t="s">
        <v>27</v>
      </c>
      <c r="H816" t="s">
        <v>45</v>
      </c>
    </row>
    <row r="817" spans="1:8" x14ac:dyDescent="0.35">
      <c r="A817" t="s">
        <v>46</v>
      </c>
      <c r="B817">
        <v>2.6029999999999999E-6</v>
      </c>
      <c r="C817" t="s">
        <v>780</v>
      </c>
      <c r="D817" t="s">
        <v>34</v>
      </c>
      <c r="E817" t="s">
        <v>21</v>
      </c>
      <c r="G817" t="s">
        <v>27</v>
      </c>
      <c r="H817" t="s">
        <v>47</v>
      </c>
    </row>
    <row r="818" spans="1:8" x14ac:dyDescent="0.35">
      <c r="A818" t="s">
        <v>48</v>
      </c>
      <c r="B818">
        <v>3.9999999999999998E-7</v>
      </c>
      <c r="C818" t="s">
        <v>780</v>
      </c>
      <c r="D818" t="s">
        <v>26</v>
      </c>
      <c r="E818" t="s">
        <v>21</v>
      </c>
      <c r="G818" t="s">
        <v>27</v>
      </c>
      <c r="H818" t="s">
        <v>49</v>
      </c>
    </row>
    <row r="819" spans="1:8" x14ac:dyDescent="0.35">
      <c r="A819" t="s">
        <v>50</v>
      </c>
      <c r="B819">
        <v>9.6599999999999991E-8</v>
      </c>
      <c r="C819" t="s">
        <v>780</v>
      </c>
      <c r="D819" t="s">
        <v>34</v>
      </c>
      <c r="E819" t="s">
        <v>21</v>
      </c>
      <c r="G819" t="s">
        <v>27</v>
      </c>
      <c r="H819" t="s">
        <v>51</v>
      </c>
    </row>
    <row r="820" spans="1:8" x14ac:dyDescent="0.35">
      <c r="A820" t="s">
        <v>52</v>
      </c>
      <c r="B820">
        <v>6.2821198379039253E-2</v>
      </c>
      <c r="C820" t="s">
        <v>780</v>
      </c>
      <c r="D820" t="s">
        <v>53</v>
      </c>
      <c r="E820" t="s">
        <v>21</v>
      </c>
      <c r="G820" t="s">
        <v>27</v>
      </c>
      <c r="H820" t="s">
        <v>54</v>
      </c>
    </row>
    <row r="821" spans="1:8" x14ac:dyDescent="0.35">
      <c r="A821" t="s">
        <v>55</v>
      </c>
      <c r="B821">
        <v>7.35751288389381E-6</v>
      </c>
      <c r="C821" t="s">
        <v>780</v>
      </c>
      <c r="D821" t="s">
        <v>34</v>
      </c>
      <c r="E821" t="s">
        <v>21</v>
      </c>
      <c r="G821" t="s">
        <v>27</v>
      </c>
      <c r="H821" t="s">
        <v>56</v>
      </c>
    </row>
    <row r="822" spans="1:8" x14ac:dyDescent="0.35">
      <c r="A822" t="s">
        <v>57</v>
      </c>
      <c r="B822">
        <v>3.095E-6</v>
      </c>
      <c r="C822" t="s">
        <v>780</v>
      </c>
      <c r="D822" t="s">
        <v>34</v>
      </c>
      <c r="E822" t="s">
        <v>21</v>
      </c>
      <c r="G822" t="s">
        <v>27</v>
      </c>
      <c r="H822" t="s">
        <v>58</v>
      </c>
    </row>
    <row r="823" spans="1:8" x14ac:dyDescent="0.35">
      <c r="A823" t="s">
        <v>59</v>
      </c>
      <c r="B823">
        <v>-5.6041324981717594E-3</v>
      </c>
      <c r="C823" t="s">
        <v>780</v>
      </c>
      <c r="D823" t="s">
        <v>60</v>
      </c>
      <c r="E823" t="s">
        <v>61</v>
      </c>
      <c r="G823" t="s">
        <v>27</v>
      </c>
      <c r="H823" t="s">
        <v>62</v>
      </c>
    </row>
    <row r="824" spans="1:8" x14ac:dyDescent="0.35">
      <c r="A824" t="s">
        <v>1451</v>
      </c>
      <c r="B824">
        <f>0.0430316038926552*0.657</f>
        <v>2.8271763757474467E-2</v>
      </c>
      <c r="C824" t="s">
        <v>832</v>
      </c>
      <c r="D824" t="s">
        <v>8</v>
      </c>
      <c r="E824" t="s">
        <v>21</v>
      </c>
      <c r="G824" t="s">
        <v>27</v>
      </c>
      <c r="H824" t="s">
        <v>833</v>
      </c>
    </row>
    <row r="826" spans="1:8" ht="15.5" x14ac:dyDescent="0.35">
      <c r="A826" s="1" t="s">
        <v>4</v>
      </c>
      <c r="B826" s="1" t="s">
        <v>1441</v>
      </c>
    </row>
    <row r="827" spans="1:8" x14ac:dyDescent="0.35">
      <c r="A827" t="s">
        <v>7</v>
      </c>
      <c r="B827" t="s">
        <v>26</v>
      </c>
    </row>
    <row r="828" spans="1:8" x14ac:dyDescent="0.35">
      <c r="A828" t="s">
        <v>290</v>
      </c>
      <c r="B828" t="s">
        <v>364</v>
      </c>
    </row>
    <row r="829" spans="1:8" x14ac:dyDescent="0.35">
      <c r="A829" t="s">
        <v>67</v>
      </c>
      <c r="B829">
        <v>1</v>
      </c>
    </row>
    <row r="830" spans="1:8" ht="15.5" x14ac:dyDescent="0.35">
      <c r="A830" t="s">
        <v>9</v>
      </c>
      <c r="B830" s="2" t="s">
        <v>937</v>
      </c>
    </row>
    <row r="831" spans="1:8" x14ac:dyDescent="0.35">
      <c r="A831" t="s">
        <v>18</v>
      </c>
      <c r="B831" t="s">
        <v>184</v>
      </c>
    </row>
    <row r="832" spans="1:8" x14ac:dyDescent="0.35">
      <c r="A832" t="s">
        <v>10</v>
      </c>
      <c r="B832" t="s">
        <v>21</v>
      </c>
    </row>
    <row r="833" spans="1:7" x14ac:dyDescent="0.35">
      <c r="A833" t="s">
        <v>65</v>
      </c>
      <c r="B833" t="s">
        <v>788</v>
      </c>
    </row>
    <row r="834" spans="1:7" ht="15.5" x14ac:dyDescent="0.35">
      <c r="A834" s="1" t="s">
        <v>13</v>
      </c>
    </row>
    <row r="835" spans="1:7" x14ac:dyDescent="0.35">
      <c r="A835" t="s">
        <v>14</v>
      </c>
      <c r="B835" t="s">
        <v>15</v>
      </c>
      <c r="C835" t="s">
        <v>16</v>
      </c>
      <c r="D835" t="s">
        <v>7</v>
      </c>
      <c r="E835" t="s">
        <v>10</v>
      </c>
      <c r="F835" t="s">
        <v>18</v>
      </c>
      <c r="G835" t="s">
        <v>9</v>
      </c>
    </row>
    <row r="836" spans="1:7" ht="15.5" x14ac:dyDescent="0.35">
      <c r="A836" s="2" t="s">
        <v>1441</v>
      </c>
      <c r="B836">
        <v>1</v>
      </c>
      <c r="C836" t="s">
        <v>1</v>
      </c>
      <c r="D836" t="s">
        <v>26</v>
      </c>
      <c r="E836" t="s">
        <v>21</v>
      </c>
      <c r="F836" t="s">
        <v>25</v>
      </c>
      <c r="G836" s="2" t="s">
        <v>937</v>
      </c>
    </row>
    <row r="837" spans="1:7" ht="15.5" x14ac:dyDescent="0.35">
      <c r="A837" s="2" t="s">
        <v>1442</v>
      </c>
      <c r="B837">
        <v>120</v>
      </c>
      <c r="C837" t="s">
        <v>1</v>
      </c>
      <c r="D837" t="s">
        <v>8</v>
      </c>
      <c r="E837" t="s">
        <v>11</v>
      </c>
      <c r="F837" t="s">
        <v>27</v>
      </c>
      <c r="G837" t="s">
        <v>778</v>
      </c>
    </row>
    <row r="838" spans="1:7" x14ac:dyDescent="0.35">
      <c r="A838" t="s">
        <v>215</v>
      </c>
      <c r="B838">
        <v>3.2</v>
      </c>
      <c r="C838" t="s">
        <v>200</v>
      </c>
      <c r="D838" t="s">
        <v>60</v>
      </c>
      <c r="E838" t="s">
        <v>61</v>
      </c>
      <c r="F838" t="s">
        <v>27</v>
      </c>
      <c r="G838" t="s">
        <v>216</v>
      </c>
    </row>
    <row r="839" spans="1:7" x14ac:dyDescent="0.35">
      <c r="A839" t="s">
        <v>287</v>
      </c>
      <c r="B839">
        <v>1.6931E-7</v>
      </c>
      <c r="C839" t="s">
        <v>1</v>
      </c>
      <c r="D839" t="s">
        <v>26</v>
      </c>
      <c r="E839" t="s">
        <v>10</v>
      </c>
      <c r="F839" t="s">
        <v>27</v>
      </c>
    </row>
    <row r="840" spans="1:7" x14ac:dyDescent="0.35">
      <c r="A840" t="s">
        <v>352</v>
      </c>
      <c r="B840">
        <v>1.6931E-7</v>
      </c>
      <c r="C840" t="s">
        <v>1</v>
      </c>
      <c r="D840" t="s">
        <v>34</v>
      </c>
      <c r="E840" t="s">
        <v>10</v>
      </c>
      <c r="F840" t="s">
        <v>27</v>
      </c>
    </row>
    <row r="841" spans="1:7" x14ac:dyDescent="0.35">
      <c r="A841" t="s">
        <v>359</v>
      </c>
      <c r="B841">
        <v>1.6930571108622621E-7</v>
      </c>
      <c r="C841" t="s">
        <v>1</v>
      </c>
      <c r="D841" t="s">
        <v>34</v>
      </c>
      <c r="E841" t="s">
        <v>10</v>
      </c>
      <c r="F841" t="s">
        <v>27</v>
      </c>
    </row>
    <row r="843" spans="1:7" ht="15.5" x14ac:dyDescent="0.35">
      <c r="A843" s="1" t="s">
        <v>4</v>
      </c>
      <c r="B843" s="1" t="s">
        <v>1442</v>
      </c>
    </row>
    <row r="844" spans="1:7" x14ac:dyDescent="0.35">
      <c r="A844" t="s">
        <v>5</v>
      </c>
      <c r="B844">
        <v>1.3052025620169032</v>
      </c>
    </row>
    <row r="845" spans="1:7" x14ac:dyDescent="0.35">
      <c r="A845" t="s">
        <v>7</v>
      </c>
      <c r="B845" t="s">
        <v>8</v>
      </c>
    </row>
    <row r="846" spans="1:7" x14ac:dyDescent="0.35">
      <c r="A846" t="s">
        <v>9</v>
      </c>
      <c r="B846" t="s">
        <v>778</v>
      </c>
    </row>
    <row r="847" spans="1:7" x14ac:dyDescent="0.35">
      <c r="A847" t="s">
        <v>10</v>
      </c>
      <c r="B847" t="s">
        <v>11</v>
      </c>
    </row>
    <row r="848" spans="1:7" ht="15.5" x14ac:dyDescent="0.35">
      <c r="A848" s="1" t="s">
        <v>13</v>
      </c>
    </row>
    <row r="849" spans="1:8" x14ac:dyDescent="0.35">
      <c r="A849" t="s">
        <v>14</v>
      </c>
      <c r="B849" t="s">
        <v>15</v>
      </c>
      <c r="C849" t="s">
        <v>16</v>
      </c>
      <c r="D849" t="s">
        <v>7</v>
      </c>
      <c r="E849" t="s">
        <v>10</v>
      </c>
      <c r="F849" t="s">
        <v>17</v>
      </c>
      <c r="G849" t="s">
        <v>18</v>
      </c>
      <c r="H849" t="s">
        <v>9</v>
      </c>
    </row>
    <row r="850" spans="1:8" x14ac:dyDescent="0.35">
      <c r="A850" t="s">
        <v>616</v>
      </c>
      <c r="B850">
        <v>4.9031991012206157E-3</v>
      </c>
      <c r="C850" t="s">
        <v>20</v>
      </c>
      <c r="D850" t="s">
        <v>66</v>
      </c>
      <c r="E850" t="s">
        <v>21</v>
      </c>
      <c r="F850" t="s">
        <v>22</v>
      </c>
      <c r="G850" t="s">
        <v>23</v>
      </c>
      <c r="H850" t="s">
        <v>66</v>
      </c>
    </row>
    <row r="851" spans="1:8" x14ac:dyDescent="0.35">
      <c r="A851" t="s">
        <v>24</v>
      </c>
      <c r="B851">
        <v>2.4997268180157871E-5</v>
      </c>
      <c r="C851" t="s">
        <v>20</v>
      </c>
      <c r="D851" t="s">
        <v>66</v>
      </c>
      <c r="E851" t="s">
        <v>21</v>
      </c>
      <c r="F851" t="s">
        <v>22</v>
      </c>
      <c r="G851" t="s">
        <v>23</v>
      </c>
      <c r="H851" t="s">
        <v>66</v>
      </c>
    </row>
    <row r="852" spans="1:8" x14ac:dyDescent="0.35">
      <c r="A852" t="s">
        <v>197</v>
      </c>
      <c r="B852">
        <v>3.1701087855211204E-3</v>
      </c>
      <c r="C852" t="s">
        <v>20</v>
      </c>
      <c r="E852" t="s">
        <v>198</v>
      </c>
      <c r="F852" t="s">
        <v>199</v>
      </c>
      <c r="G852" t="s">
        <v>23</v>
      </c>
    </row>
    <row r="853" spans="1:8" x14ac:dyDescent="0.35">
      <c r="A853" t="str">
        <f>B843</f>
        <v>ATR BM + CCS (MDEA), 98 (average), with digestate incineration, 25 bar</v>
      </c>
      <c r="B853">
        <v>1</v>
      </c>
      <c r="C853" t="s">
        <v>1</v>
      </c>
      <c r="D853" t="s">
        <v>8</v>
      </c>
      <c r="E853" t="s">
        <v>11</v>
      </c>
      <c r="G853" t="s">
        <v>25</v>
      </c>
      <c r="H853" t="s">
        <v>778</v>
      </c>
    </row>
    <row r="854" spans="1:8" x14ac:dyDescent="0.35">
      <c r="A854" t="s">
        <v>802</v>
      </c>
      <c r="B854">
        <v>6.931778213579072E-2</v>
      </c>
      <c r="C854" t="s">
        <v>780</v>
      </c>
      <c r="D854" t="s">
        <v>26</v>
      </c>
      <c r="E854" t="s">
        <v>21</v>
      </c>
      <c r="G854" t="s">
        <v>27</v>
      </c>
      <c r="H854" t="s">
        <v>802</v>
      </c>
    </row>
    <row r="855" spans="1:8" x14ac:dyDescent="0.35">
      <c r="A855" t="s">
        <v>28</v>
      </c>
      <c r="B855">
        <v>4.457301940013404E-12</v>
      </c>
      <c r="C855" t="s">
        <v>780</v>
      </c>
      <c r="D855" t="s">
        <v>26</v>
      </c>
      <c r="E855" t="s">
        <v>10</v>
      </c>
      <c r="G855" t="s">
        <v>27</v>
      </c>
      <c r="H855" t="s">
        <v>29</v>
      </c>
    </row>
    <row r="856" spans="1:8" x14ac:dyDescent="0.35">
      <c r="A856" t="s">
        <v>30</v>
      </c>
      <c r="B856">
        <v>4.4393999999999994E-6</v>
      </c>
      <c r="C856" t="s">
        <v>780</v>
      </c>
      <c r="D856" t="s">
        <v>31</v>
      </c>
      <c r="E856" t="s">
        <v>21</v>
      </c>
      <c r="G856" t="s">
        <v>27</v>
      </c>
      <c r="H856" t="s">
        <v>32</v>
      </c>
    </row>
    <row r="857" spans="1:8" x14ac:dyDescent="0.35">
      <c r="A857" t="s">
        <v>33</v>
      </c>
      <c r="B857">
        <v>2.9999999999999999E-7</v>
      </c>
      <c r="C857" t="s">
        <v>780</v>
      </c>
      <c r="D857" t="s">
        <v>34</v>
      </c>
      <c r="E857" t="s">
        <v>21</v>
      </c>
      <c r="G857" t="s">
        <v>27</v>
      </c>
      <c r="H857" t="s">
        <v>35</v>
      </c>
    </row>
    <row r="858" spans="1:8" x14ac:dyDescent="0.35">
      <c r="A858" t="s">
        <v>36</v>
      </c>
      <c r="B858">
        <v>3.0199999999999999E-6</v>
      </c>
      <c r="C858" t="s">
        <v>780</v>
      </c>
      <c r="D858" t="s">
        <v>34</v>
      </c>
      <c r="E858" t="s">
        <v>21</v>
      </c>
      <c r="G858" t="s">
        <v>27</v>
      </c>
      <c r="H858" t="s">
        <v>37</v>
      </c>
    </row>
    <row r="859" spans="1:8" x14ac:dyDescent="0.35">
      <c r="A859" t="s">
        <v>775</v>
      </c>
      <c r="B859">
        <v>2.3642079843686714E-6</v>
      </c>
      <c r="C859" t="s">
        <v>780</v>
      </c>
      <c r="D859" t="s">
        <v>34</v>
      </c>
      <c r="E859" t="s">
        <v>21</v>
      </c>
      <c r="G859" t="s">
        <v>27</v>
      </c>
      <c r="H859" t="s">
        <v>776</v>
      </c>
    </row>
    <row r="860" spans="1:8" x14ac:dyDescent="0.35">
      <c r="A860" t="s">
        <v>38</v>
      </c>
      <c r="B860">
        <v>2.1219E-11</v>
      </c>
      <c r="C860" t="s">
        <v>780</v>
      </c>
      <c r="D860" t="s">
        <v>34</v>
      </c>
      <c r="E860" t="s">
        <v>10</v>
      </c>
      <c r="G860" t="s">
        <v>27</v>
      </c>
      <c r="H860" t="s">
        <v>39</v>
      </c>
    </row>
    <row r="861" spans="1:8" x14ac:dyDescent="0.35">
      <c r="A861" t="s">
        <v>40</v>
      </c>
      <c r="B861">
        <v>2.3300000000000001E-7</v>
      </c>
      <c r="C861" t="s">
        <v>780</v>
      </c>
      <c r="D861" t="s">
        <v>34</v>
      </c>
      <c r="E861" t="s">
        <v>21</v>
      </c>
      <c r="G861" t="s">
        <v>27</v>
      </c>
      <c r="H861" t="s">
        <v>41</v>
      </c>
    </row>
    <row r="862" spans="1:8" x14ac:dyDescent="0.35">
      <c r="A862" t="s">
        <v>42</v>
      </c>
      <c r="B862">
        <v>1.3899999999999999E-7</v>
      </c>
      <c r="C862" t="s">
        <v>780</v>
      </c>
      <c r="D862" t="s">
        <v>34</v>
      </c>
      <c r="E862" t="s">
        <v>21</v>
      </c>
      <c r="G862" t="s">
        <v>27</v>
      </c>
      <c r="H862" t="s">
        <v>43</v>
      </c>
    </row>
    <row r="863" spans="1:8" x14ac:dyDescent="0.35">
      <c r="A863" t="s">
        <v>44</v>
      </c>
      <c r="B863">
        <v>1.6910012049805864E-6</v>
      </c>
      <c r="C863" t="s">
        <v>780</v>
      </c>
      <c r="D863" t="s">
        <v>34</v>
      </c>
      <c r="E863" t="s">
        <v>21</v>
      </c>
      <c r="G863" t="s">
        <v>27</v>
      </c>
      <c r="H863" t="s">
        <v>45</v>
      </c>
    </row>
    <row r="864" spans="1:8" x14ac:dyDescent="0.35">
      <c r="A864" t="s">
        <v>46</v>
      </c>
      <c r="B864">
        <v>2.6029999999999999E-6</v>
      </c>
      <c r="C864" t="s">
        <v>780</v>
      </c>
      <c r="D864" t="s">
        <v>34</v>
      </c>
      <c r="E864" t="s">
        <v>21</v>
      </c>
      <c r="G864" t="s">
        <v>27</v>
      </c>
      <c r="H864" t="s">
        <v>47</v>
      </c>
    </row>
    <row r="865" spans="1:9" x14ac:dyDescent="0.35">
      <c r="A865" t="s">
        <v>48</v>
      </c>
      <c r="B865">
        <v>3.9999999999999998E-7</v>
      </c>
      <c r="C865" t="s">
        <v>780</v>
      </c>
      <c r="D865" t="s">
        <v>26</v>
      </c>
      <c r="E865" t="s">
        <v>21</v>
      </c>
      <c r="G865" t="s">
        <v>27</v>
      </c>
      <c r="H865" t="s">
        <v>49</v>
      </c>
    </row>
    <row r="866" spans="1:9" x14ac:dyDescent="0.35">
      <c r="A866" t="s">
        <v>50</v>
      </c>
      <c r="B866">
        <v>9.6599999999999991E-8</v>
      </c>
      <c r="C866" t="s">
        <v>780</v>
      </c>
      <c r="D866" t="s">
        <v>34</v>
      </c>
      <c r="E866" t="s">
        <v>21</v>
      </c>
      <c r="G866" t="s">
        <v>27</v>
      </c>
      <c r="H866" t="s">
        <v>51</v>
      </c>
    </row>
    <row r="867" spans="1:9" x14ac:dyDescent="0.35">
      <c r="A867" t="s">
        <v>52</v>
      </c>
      <c r="B867">
        <v>6.2821065668035345E-2</v>
      </c>
      <c r="C867" t="s">
        <v>780</v>
      </c>
      <c r="D867" t="s">
        <v>53</v>
      </c>
      <c r="E867" t="s">
        <v>21</v>
      </c>
      <c r="G867" t="s">
        <v>27</v>
      </c>
      <c r="H867" t="s">
        <v>54</v>
      </c>
    </row>
    <row r="868" spans="1:9" x14ac:dyDescent="0.35">
      <c r="A868" t="s">
        <v>55</v>
      </c>
      <c r="B868">
        <v>7.35751288389381E-6</v>
      </c>
      <c r="C868" t="s">
        <v>780</v>
      </c>
      <c r="D868" t="s">
        <v>34</v>
      </c>
      <c r="E868" t="s">
        <v>21</v>
      </c>
      <c r="G868" t="s">
        <v>27</v>
      </c>
      <c r="H868" t="s">
        <v>56</v>
      </c>
    </row>
    <row r="869" spans="1:9" x14ac:dyDescent="0.35">
      <c r="A869" t="s">
        <v>57</v>
      </c>
      <c r="B869">
        <v>3.095E-6</v>
      </c>
      <c r="C869" t="s">
        <v>780</v>
      </c>
      <c r="D869" t="s">
        <v>34</v>
      </c>
      <c r="E869" t="s">
        <v>21</v>
      </c>
      <c r="G869" t="s">
        <v>27</v>
      </c>
      <c r="H869" t="s">
        <v>58</v>
      </c>
    </row>
    <row r="870" spans="1:9" x14ac:dyDescent="0.35">
      <c r="A870" t="s">
        <v>59</v>
      </c>
      <c r="B870">
        <v>-1.2852843910989183E-3</v>
      </c>
      <c r="C870" t="s">
        <v>780</v>
      </c>
      <c r="D870" t="s">
        <v>60</v>
      </c>
      <c r="E870" t="s">
        <v>61</v>
      </c>
      <c r="G870" t="s">
        <v>27</v>
      </c>
      <c r="H870" t="s">
        <v>62</v>
      </c>
    </row>
    <row r="871" spans="1:9" x14ac:dyDescent="0.35">
      <c r="A871" t="s">
        <v>1451</v>
      </c>
      <c r="B871">
        <f>0.043032003787655*0.657</f>
        <v>2.8272026488489338E-2</v>
      </c>
      <c r="C871" t="s">
        <v>832</v>
      </c>
      <c r="D871" t="s">
        <v>8</v>
      </c>
      <c r="E871" t="s">
        <v>21</v>
      </c>
      <c r="G871" t="s">
        <v>27</v>
      </c>
      <c r="H871" t="s">
        <v>833</v>
      </c>
    </row>
    <row r="873" spans="1:9" x14ac:dyDescent="0.35">
      <c r="A873" s="16" t="s">
        <v>4</v>
      </c>
      <c r="B873" s="16" t="s">
        <v>1451</v>
      </c>
      <c r="C873" s="19"/>
    </row>
    <row r="874" spans="1:9" x14ac:dyDescent="0.35">
      <c r="A874" s="16" t="s">
        <v>65</v>
      </c>
      <c r="B874" t="s">
        <v>836</v>
      </c>
      <c r="C874" s="19"/>
    </row>
    <row r="875" spans="1:9" x14ac:dyDescent="0.35">
      <c r="A875" s="16" t="s">
        <v>7</v>
      </c>
      <c r="B875" t="s">
        <v>8</v>
      </c>
      <c r="C875" s="19"/>
    </row>
    <row r="876" spans="1:9" x14ac:dyDescent="0.35">
      <c r="A876" s="16" t="s">
        <v>9</v>
      </c>
      <c r="B876" t="s">
        <v>833</v>
      </c>
      <c r="C876" s="19"/>
    </row>
    <row r="877" spans="1:9" x14ac:dyDescent="0.35">
      <c r="A877" s="16" t="s">
        <v>67</v>
      </c>
      <c r="B877" s="20">
        <v>1</v>
      </c>
      <c r="C877" s="19"/>
    </row>
    <row r="878" spans="1:9" x14ac:dyDescent="0.35">
      <c r="A878" s="16" t="s">
        <v>10</v>
      </c>
      <c r="B878" t="s">
        <v>21</v>
      </c>
      <c r="C878" s="19"/>
    </row>
    <row r="879" spans="1:9" x14ac:dyDescent="0.35">
      <c r="A879" s="16" t="s">
        <v>13</v>
      </c>
      <c r="C879" s="19"/>
      <c r="D879" s="21"/>
    </row>
    <row r="880" spans="1:9" x14ac:dyDescent="0.35">
      <c r="A880" s="16" t="s">
        <v>14</v>
      </c>
      <c r="B880" s="22" t="s">
        <v>9</v>
      </c>
      <c r="C880" s="23" t="s">
        <v>15</v>
      </c>
      <c r="D880" s="16" t="s">
        <v>10</v>
      </c>
      <c r="E880" s="16" t="s">
        <v>16</v>
      </c>
      <c r="F880" s="16" t="s">
        <v>17</v>
      </c>
      <c r="G880" s="16" t="s">
        <v>7</v>
      </c>
      <c r="H880" s="16" t="s">
        <v>18</v>
      </c>
      <c r="I880" s="22" t="s">
        <v>65</v>
      </c>
    </row>
    <row r="881" spans="1:13" x14ac:dyDescent="0.35">
      <c r="A881" t="s">
        <v>1451</v>
      </c>
      <c r="B881" t="s">
        <v>833</v>
      </c>
      <c r="C881" s="28">
        <v>1</v>
      </c>
      <c r="D881" t="s">
        <v>21</v>
      </c>
      <c r="E881" t="s">
        <v>832</v>
      </c>
      <c r="G881" t="s">
        <v>8</v>
      </c>
      <c r="H881" t="s">
        <v>25</v>
      </c>
      <c r="I881" t="s">
        <v>9</v>
      </c>
    </row>
    <row r="882" spans="1:13" x14ac:dyDescent="0.35">
      <c r="A882" s="24" t="s">
        <v>837</v>
      </c>
      <c r="B882" s="24" t="s">
        <v>641</v>
      </c>
      <c r="C882" s="28">
        <v>2.775044779131663</v>
      </c>
      <c r="D882" t="s">
        <v>198</v>
      </c>
      <c r="E882" t="s">
        <v>832</v>
      </c>
      <c r="G882" t="s">
        <v>8</v>
      </c>
      <c r="H882" t="s">
        <v>27</v>
      </c>
      <c r="I882" s="24" t="s">
        <v>838</v>
      </c>
    </row>
    <row r="883" spans="1:13" x14ac:dyDescent="0.35">
      <c r="A883" s="25" t="s">
        <v>293</v>
      </c>
      <c r="B883" s="25" t="s">
        <v>29</v>
      </c>
      <c r="C883" s="29">
        <v>6.0882800608828003E-10</v>
      </c>
      <c r="D883" s="25" t="s">
        <v>10</v>
      </c>
      <c r="E883" s="25" t="s">
        <v>834</v>
      </c>
      <c r="F883" s="25"/>
      <c r="G883" s="25" t="s">
        <v>34</v>
      </c>
      <c r="H883" s="25" t="s">
        <v>27</v>
      </c>
      <c r="I883" s="25" t="s">
        <v>631</v>
      </c>
      <c r="J883" s="21"/>
      <c r="L883" s="21"/>
      <c r="M883" s="21"/>
    </row>
    <row r="884" spans="1:13" ht="15.5" x14ac:dyDescent="0.35">
      <c r="A884" s="25" t="s">
        <v>628</v>
      </c>
      <c r="B884" s="25" t="s">
        <v>630</v>
      </c>
      <c r="C884" s="29">
        <v>1.345476256548685E-3</v>
      </c>
      <c r="D884" t="s">
        <v>21</v>
      </c>
      <c r="E884" t="s">
        <v>834</v>
      </c>
      <c r="G884" t="s">
        <v>34</v>
      </c>
      <c r="H884" s="25" t="s">
        <v>27</v>
      </c>
      <c r="I884" t="s">
        <v>629</v>
      </c>
      <c r="J884" s="26"/>
      <c r="L884" s="26"/>
    </row>
    <row r="885" spans="1:13" ht="15.5" x14ac:dyDescent="0.35">
      <c r="A885" s="25" t="s">
        <v>52</v>
      </c>
      <c r="B885" s="25" t="s">
        <v>54</v>
      </c>
      <c r="C885" s="29">
        <v>8.325134337394989E-2</v>
      </c>
      <c r="D885" t="s">
        <v>21</v>
      </c>
      <c r="E885" t="s">
        <v>834</v>
      </c>
      <c r="G885" t="s">
        <v>8</v>
      </c>
      <c r="H885" s="25" t="s">
        <v>27</v>
      </c>
      <c r="I885" t="s">
        <v>54</v>
      </c>
      <c r="J885" s="26"/>
      <c r="L885" s="26"/>
    </row>
    <row r="886" spans="1:13" x14ac:dyDescent="0.35">
      <c r="A886" s="25" t="s">
        <v>201</v>
      </c>
      <c r="B886" s="25" t="s">
        <v>202</v>
      </c>
      <c r="C886" s="29">
        <v>8.3251343373949886E-5</v>
      </c>
      <c r="D886" s="25" t="s">
        <v>21</v>
      </c>
      <c r="E886" s="25" t="s">
        <v>834</v>
      </c>
      <c r="F886" s="25"/>
      <c r="G886" s="25" t="s">
        <v>34</v>
      </c>
      <c r="H886" s="25" t="s">
        <v>27</v>
      </c>
      <c r="I886" s="25" t="s">
        <v>633</v>
      </c>
      <c r="J886" s="25"/>
      <c r="L886" s="25"/>
      <c r="M886" s="25"/>
    </row>
    <row r="887" spans="1:13" x14ac:dyDescent="0.35">
      <c r="A887" s="25" t="s">
        <v>624</v>
      </c>
      <c r="B887" s="25" t="s">
        <v>626</v>
      </c>
      <c r="C887" s="29">
        <v>3.53818209339287E-2</v>
      </c>
      <c r="D887" t="s">
        <v>21</v>
      </c>
      <c r="E887" t="s">
        <v>834</v>
      </c>
      <c r="G887" t="s">
        <v>34</v>
      </c>
      <c r="H887" t="s">
        <v>27</v>
      </c>
      <c r="I887" t="s">
        <v>625</v>
      </c>
    </row>
    <row r="888" spans="1:13" ht="15.5" x14ac:dyDescent="0.35">
      <c r="A888" s="25" t="s">
        <v>637</v>
      </c>
      <c r="B888" t="s">
        <v>639</v>
      </c>
      <c r="C888" s="29">
        <v>1.3959316161692605E-2</v>
      </c>
      <c r="D888" t="s">
        <v>21</v>
      </c>
      <c r="E888" t="s">
        <v>832</v>
      </c>
      <c r="G888" t="s">
        <v>26</v>
      </c>
      <c r="H888" t="s">
        <v>27</v>
      </c>
      <c r="I888" t="s">
        <v>638</v>
      </c>
      <c r="J888" s="26"/>
      <c r="L888" s="26"/>
    </row>
    <row r="889" spans="1:13" x14ac:dyDescent="0.35">
      <c r="A889" s="25" t="s">
        <v>120</v>
      </c>
      <c r="B889" t="s">
        <v>122</v>
      </c>
      <c r="C889" s="29">
        <v>0.18264840182648401</v>
      </c>
      <c r="D889" t="s">
        <v>61</v>
      </c>
      <c r="E889" t="s">
        <v>834</v>
      </c>
      <c r="G889" t="s">
        <v>60</v>
      </c>
      <c r="H889" t="s">
        <v>27</v>
      </c>
      <c r="I889" t="s">
        <v>635</v>
      </c>
    </row>
    <row r="890" spans="1:13" x14ac:dyDescent="0.35">
      <c r="A890" s="27" t="s">
        <v>620</v>
      </c>
      <c r="C890" s="29">
        <v>4.3652968036529677E-4</v>
      </c>
      <c r="D890" t="s">
        <v>21</v>
      </c>
      <c r="E890" t="s">
        <v>20</v>
      </c>
      <c r="F890" t="s">
        <v>22</v>
      </c>
      <c r="H890" t="s">
        <v>23</v>
      </c>
      <c r="I890" t="s">
        <v>839</v>
      </c>
    </row>
    <row r="891" spans="1:13" x14ac:dyDescent="0.35">
      <c r="A891" s="27" t="s">
        <v>616</v>
      </c>
      <c r="C891" s="28">
        <v>2.771935886930641</v>
      </c>
      <c r="D891" t="s">
        <v>21</v>
      </c>
      <c r="E891" t="s">
        <v>20</v>
      </c>
      <c r="F891" t="s">
        <v>22</v>
      </c>
      <c r="H891" t="s">
        <v>23</v>
      </c>
      <c r="I891" t="s">
        <v>617</v>
      </c>
    </row>
    <row r="892" spans="1:13" x14ac:dyDescent="0.35">
      <c r="A892" s="27" t="s">
        <v>618</v>
      </c>
      <c r="C892" s="29">
        <v>5.308219178082192E-6</v>
      </c>
      <c r="D892" t="s">
        <v>21</v>
      </c>
      <c r="E892" t="s">
        <v>20</v>
      </c>
      <c r="F892" t="s">
        <v>22</v>
      </c>
      <c r="H892" t="s">
        <v>23</v>
      </c>
      <c r="I892" t="s">
        <v>619</v>
      </c>
    </row>
    <row r="893" spans="1:13" x14ac:dyDescent="0.35">
      <c r="A893" s="27" t="s">
        <v>524</v>
      </c>
      <c r="B893" s="25"/>
      <c r="C893" s="29">
        <v>8.3954337899543366E-4</v>
      </c>
      <c r="D893" t="s">
        <v>21</v>
      </c>
      <c r="E893" t="s">
        <v>20</v>
      </c>
      <c r="F893" t="s">
        <v>22</v>
      </c>
      <c r="H893" t="s">
        <v>23</v>
      </c>
      <c r="I893" t="s">
        <v>622</v>
      </c>
    </row>
    <row r="894" spans="1:13" x14ac:dyDescent="0.35">
      <c r="A894" s="27" t="s">
        <v>196</v>
      </c>
      <c r="C894" s="29">
        <v>9.1324200913242012E-6</v>
      </c>
      <c r="D894" t="s">
        <v>21</v>
      </c>
      <c r="E894" t="s">
        <v>20</v>
      </c>
      <c r="F894" t="s">
        <v>22</v>
      </c>
      <c r="H894" t="s">
        <v>23</v>
      </c>
      <c r="I894" t="s">
        <v>619</v>
      </c>
    </row>
    <row r="895" spans="1:13" ht="16.25" customHeight="1" x14ac:dyDescent="0.35">
      <c r="A895" s="27" t="s">
        <v>195</v>
      </c>
      <c r="C895" s="29">
        <v>1.8721461187214613E-4</v>
      </c>
      <c r="D895" t="s">
        <v>21</v>
      </c>
      <c r="E895" t="s">
        <v>20</v>
      </c>
      <c r="F895" t="s">
        <v>22</v>
      </c>
      <c r="H895" t="s">
        <v>23</v>
      </c>
      <c r="I895" t="s">
        <v>615</v>
      </c>
    </row>
    <row r="897" spans="1:9" x14ac:dyDescent="0.35">
      <c r="A897" s="16" t="s">
        <v>4</v>
      </c>
      <c r="B897" s="16" t="s">
        <v>837</v>
      </c>
    </row>
    <row r="898" spans="1:9" x14ac:dyDescent="0.35">
      <c r="A898" t="s">
        <v>65</v>
      </c>
    </row>
    <row r="899" spans="1:9" x14ac:dyDescent="0.35">
      <c r="A899" t="s">
        <v>7</v>
      </c>
      <c r="B899" t="s">
        <v>8</v>
      </c>
    </row>
    <row r="900" spans="1:9" x14ac:dyDescent="0.35">
      <c r="A900" t="s">
        <v>67</v>
      </c>
      <c r="B900">
        <v>1</v>
      </c>
    </row>
    <row r="901" spans="1:9" x14ac:dyDescent="0.35">
      <c r="A901" t="s">
        <v>10</v>
      </c>
      <c r="B901" t="s">
        <v>198</v>
      </c>
    </row>
    <row r="902" spans="1:9" x14ac:dyDescent="0.35">
      <c r="A902" s="16" t="s">
        <v>13</v>
      </c>
    </row>
    <row r="903" spans="1:9" x14ac:dyDescent="0.35">
      <c r="A903" s="16" t="s">
        <v>14</v>
      </c>
      <c r="B903" s="16" t="s">
        <v>9</v>
      </c>
      <c r="C903" s="16" t="s">
        <v>15</v>
      </c>
      <c r="D903" s="16" t="s">
        <v>10</v>
      </c>
      <c r="E903" s="16" t="s">
        <v>16</v>
      </c>
      <c r="F903" s="16" t="s">
        <v>17</v>
      </c>
      <c r="G903" s="16" t="s">
        <v>7</v>
      </c>
      <c r="H903" s="16" t="s">
        <v>18</v>
      </c>
      <c r="I903" s="16" t="s">
        <v>65</v>
      </c>
    </row>
    <row r="904" spans="1:9" x14ac:dyDescent="0.35">
      <c r="A904" t="s">
        <v>837</v>
      </c>
      <c r="B904" t="s">
        <v>641</v>
      </c>
      <c r="C904">
        <v>1</v>
      </c>
      <c r="D904" t="s">
        <v>198</v>
      </c>
      <c r="E904" t="s">
        <v>832</v>
      </c>
      <c r="G904" t="s">
        <v>8</v>
      </c>
      <c r="H904" t="s">
        <v>25</v>
      </c>
      <c r="I904" t="s">
        <v>9</v>
      </c>
    </row>
    <row r="905" spans="1:9" x14ac:dyDescent="0.35">
      <c r="A905" t="s">
        <v>840</v>
      </c>
      <c r="C905">
        <v>5.3592000000000004</v>
      </c>
      <c r="D905" t="s">
        <v>21</v>
      </c>
      <c r="E905" t="s">
        <v>20</v>
      </c>
      <c r="F905" t="s">
        <v>841</v>
      </c>
      <c r="H905" t="s">
        <v>23</v>
      </c>
      <c r="I905" t="s">
        <v>838</v>
      </c>
    </row>
    <row r="906" spans="1:9" x14ac:dyDescent="0.35">
      <c r="A906" t="s">
        <v>616</v>
      </c>
      <c r="C906">
        <v>3.4083419999999993</v>
      </c>
      <c r="D906" t="s">
        <v>21</v>
      </c>
      <c r="E906" t="s">
        <v>20</v>
      </c>
      <c r="F906" t="s">
        <v>22</v>
      </c>
      <c r="H906" t="s">
        <v>23</v>
      </c>
    </row>
    <row r="908" spans="1:9" ht="15.5" x14ac:dyDescent="0.35">
      <c r="A908" s="1" t="s">
        <v>4</v>
      </c>
      <c r="B908" s="1" t="s">
        <v>805</v>
      </c>
    </row>
    <row r="909" spans="1:9" x14ac:dyDescent="0.35">
      <c r="A909" t="s">
        <v>7</v>
      </c>
      <c r="B909" t="s">
        <v>26</v>
      </c>
    </row>
    <row r="910" spans="1:9" x14ac:dyDescent="0.35">
      <c r="A910" t="s">
        <v>67</v>
      </c>
      <c r="B910">
        <v>1</v>
      </c>
    </row>
    <row r="911" spans="1:9" ht="15.5" x14ac:dyDescent="0.35">
      <c r="A911" t="s">
        <v>9</v>
      </c>
      <c r="B911" s="2" t="s">
        <v>937</v>
      </c>
    </row>
    <row r="912" spans="1:9" x14ac:dyDescent="0.35">
      <c r="A912" t="s">
        <v>18</v>
      </c>
      <c r="B912" t="s">
        <v>184</v>
      </c>
    </row>
    <row r="913" spans="1:7" x14ac:dyDescent="0.35">
      <c r="A913" t="s">
        <v>10</v>
      </c>
      <c r="B913" t="s">
        <v>21</v>
      </c>
    </row>
    <row r="914" spans="1:7" x14ac:dyDescent="0.35">
      <c r="A914" t="s">
        <v>65</v>
      </c>
      <c r="B914" t="s">
        <v>786</v>
      </c>
    </row>
    <row r="915" spans="1:7" ht="15.5" x14ac:dyDescent="0.35">
      <c r="A915" s="1" t="s">
        <v>13</v>
      </c>
    </row>
    <row r="916" spans="1:7" x14ac:dyDescent="0.35">
      <c r="A916" t="s">
        <v>14</v>
      </c>
      <c r="B916" t="s">
        <v>15</v>
      </c>
      <c r="C916" t="s">
        <v>16</v>
      </c>
      <c r="D916" t="s">
        <v>7</v>
      </c>
      <c r="E916" t="s">
        <v>10</v>
      </c>
      <c r="F916" t="s">
        <v>18</v>
      </c>
      <c r="G916" t="s">
        <v>9</v>
      </c>
    </row>
    <row r="917" spans="1:7" ht="15.5" x14ac:dyDescent="0.35">
      <c r="A917" s="2" t="s">
        <v>805</v>
      </c>
      <c r="B917">
        <v>1</v>
      </c>
      <c r="C917" t="s">
        <v>1</v>
      </c>
      <c r="D917" t="s">
        <v>26</v>
      </c>
      <c r="E917" t="s">
        <v>21</v>
      </c>
      <c r="F917" t="s">
        <v>25</v>
      </c>
      <c r="G917" s="2" t="s">
        <v>937</v>
      </c>
    </row>
    <row r="918" spans="1:7" ht="15.5" x14ac:dyDescent="0.35">
      <c r="A918" s="2" t="s">
        <v>806</v>
      </c>
      <c r="B918">
        <v>1</v>
      </c>
      <c r="C918" t="s">
        <v>1</v>
      </c>
      <c r="D918" t="s">
        <v>26</v>
      </c>
      <c r="E918" t="s">
        <v>21</v>
      </c>
      <c r="F918" t="s">
        <v>27</v>
      </c>
      <c r="G918" s="2" t="s">
        <v>1443</v>
      </c>
    </row>
    <row r="919" spans="1:7" x14ac:dyDescent="0.35">
      <c r="A919" t="s">
        <v>215</v>
      </c>
      <c r="B919">
        <v>3.2</v>
      </c>
      <c r="C919" t="s">
        <v>200</v>
      </c>
      <c r="D919" t="s">
        <v>60</v>
      </c>
      <c r="E919" t="s">
        <v>61</v>
      </c>
      <c r="F919" t="s">
        <v>27</v>
      </c>
      <c r="G919" t="s">
        <v>216</v>
      </c>
    </row>
    <row r="920" spans="1:7" x14ac:dyDescent="0.35">
      <c r="A920" t="s">
        <v>287</v>
      </c>
      <c r="B920">
        <v>1.6931E-7</v>
      </c>
      <c r="C920" t="s">
        <v>1</v>
      </c>
      <c r="D920" t="s">
        <v>26</v>
      </c>
      <c r="E920" t="s">
        <v>10</v>
      </c>
      <c r="F920" t="s">
        <v>27</v>
      </c>
    </row>
    <row r="921" spans="1:7" x14ac:dyDescent="0.35">
      <c r="A921" t="s">
        <v>352</v>
      </c>
      <c r="B921">
        <v>1.6931E-7</v>
      </c>
      <c r="C921" t="s">
        <v>1</v>
      </c>
      <c r="D921" t="s">
        <v>34</v>
      </c>
      <c r="E921" t="s">
        <v>10</v>
      </c>
      <c r="F921" t="s">
        <v>27</v>
      </c>
    </row>
    <row r="922" spans="1:7" x14ac:dyDescent="0.35">
      <c r="A922" t="s">
        <v>359</v>
      </c>
      <c r="B922">
        <v>1.6930571108622621E-7</v>
      </c>
      <c r="C922" t="s">
        <v>1</v>
      </c>
      <c r="D922" t="s">
        <v>34</v>
      </c>
      <c r="E922" t="s">
        <v>10</v>
      </c>
      <c r="F922" t="s">
        <v>27</v>
      </c>
    </row>
    <row r="924" spans="1:7" ht="15.5" x14ac:dyDescent="0.35">
      <c r="A924" s="1" t="s">
        <v>4</v>
      </c>
      <c r="B924" s="1" t="s">
        <v>806</v>
      </c>
    </row>
    <row r="925" spans="1:7" x14ac:dyDescent="0.35">
      <c r="A925" t="s">
        <v>67</v>
      </c>
      <c r="B925">
        <v>1</v>
      </c>
    </row>
    <row r="926" spans="1:7" ht="15.5" x14ac:dyDescent="0.35">
      <c r="A926" t="s">
        <v>9</v>
      </c>
      <c r="B926" s="2" t="s">
        <v>1443</v>
      </c>
    </row>
    <row r="927" spans="1:7" x14ac:dyDescent="0.35">
      <c r="A927" t="s">
        <v>18</v>
      </c>
      <c r="B927" t="s">
        <v>184</v>
      </c>
    </row>
    <row r="928" spans="1:7" x14ac:dyDescent="0.35">
      <c r="A928" t="s">
        <v>10</v>
      </c>
      <c r="B928" t="s">
        <v>21</v>
      </c>
    </row>
    <row r="929" spans="1:10" x14ac:dyDescent="0.35">
      <c r="A929" t="s">
        <v>7</v>
      </c>
      <c r="B929" t="s">
        <v>26</v>
      </c>
    </row>
    <row r="930" spans="1:10" x14ac:dyDescent="0.35">
      <c r="A930" t="s">
        <v>65</v>
      </c>
      <c r="B930" t="s">
        <v>807</v>
      </c>
    </row>
    <row r="931" spans="1:10" x14ac:dyDescent="0.35">
      <c r="A931" t="s">
        <v>800</v>
      </c>
      <c r="B931" t="s">
        <v>808</v>
      </c>
    </row>
    <row r="932" spans="1:10" ht="15.5" x14ac:dyDescent="0.35">
      <c r="A932" s="1" t="s">
        <v>13</v>
      </c>
    </row>
    <row r="933" spans="1:10" x14ac:dyDescent="0.35">
      <c r="A933" t="s">
        <v>14</v>
      </c>
      <c r="B933" t="s">
        <v>15</v>
      </c>
      <c r="C933" t="s">
        <v>7</v>
      </c>
      <c r="D933" t="s">
        <v>10</v>
      </c>
      <c r="E933" t="s">
        <v>17</v>
      </c>
      <c r="F933" t="s">
        <v>18</v>
      </c>
      <c r="G933" t="s">
        <v>185</v>
      </c>
      <c r="H933" t="s">
        <v>699</v>
      </c>
      <c r="I933" t="s">
        <v>65</v>
      </c>
      <c r="J933" t="s">
        <v>9</v>
      </c>
    </row>
    <row r="934" spans="1:10" x14ac:dyDescent="0.35">
      <c r="A934" t="s">
        <v>195</v>
      </c>
      <c r="B934">
        <v>6.9264000000000001E-3</v>
      </c>
      <c r="D934" t="s">
        <v>21</v>
      </c>
      <c r="E934" t="s">
        <v>519</v>
      </c>
      <c r="F934" t="s">
        <v>23</v>
      </c>
      <c r="G934">
        <v>0</v>
      </c>
      <c r="H934">
        <v>5.7720000000000003E-5</v>
      </c>
      <c r="I934" t="s">
        <v>66</v>
      </c>
    </row>
    <row r="935" spans="1:10" x14ac:dyDescent="0.35">
      <c r="A935" t="s">
        <v>19</v>
      </c>
      <c r="B935">
        <v>18.024000000000001</v>
      </c>
      <c r="D935" t="s">
        <v>21</v>
      </c>
      <c r="E935" t="s">
        <v>519</v>
      </c>
      <c r="F935" t="s">
        <v>23</v>
      </c>
      <c r="G935">
        <v>0</v>
      </c>
      <c r="H935">
        <v>0.1502</v>
      </c>
      <c r="I935" t="s">
        <v>66</v>
      </c>
    </row>
    <row r="936" spans="1:10" x14ac:dyDescent="0.35">
      <c r="A936" t="s">
        <v>809</v>
      </c>
      <c r="B936">
        <v>1.0375199999999999E-2</v>
      </c>
      <c r="D936" t="s">
        <v>21</v>
      </c>
      <c r="E936" t="s">
        <v>519</v>
      </c>
      <c r="F936" t="s">
        <v>23</v>
      </c>
      <c r="G936">
        <v>0</v>
      </c>
      <c r="H936">
        <v>8.6459999999999996E-5</v>
      </c>
      <c r="I936" t="s">
        <v>66</v>
      </c>
    </row>
    <row r="937" spans="1:10" ht="15.5" x14ac:dyDescent="0.35">
      <c r="A937" s="2" t="s">
        <v>806</v>
      </c>
      <c r="B937">
        <v>1</v>
      </c>
      <c r="C937" t="s">
        <v>26</v>
      </c>
      <c r="D937" t="s">
        <v>21</v>
      </c>
      <c r="F937" t="s">
        <v>25</v>
      </c>
      <c r="I937" t="s">
        <v>810</v>
      </c>
      <c r="J937" s="2" t="s">
        <v>1443</v>
      </c>
    </row>
    <row r="938" spans="1:10" x14ac:dyDescent="0.35">
      <c r="A938" t="s">
        <v>28</v>
      </c>
      <c r="B938">
        <v>6.9971999999999994E-10</v>
      </c>
      <c r="C938" t="s">
        <v>26</v>
      </c>
      <c r="D938" t="s">
        <v>10</v>
      </c>
      <c r="F938" t="s">
        <v>27</v>
      </c>
      <c r="G938">
        <v>0</v>
      </c>
      <c r="H938">
        <v>5.8309999999999997E-12</v>
      </c>
      <c r="I938" t="s">
        <v>811</v>
      </c>
      <c r="J938" t="s">
        <v>29</v>
      </c>
    </row>
    <row r="939" spans="1:10" x14ac:dyDescent="0.35">
      <c r="A939" t="s">
        <v>791</v>
      </c>
      <c r="B939">
        <v>0.16752</v>
      </c>
      <c r="C939" t="s">
        <v>8</v>
      </c>
      <c r="D939" t="s">
        <v>21</v>
      </c>
      <c r="F939" t="s">
        <v>27</v>
      </c>
      <c r="G939">
        <v>0</v>
      </c>
      <c r="H939">
        <v>1.3960000000000001E-3</v>
      </c>
      <c r="I939" t="s">
        <v>66</v>
      </c>
      <c r="J939" t="s">
        <v>792</v>
      </c>
    </row>
    <row r="940" spans="1:10" x14ac:dyDescent="0.35">
      <c r="A940" t="s">
        <v>812</v>
      </c>
      <c r="B940">
        <v>3.9743999999999998E-9</v>
      </c>
      <c r="C940" t="s">
        <v>8</v>
      </c>
      <c r="D940" t="s">
        <v>10</v>
      </c>
      <c r="F940" t="s">
        <v>27</v>
      </c>
      <c r="G940">
        <v>0</v>
      </c>
      <c r="H940">
        <v>3.3119999999999998E-11</v>
      </c>
      <c r="I940" t="s">
        <v>813</v>
      </c>
      <c r="J940" t="s">
        <v>39</v>
      </c>
    </row>
    <row r="941" spans="1:10" x14ac:dyDescent="0.35">
      <c r="A941" t="s">
        <v>814</v>
      </c>
      <c r="B941">
        <v>6.7271999999999998</v>
      </c>
      <c r="C941" s="18" t="s">
        <v>815</v>
      </c>
      <c r="D941" t="s">
        <v>21</v>
      </c>
      <c r="F941" t="s">
        <v>27</v>
      </c>
      <c r="G941">
        <v>0</v>
      </c>
      <c r="H941">
        <v>5.6059999999999999E-2</v>
      </c>
      <c r="J941" t="s">
        <v>816</v>
      </c>
    </row>
    <row r="942" spans="1:10" x14ac:dyDescent="0.35">
      <c r="A942" t="s">
        <v>143</v>
      </c>
      <c r="B942">
        <v>1.1397599999999999</v>
      </c>
      <c r="C942" t="s">
        <v>53</v>
      </c>
      <c r="D942" t="s">
        <v>116</v>
      </c>
      <c r="F942" t="s">
        <v>27</v>
      </c>
      <c r="G942">
        <v>0</v>
      </c>
      <c r="H942">
        <v>9.4979999999999995E-3</v>
      </c>
      <c r="I942" t="s">
        <v>66</v>
      </c>
      <c r="J942" t="s">
        <v>144</v>
      </c>
    </row>
    <row r="943" spans="1:10" x14ac:dyDescent="0.35">
      <c r="A943" t="s">
        <v>120</v>
      </c>
      <c r="B943">
        <v>2.7816000000000001</v>
      </c>
      <c r="C943" t="s">
        <v>60</v>
      </c>
      <c r="D943" t="s">
        <v>61</v>
      </c>
      <c r="F943" t="s">
        <v>27</v>
      </c>
      <c r="G943">
        <v>0</v>
      </c>
      <c r="H943">
        <v>2.3179999999999999E-2</v>
      </c>
      <c r="I943" t="s">
        <v>817</v>
      </c>
      <c r="J943" t="s">
        <v>122</v>
      </c>
    </row>
    <row r="944" spans="1:10" x14ac:dyDescent="0.35">
      <c r="A944" t="s">
        <v>818</v>
      </c>
      <c r="B944">
        <v>0.42432000000000003</v>
      </c>
      <c r="C944" t="s">
        <v>26</v>
      </c>
      <c r="D944" t="s">
        <v>116</v>
      </c>
      <c r="F944" t="s">
        <v>27</v>
      </c>
      <c r="G944">
        <v>0</v>
      </c>
      <c r="H944">
        <v>3.5360000000000001E-3</v>
      </c>
      <c r="I944" t="s">
        <v>66</v>
      </c>
      <c r="J944" t="s">
        <v>818</v>
      </c>
    </row>
    <row r="945" spans="1:10" x14ac:dyDescent="0.35">
      <c r="A945" t="s">
        <v>819</v>
      </c>
      <c r="B945">
        <v>0.50531999999999999</v>
      </c>
      <c r="C945" t="s">
        <v>765</v>
      </c>
      <c r="D945" t="s">
        <v>21</v>
      </c>
      <c r="F945" t="s">
        <v>27</v>
      </c>
      <c r="G945">
        <v>0</v>
      </c>
      <c r="H945">
        <v>4.2110000000000003E-3</v>
      </c>
      <c r="I945" t="s">
        <v>66</v>
      </c>
      <c r="J945" t="s">
        <v>820</v>
      </c>
    </row>
    <row r="946" spans="1:10" x14ac:dyDescent="0.35">
      <c r="A946" t="s">
        <v>821</v>
      </c>
      <c r="B946">
        <v>0.22848000000000002</v>
      </c>
      <c r="C946" t="s">
        <v>53</v>
      </c>
      <c r="D946" t="s">
        <v>21</v>
      </c>
      <c r="F946" t="s">
        <v>27</v>
      </c>
      <c r="G946">
        <v>0</v>
      </c>
      <c r="H946">
        <v>1.9040000000000001E-3</v>
      </c>
      <c r="I946" t="s">
        <v>66</v>
      </c>
      <c r="J946" t="s">
        <v>822</v>
      </c>
    </row>
    <row r="947" spans="1:10" x14ac:dyDescent="0.35">
      <c r="A947" t="s">
        <v>823</v>
      </c>
      <c r="B947">
        <v>9.339599999999999</v>
      </c>
      <c r="C947" t="s">
        <v>53</v>
      </c>
      <c r="D947" t="s">
        <v>21</v>
      </c>
      <c r="F947" t="s">
        <v>27</v>
      </c>
      <c r="G947">
        <v>0</v>
      </c>
      <c r="H947">
        <v>7.7829999999999996E-2</v>
      </c>
      <c r="I947" t="s">
        <v>66</v>
      </c>
      <c r="J947" t="s">
        <v>54</v>
      </c>
    </row>
    <row r="949" spans="1:10" ht="15.5" x14ac:dyDescent="0.35">
      <c r="A949" s="1" t="s">
        <v>4</v>
      </c>
      <c r="B949" s="1" t="s">
        <v>935</v>
      </c>
    </row>
    <row r="950" spans="1:10" x14ac:dyDescent="0.35">
      <c r="A950" t="s">
        <v>7</v>
      </c>
      <c r="B950" t="s">
        <v>8</v>
      </c>
    </row>
    <row r="951" spans="1:10" x14ac:dyDescent="0.35">
      <c r="A951" t="s">
        <v>67</v>
      </c>
      <c r="B951">
        <v>1</v>
      </c>
    </row>
    <row r="952" spans="1:10" ht="15.5" x14ac:dyDescent="0.35">
      <c r="A952" t="s">
        <v>9</v>
      </c>
      <c r="B952" s="2" t="s">
        <v>937</v>
      </c>
    </row>
    <row r="953" spans="1:10" x14ac:dyDescent="0.35">
      <c r="A953" t="s">
        <v>18</v>
      </c>
      <c r="B953" t="s">
        <v>184</v>
      </c>
    </row>
    <row r="954" spans="1:10" x14ac:dyDescent="0.35">
      <c r="A954" t="s">
        <v>10</v>
      </c>
      <c r="B954" t="s">
        <v>21</v>
      </c>
    </row>
    <row r="955" spans="1:10" x14ac:dyDescent="0.35">
      <c r="A955" t="s">
        <v>800</v>
      </c>
      <c r="B955" t="s">
        <v>1444</v>
      </c>
    </row>
    <row r="956" spans="1:10" x14ac:dyDescent="0.35">
      <c r="A956" t="s">
        <v>65</v>
      </c>
      <c r="B956" t="s">
        <v>896</v>
      </c>
    </row>
    <row r="957" spans="1:10" ht="15.5" x14ac:dyDescent="0.35">
      <c r="A957" s="1" t="s">
        <v>13</v>
      </c>
    </row>
    <row r="958" spans="1:10" x14ac:dyDescent="0.35">
      <c r="A958" t="s">
        <v>14</v>
      </c>
      <c r="B958" t="s">
        <v>15</v>
      </c>
      <c r="C958" t="s">
        <v>16</v>
      </c>
      <c r="D958" t="s">
        <v>7</v>
      </c>
      <c r="E958" t="s">
        <v>10</v>
      </c>
      <c r="F958" t="s">
        <v>18</v>
      </c>
      <c r="G958" t="s">
        <v>9</v>
      </c>
    </row>
    <row r="959" spans="1:10" ht="15.5" x14ac:dyDescent="0.35">
      <c r="A959" s="2" t="s">
        <v>935</v>
      </c>
      <c r="B959">
        <v>1</v>
      </c>
      <c r="C959" t="s">
        <v>1</v>
      </c>
      <c r="D959" t="s">
        <v>8</v>
      </c>
      <c r="E959" t="s">
        <v>21</v>
      </c>
      <c r="F959" t="s">
        <v>25</v>
      </c>
      <c r="G959" s="2" t="s">
        <v>937</v>
      </c>
    </row>
    <row r="960" spans="1:10" ht="15.5" x14ac:dyDescent="0.35">
      <c r="A960" s="2" t="s">
        <v>934</v>
      </c>
      <c r="B960">
        <v>1</v>
      </c>
      <c r="C960" t="s">
        <v>1</v>
      </c>
      <c r="D960" t="s">
        <v>8</v>
      </c>
      <c r="E960" t="s">
        <v>21</v>
      </c>
      <c r="F960" t="s">
        <v>27</v>
      </c>
      <c r="G960" t="s">
        <v>778</v>
      </c>
    </row>
    <row r="961" spans="1:7" x14ac:dyDescent="0.35">
      <c r="A961" t="s">
        <v>215</v>
      </c>
      <c r="B961">
        <v>3.2</v>
      </c>
      <c r="C961" t="s">
        <v>200</v>
      </c>
      <c r="D961" t="s">
        <v>60</v>
      </c>
      <c r="E961" t="s">
        <v>61</v>
      </c>
      <c r="F961" t="s">
        <v>27</v>
      </c>
      <c r="G961" t="s">
        <v>216</v>
      </c>
    </row>
    <row r="962" spans="1:7" x14ac:dyDescent="0.35">
      <c r="A962" t="s">
        <v>287</v>
      </c>
      <c r="B962">
        <v>1.6931E-7</v>
      </c>
      <c r="C962" t="s">
        <v>1</v>
      </c>
      <c r="D962" t="s">
        <v>26</v>
      </c>
      <c r="E962" t="s">
        <v>10</v>
      </c>
      <c r="F962" t="s">
        <v>27</v>
      </c>
    </row>
    <row r="963" spans="1:7" x14ac:dyDescent="0.35">
      <c r="A963" t="s">
        <v>352</v>
      </c>
      <c r="B963">
        <v>1.6931E-7</v>
      </c>
      <c r="C963" t="s">
        <v>1</v>
      </c>
      <c r="D963" t="s">
        <v>34</v>
      </c>
      <c r="E963" t="s">
        <v>10</v>
      </c>
      <c r="F963" t="s">
        <v>27</v>
      </c>
    </row>
    <row r="964" spans="1:7" x14ac:dyDescent="0.35">
      <c r="A964" t="s">
        <v>359</v>
      </c>
      <c r="B964">
        <v>1.6930571108622621E-7</v>
      </c>
      <c r="C964" t="s">
        <v>1</v>
      </c>
      <c r="D964" t="s">
        <v>34</v>
      </c>
      <c r="E964" t="s">
        <v>10</v>
      </c>
      <c r="F964" t="s">
        <v>27</v>
      </c>
    </row>
    <row r="966" spans="1:7" ht="15.5" x14ac:dyDescent="0.35">
      <c r="A966" s="1" t="s">
        <v>4</v>
      </c>
      <c r="B966" s="1" t="s">
        <v>936</v>
      </c>
    </row>
    <row r="967" spans="1:7" x14ac:dyDescent="0.35">
      <c r="A967" t="s">
        <v>7</v>
      </c>
      <c r="B967" t="s">
        <v>8</v>
      </c>
    </row>
    <row r="968" spans="1:7" x14ac:dyDescent="0.35">
      <c r="A968" t="s">
        <v>67</v>
      </c>
      <c r="B968">
        <v>1</v>
      </c>
    </row>
    <row r="969" spans="1:7" ht="15.5" x14ac:dyDescent="0.35">
      <c r="A969" t="s">
        <v>9</v>
      </c>
      <c r="B969" s="2" t="s">
        <v>937</v>
      </c>
    </row>
    <row r="970" spans="1:7" x14ac:dyDescent="0.35">
      <c r="A970" t="s">
        <v>18</v>
      </c>
      <c r="B970" t="s">
        <v>184</v>
      </c>
    </row>
    <row r="971" spans="1:7" x14ac:dyDescent="0.35">
      <c r="A971" t="s">
        <v>10</v>
      </c>
      <c r="B971" t="s">
        <v>21</v>
      </c>
    </row>
    <row r="972" spans="1:7" x14ac:dyDescent="0.35">
      <c r="A972" t="s">
        <v>800</v>
      </c>
      <c r="B972" t="s">
        <v>1444</v>
      </c>
    </row>
    <row r="973" spans="1:7" x14ac:dyDescent="0.35">
      <c r="A973" t="s">
        <v>65</v>
      </c>
      <c r="B973" t="s">
        <v>896</v>
      </c>
    </row>
    <row r="974" spans="1:7" ht="15.5" x14ac:dyDescent="0.35">
      <c r="A974" s="1" t="s">
        <v>13</v>
      </c>
    </row>
    <row r="975" spans="1:7" x14ac:dyDescent="0.35">
      <c r="A975" t="s">
        <v>14</v>
      </c>
      <c r="B975" t="s">
        <v>15</v>
      </c>
      <c r="C975" t="s">
        <v>16</v>
      </c>
      <c r="D975" t="s">
        <v>7</v>
      </c>
      <c r="E975" t="s">
        <v>10</v>
      </c>
      <c r="F975" t="s">
        <v>18</v>
      </c>
      <c r="G975" t="s">
        <v>9</v>
      </c>
    </row>
    <row r="976" spans="1:7" ht="15.5" x14ac:dyDescent="0.35">
      <c r="A976" s="2" t="s">
        <v>936</v>
      </c>
      <c r="B976">
        <v>1</v>
      </c>
      <c r="C976" t="s">
        <v>1</v>
      </c>
      <c r="D976" t="s">
        <v>8</v>
      </c>
      <c r="E976" t="s">
        <v>21</v>
      </c>
      <c r="F976" t="s">
        <v>25</v>
      </c>
      <c r="G976" s="2" t="s">
        <v>937</v>
      </c>
    </row>
    <row r="977" spans="1:8" ht="15.5" x14ac:dyDescent="0.35">
      <c r="A977" s="2" t="s">
        <v>933</v>
      </c>
      <c r="B977">
        <v>1</v>
      </c>
      <c r="C977" t="s">
        <v>1</v>
      </c>
      <c r="D977" t="s">
        <v>8</v>
      </c>
      <c r="E977" t="s">
        <v>21</v>
      </c>
      <c r="F977" t="s">
        <v>27</v>
      </c>
      <c r="G977" t="s">
        <v>778</v>
      </c>
    </row>
    <row r="978" spans="1:8" x14ac:dyDescent="0.35">
      <c r="A978" t="s">
        <v>215</v>
      </c>
      <c r="B978">
        <v>3.2</v>
      </c>
      <c r="C978" t="s">
        <v>200</v>
      </c>
      <c r="D978" t="s">
        <v>60</v>
      </c>
      <c r="E978" t="s">
        <v>61</v>
      </c>
      <c r="F978" t="s">
        <v>27</v>
      </c>
      <c r="G978" t="s">
        <v>216</v>
      </c>
    </row>
    <row r="979" spans="1:8" x14ac:dyDescent="0.35">
      <c r="A979" t="s">
        <v>287</v>
      </c>
      <c r="B979">
        <v>1.6931E-7</v>
      </c>
      <c r="C979" t="s">
        <v>1</v>
      </c>
      <c r="D979" t="s">
        <v>26</v>
      </c>
      <c r="E979" t="s">
        <v>10</v>
      </c>
      <c r="F979" t="s">
        <v>27</v>
      </c>
    </row>
    <row r="980" spans="1:8" x14ac:dyDescent="0.35">
      <c r="A980" t="s">
        <v>352</v>
      </c>
      <c r="B980">
        <v>1.6931E-7</v>
      </c>
      <c r="C980" t="s">
        <v>1</v>
      </c>
      <c r="D980" t="s">
        <v>34</v>
      </c>
      <c r="E980" t="s">
        <v>10</v>
      </c>
      <c r="F980" t="s">
        <v>27</v>
      </c>
    </row>
    <row r="981" spans="1:8" x14ac:dyDescent="0.35">
      <c r="A981" t="s">
        <v>359</v>
      </c>
      <c r="B981">
        <v>1.6930571108622621E-7</v>
      </c>
      <c r="C981" t="s">
        <v>1</v>
      </c>
      <c r="D981" t="s">
        <v>34</v>
      </c>
      <c r="E981" t="s">
        <v>10</v>
      </c>
      <c r="F981" t="s">
        <v>27</v>
      </c>
    </row>
    <row r="983" spans="1:8" ht="15.5" x14ac:dyDescent="0.35">
      <c r="A983" s="1" t="s">
        <v>4</v>
      </c>
      <c r="B983" s="1" t="s">
        <v>933</v>
      </c>
    </row>
    <row r="984" spans="1:8" x14ac:dyDescent="0.35">
      <c r="A984" t="s">
        <v>5</v>
      </c>
      <c r="B984" s="30">
        <v>1.8132045976445506</v>
      </c>
    </row>
    <row r="985" spans="1:8" x14ac:dyDescent="0.35">
      <c r="A985" t="s">
        <v>7</v>
      </c>
      <c r="B985" t="s">
        <v>8</v>
      </c>
    </row>
    <row r="986" spans="1:8" x14ac:dyDescent="0.35">
      <c r="A986" t="s">
        <v>9</v>
      </c>
      <c r="B986" t="s">
        <v>778</v>
      </c>
    </row>
    <row r="987" spans="1:8" x14ac:dyDescent="0.35">
      <c r="A987" t="s">
        <v>10</v>
      </c>
      <c r="B987" t="s">
        <v>21</v>
      </c>
    </row>
    <row r="988" spans="1:8" x14ac:dyDescent="0.35">
      <c r="A988" t="s">
        <v>800</v>
      </c>
      <c r="B988" t="s">
        <v>1444</v>
      </c>
    </row>
    <row r="989" spans="1:8" x14ac:dyDescent="0.35">
      <c r="A989" t="s">
        <v>65</v>
      </c>
      <c r="B989" t="s">
        <v>897</v>
      </c>
    </row>
    <row r="990" spans="1:8" ht="15.5" x14ac:dyDescent="0.35">
      <c r="A990" s="1" t="s">
        <v>13</v>
      </c>
    </row>
    <row r="991" spans="1:8" x14ac:dyDescent="0.35">
      <c r="A991" t="s">
        <v>14</v>
      </c>
      <c r="B991" t="s">
        <v>15</v>
      </c>
      <c r="C991" t="s">
        <v>16</v>
      </c>
      <c r="D991" t="s">
        <v>7</v>
      </c>
      <c r="E991" t="s">
        <v>10</v>
      </c>
      <c r="F991" t="s">
        <v>17</v>
      </c>
      <c r="G991" t="s">
        <v>18</v>
      </c>
      <c r="H991" t="s">
        <v>9</v>
      </c>
    </row>
    <row r="992" spans="1:8" ht="15.5" x14ac:dyDescent="0.35">
      <c r="A992" s="2" t="s">
        <v>933</v>
      </c>
      <c r="B992">
        <v>1</v>
      </c>
      <c r="C992" t="s">
        <v>1</v>
      </c>
      <c r="D992" t="s">
        <v>8</v>
      </c>
      <c r="E992" t="s">
        <v>21</v>
      </c>
      <c r="G992" t="s">
        <v>25</v>
      </c>
      <c r="H992" t="s">
        <v>778</v>
      </c>
    </row>
    <row r="993" spans="1:8" x14ac:dyDescent="0.35">
      <c r="A993" t="s">
        <v>616</v>
      </c>
      <c r="B993">
        <v>8.3668780583516718</v>
      </c>
      <c r="C993" t="s">
        <v>20</v>
      </c>
      <c r="D993" t="s">
        <v>66</v>
      </c>
      <c r="E993" t="s">
        <v>21</v>
      </c>
      <c r="F993" t="s">
        <v>22</v>
      </c>
      <c r="G993" t="s">
        <v>23</v>
      </c>
      <c r="H993" t="s">
        <v>66</v>
      </c>
    </row>
    <row r="994" spans="1:8" x14ac:dyDescent="0.35">
      <c r="A994" t="s">
        <v>197</v>
      </c>
      <c r="B994" s="31">
        <v>0.38041197561668283</v>
      </c>
      <c r="C994" t="s">
        <v>20</v>
      </c>
      <c r="D994" t="s">
        <v>66</v>
      </c>
      <c r="E994" t="s">
        <v>198</v>
      </c>
      <c r="F994" t="s">
        <v>199</v>
      </c>
      <c r="G994" t="s">
        <v>23</v>
      </c>
      <c r="H994" t="s">
        <v>66</v>
      </c>
    </row>
    <row r="995" spans="1:8" x14ac:dyDescent="0.35">
      <c r="A995" t="s">
        <v>802</v>
      </c>
      <c r="B995">
        <v>12.493810765991332</v>
      </c>
      <c r="C995" t="s">
        <v>1</v>
      </c>
      <c r="D995" t="s">
        <v>26</v>
      </c>
      <c r="E995" t="s">
        <v>21</v>
      </c>
      <c r="G995" t="s">
        <v>27</v>
      </c>
      <c r="H995" t="s">
        <v>802</v>
      </c>
    </row>
    <row r="996" spans="1:8" x14ac:dyDescent="0.35">
      <c r="A996" t="s">
        <v>38</v>
      </c>
      <c r="B996">
        <v>2.54628E-9</v>
      </c>
      <c r="C996" t="s">
        <v>1445</v>
      </c>
      <c r="D996" t="s">
        <v>34</v>
      </c>
      <c r="E996" t="s">
        <v>10</v>
      </c>
      <c r="G996" t="s">
        <v>27</v>
      </c>
      <c r="H996" t="s">
        <v>39</v>
      </c>
    </row>
    <row r="997" spans="1:8" x14ac:dyDescent="0.35">
      <c r="A997" t="s">
        <v>52</v>
      </c>
      <c r="B997">
        <v>7.5390157563601576</v>
      </c>
      <c r="C997" t="s">
        <v>1445</v>
      </c>
      <c r="D997" t="s">
        <v>8</v>
      </c>
      <c r="E997" t="s">
        <v>21</v>
      </c>
      <c r="G997" t="s">
        <v>27</v>
      </c>
      <c r="H997" t="s">
        <v>54</v>
      </c>
    </row>
    <row r="998" spans="1:8" x14ac:dyDescent="0.35">
      <c r="A998" t="s">
        <v>898</v>
      </c>
      <c r="B998">
        <v>11.512410143774924</v>
      </c>
      <c r="C998" t="s">
        <v>832</v>
      </c>
      <c r="D998" t="s">
        <v>8</v>
      </c>
      <c r="E998" t="s">
        <v>21</v>
      </c>
      <c r="G998" t="s">
        <v>27</v>
      </c>
      <c r="H998" t="s">
        <v>899</v>
      </c>
    </row>
    <row r="999" spans="1:8" x14ac:dyDescent="0.35">
      <c r="A999" t="s">
        <v>59</v>
      </c>
      <c r="B999">
        <v>3.8560069111530564</v>
      </c>
      <c r="C999" t="s">
        <v>1445</v>
      </c>
      <c r="D999" t="s">
        <v>60</v>
      </c>
      <c r="E999" t="s">
        <v>61</v>
      </c>
      <c r="G999" t="s">
        <v>27</v>
      </c>
      <c r="H999" t="s">
        <v>62</v>
      </c>
    </row>
    <row r="1000" spans="1:8" x14ac:dyDescent="0.35">
      <c r="A1000" t="s">
        <v>900</v>
      </c>
      <c r="B1000">
        <v>5.3483199147628007E-10</v>
      </c>
      <c r="C1000" t="s">
        <v>1445</v>
      </c>
      <c r="D1000" t="s">
        <v>8</v>
      </c>
      <c r="E1000" t="s">
        <v>10</v>
      </c>
      <c r="G1000" t="s">
        <v>27</v>
      </c>
      <c r="H1000" t="s">
        <v>901</v>
      </c>
    </row>
    <row r="1001" spans="1:8" x14ac:dyDescent="0.35">
      <c r="A1001" t="s">
        <v>902</v>
      </c>
      <c r="B1001">
        <v>2.8615461179087874E-7</v>
      </c>
      <c r="C1001" t="s">
        <v>1445</v>
      </c>
      <c r="D1001" t="s">
        <v>8</v>
      </c>
      <c r="E1001" t="s">
        <v>21</v>
      </c>
      <c r="G1001" t="s">
        <v>27</v>
      </c>
      <c r="H1001" t="s">
        <v>903</v>
      </c>
    </row>
    <row r="1003" spans="1:8" ht="15.5" x14ac:dyDescent="0.35">
      <c r="A1003" s="1" t="s">
        <v>4</v>
      </c>
      <c r="B1003" s="1" t="s">
        <v>934</v>
      </c>
    </row>
    <row r="1004" spans="1:8" x14ac:dyDescent="0.35">
      <c r="A1004" t="s">
        <v>5</v>
      </c>
      <c r="B1004">
        <v>1.8132045976445506</v>
      </c>
    </row>
    <row r="1005" spans="1:8" x14ac:dyDescent="0.35">
      <c r="A1005" t="s">
        <v>7</v>
      </c>
      <c r="B1005" t="s">
        <v>8</v>
      </c>
    </row>
    <row r="1006" spans="1:8" x14ac:dyDescent="0.35">
      <c r="A1006" t="s">
        <v>9</v>
      </c>
      <c r="B1006" t="s">
        <v>778</v>
      </c>
    </row>
    <row r="1007" spans="1:8" x14ac:dyDescent="0.35">
      <c r="A1007" t="s">
        <v>10</v>
      </c>
      <c r="B1007" t="s">
        <v>21</v>
      </c>
    </row>
    <row r="1008" spans="1:8" x14ac:dyDescent="0.35">
      <c r="A1008" t="s">
        <v>800</v>
      </c>
      <c r="B1008" t="s">
        <v>1444</v>
      </c>
    </row>
    <row r="1009" spans="1:8" x14ac:dyDescent="0.35">
      <c r="A1009" t="s">
        <v>65</v>
      </c>
      <c r="B1009" t="s">
        <v>897</v>
      </c>
    </row>
    <row r="1010" spans="1:8" ht="15.5" x14ac:dyDescent="0.35">
      <c r="A1010" s="1" t="s">
        <v>13</v>
      </c>
    </row>
    <row r="1011" spans="1:8" x14ac:dyDescent="0.35">
      <c r="A1011" t="s">
        <v>14</v>
      </c>
      <c r="B1011" t="s">
        <v>15</v>
      </c>
      <c r="C1011" t="s">
        <v>16</v>
      </c>
      <c r="D1011" t="s">
        <v>7</v>
      </c>
      <c r="E1011" t="s">
        <v>10</v>
      </c>
      <c r="F1011" t="s">
        <v>17</v>
      </c>
      <c r="G1011" t="s">
        <v>18</v>
      </c>
      <c r="H1011" t="s">
        <v>9</v>
      </c>
    </row>
    <row r="1012" spans="1:8" ht="15.5" x14ac:dyDescent="0.35">
      <c r="A1012" s="2" t="s">
        <v>934</v>
      </c>
      <c r="B1012">
        <v>1</v>
      </c>
      <c r="C1012" t="s">
        <v>1</v>
      </c>
      <c r="D1012" t="s">
        <v>8</v>
      </c>
      <c r="E1012" t="s">
        <v>21</v>
      </c>
      <c r="G1012" t="s">
        <v>25</v>
      </c>
      <c r="H1012" t="s">
        <v>778</v>
      </c>
    </row>
    <row r="1013" spans="1:8" x14ac:dyDescent="0.35">
      <c r="A1013" t="s">
        <v>616</v>
      </c>
      <c r="B1013">
        <v>20.860692830127658</v>
      </c>
      <c r="C1013" t="s">
        <v>20</v>
      </c>
      <c r="D1013" t="s">
        <v>66</v>
      </c>
      <c r="E1013" t="s">
        <v>21</v>
      </c>
      <c r="F1013" t="s">
        <v>22</v>
      </c>
      <c r="G1013" t="s">
        <v>23</v>
      </c>
      <c r="H1013" t="s">
        <v>66</v>
      </c>
    </row>
    <row r="1014" spans="1:8" x14ac:dyDescent="0.35">
      <c r="A1014" t="s">
        <v>197</v>
      </c>
      <c r="B1014">
        <v>0.38041197561668283</v>
      </c>
      <c r="C1014" t="s">
        <v>20</v>
      </c>
      <c r="D1014" t="s">
        <v>66</v>
      </c>
      <c r="E1014" t="s">
        <v>198</v>
      </c>
      <c r="F1014" t="s">
        <v>199</v>
      </c>
      <c r="G1014" t="s">
        <v>23</v>
      </c>
      <c r="H1014" t="s">
        <v>66</v>
      </c>
    </row>
    <row r="1015" spans="1:8" x14ac:dyDescent="0.35">
      <c r="A1015" t="s">
        <v>38</v>
      </c>
      <c r="B1015">
        <v>2.54628E-9</v>
      </c>
      <c r="C1015" t="s">
        <v>1445</v>
      </c>
      <c r="D1015" t="s">
        <v>34</v>
      </c>
      <c r="E1015" t="s">
        <v>10</v>
      </c>
      <c r="G1015" t="s">
        <v>27</v>
      </c>
      <c r="H1015" t="s">
        <v>39</v>
      </c>
    </row>
    <row r="1016" spans="1:8" x14ac:dyDescent="0.35">
      <c r="A1016" t="s">
        <v>52</v>
      </c>
      <c r="B1016">
        <v>7.5390157563601576</v>
      </c>
      <c r="C1016" t="s">
        <v>1445</v>
      </c>
      <c r="D1016" t="s">
        <v>8</v>
      </c>
      <c r="E1016" t="s">
        <v>21</v>
      </c>
      <c r="G1016" t="s">
        <v>27</v>
      </c>
      <c r="H1016" t="s">
        <v>54</v>
      </c>
    </row>
    <row r="1017" spans="1:8" x14ac:dyDescent="0.35">
      <c r="A1017" t="s">
        <v>898</v>
      </c>
      <c r="B1017">
        <v>11.512410143774924</v>
      </c>
      <c r="C1017" t="s">
        <v>832</v>
      </c>
      <c r="D1017" t="s">
        <v>8</v>
      </c>
      <c r="E1017" t="s">
        <v>21</v>
      </c>
      <c r="G1017" t="s">
        <v>27</v>
      </c>
      <c r="H1017" t="s">
        <v>899</v>
      </c>
    </row>
    <row r="1018" spans="1:8" x14ac:dyDescent="0.35">
      <c r="A1018" t="s">
        <v>59</v>
      </c>
      <c r="B1018">
        <v>1.6298450280608925</v>
      </c>
      <c r="C1018" t="s">
        <v>1445</v>
      </c>
      <c r="D1018" t="s">
        <v>60</v>
      </c>
      <c r="E1018" t="s">
        <v>61</v>
      </c>
      <c r="G1018" t="s">
        <v>27</v>
      </c>
      <c r="H1018" t="s">
        <v>62</v>
      </c>
    </row>
    <row r="1019" spans="1:8" x14ac:dyDescent="0.35">
      <c r="A1019" t="s">
        <v>900</v>
      </c>
      <c r="B1019">
        <v>5.3483199147628007E-10</v>
      </c>
      <c r="C1019" t="s">
        <v>1445</v>
      </c>
      <c r="D1019" t="s">
        <v>8</v>
      </c>
      <c r="E1019" t="s">
        <v>10</v>
      </c>
      <c r="G1019" t="s">
        <v>27</v>
      </c>
      <c r="H1019" t="s">
        <v>901</v>
      </c>
    </row>
    <row r="1020" spans="1:8" x14ac:dyDescent="0.35">
      <c r="A1020" t="s">
        <v>902</v>
      </c>
      <c r="B1020">
        <v>2.8615461179087874E-7</v>
      </c>
      <c r="C1020" t="s">
        <v>1445</v>
      </c>
      <c r="D1020" t="s">
        <v>8</v>
      </c>
      <c r="E1020" t="s">
        <v>21</v>
      </c>
      <c r="G1020" t="s">
        <v>27</v>
      </c>
      <c r="H1020" t="s">
        <v>903</v>
      </c>
    </row>
    <row r="1022" spans="1:8" ht="15.5" x14ac:dyDescent="0.35">
      <c r="A1022" s="1" t="s">
        <v>4</v>
      </c>
      <c r="B1022" s="1" t="s">
        <v>1449</v>
      </c>
    </row>
    <row r="1023" spans="1:8" x14ac:dyDescent="0.35">
      <c r="A1023" t="s">
        <v>7</v>
      </c>
      <c r="B1023" t="s">
        <v>8</v>
      </c>
    </row>
    <row r="1024" spans="1:8" x14ac:dyDescent="0.35">
      <c r="A1024" t="s">
        <v>67</v>
      </c>
      <c r="B1024">
        <v>1</v>
      </c>
    </row>
    <row r="1025" spans="1:7" ht="15.5" x14ac:dyDescent="0.35">
      <c r="A1025" t="s">
        <v>9</v>
      </c>
      <c r="B1025" s="2" t="s">
        <v>937</v>
      </c>
    </row>
    <row r="1026" spans="1:7" x14ac:dyDescent="0.35">
      <c r="A1026" t="s">
        <v>18</v>
      </c>
      <c r="B1026" t="s">
        <v>184</v>
      </c>
    </row>
    <row r="1027" spans="1:7" x14ac:dyDescent="0.35">
      <c r="A1027" t="s">
        <v>10</v>
      </c>
      <c r="B1027" t="s">
        <v>21</v>
      </c>
    </row>
    <row r="1028" spans="1:7" x14ac:dyDescent="0.35">
      <c r="A1028" t="s">
        <v>800</v>
      </c>
      <c r="B1028" t="s">
        <v>1444</v>
      </c>
    </row>
    <row r="1029" spans="1:7" x14ac:dyDescent="0.35">
      <c r="A1029" t="s">
        <v>65</v>
      </c>
      <c r="B1029" t="s">
        <v>896</v>
      </c>
    </row>
    <row r="1030" spans="1:7" ht="15.5" x14ac:dyDescent="0.35">
      <c r="A1030" s="1" t="s">
        <v>13</v>
      </c>
    </row>
    <row r="1031" spans="1:7" x14ac:dyDescent="0.35">
      <c r="A1031" t="s">
        <v>14</v>
      </c>
      <c r="B1031" t="s">
        <v>15</v>
      </c>
      <c r="C1031" t="s">
        <v>16</v>
      </c>
      <c r="D1031" t="s">
        <v>7</v>
      </c>
      <c r="E1031" t="s">
        <v>10</v>
      </c>
      <c r="F1031" t="s">
        <v>18</v>
      </c>
      <c r="G1031" t="s">
        <v>9</v>
      </c>
    </row>
    <row r="1032" spans="1:7" ht="15.5" x14ac:dyDescent="0.35">
      <c r="A1032" s="2" t="s">
        <v>1449</v>
      </c>
      <c r="B1032">
        <v>1</v>
      </c>
      <c r="C1032" t="s">
        <v>1</v>
      </c>
      <c r="D1032" t="s">
        <v>8</v>
      </c>
      <c r="E1032" t="s">
        <v>21</v>
      </c>
      <c r="F1032" t="s">
        <v>25</v>
      </c>
      <c r="G1032" s="2" t="s">
        <v>937</v>
      </c>
    </row>
    <row r="1033" spans="1:7" ht="15.5" x14ac:dyDescent="0.35">
      <c r="A1033" s="2" t="s">
        <v>1446</v>
      </c>
      <c r="B1033">
        <v>1</v>
      </c>
      <c r="C1033" t="s">
        <v>1</v>
      </c>
      <c r="D1033" t="s">
        <v>8</v>
      </c>
      <c r="E1033" t="s">
        <v>21</v>
      </c>
      <c r="F1033" t="s">
        <v>27</v>
      </c>
      <c r="G1033" t="s">
        <v>778</v>
      </c>
    </row>
    <row r="1034" spans="1:7" x14ac:dyDescent="0.35">
      <c r="A1034" t="s">
        <v>215</v>
      </c>
      <c r="B1034">
        <v>3.2</v>
      </c>
      <c r="C1034" t="s">
        <v>200</v>
      </c>
      <c r="D1034" t="s">
        <v>60</v>
      </c>
      <c r="E1034" t="s">
        <v>61</v>
      </c>
      <c r="F1034" t="s">
        <v>27</v>
      </c>
      <c r="G1034" t="s">
        <v>216</v>
      </c>
    </row>
    <row r="1035" spans="1:7" x14ac:dyDescent="0.35">
      <c r="A1035" t="s">
        <v>287</v>
      </c>
      <c r="B1035">
        <v>1.6931E-7</v>
      </c>
      <c r="C1035" t="s">
        <v>1</v>
      </c>
      <c r="D1035" t="s">
        <v>26</v>
      </c>
      <c r="E1035" t="s">
        <v>10</v>
      </c>
      <c r="F1035" t="s">
        <v>27</v>
      </c>
    </row>
    <row r="1036" spans="1:7" x14ac:dyDescent="0.35">
      <c r="A1036" t="s">
        <v>352</v>
      </c>
      <c r="B1036">
        <v>1.6931E-7</v>
      </c>
      <c r="C1036" t="s">
        <v>1</v>
      </c>
      <c r="D1036" t="s">
        <v>34</v>
      </c>
      <c r="E1036" t="s">
        <v>10</v>
      </c>
      <c r="F1036" t="s">
        <v>27</v>
      </c>
    </row>
    <row r="1037" spans="1:7" x14ac:dyDescent="0.35">
      <c r="A1037" t="s">
        <v>359</v>
      </c>
      <c r="B1037">
        <v>1.6930571108622621E-7</v>
      </c>
      <c r="C1037" t="s">
        <v>1</v>
      </c>
      <c r="D1037" t="s">
        <v>34</v>
      </c>
      <c r="E1037" t="s">
        <v>10</v>
      </c>
      <c r="F1037" t="s">
        <v>27</v>
      </c>
    </row>
    <row r="1039" spans="1:7" ht="15.5" x14ac:dyDescent="0.35">
      <c r="A1039" s="1" t="s">
        <v>4</v>
      </c>
      <c r="B1039" s="1" t="s">
        <v>1446</v>
      </c>
    </row>
    <row r="1040" spans="1:7" x14ac:dyDescent="0.35">
      <c r="A1040" t="s">
        <v>5</v>
      </c>
      <c r="B1040" s="32">
        <v>1.4983549435621251</v>
      </c>
    </row>
    <row r="1041" spans="1:8" x14ac:dyDescent="0.35">
      <c r="A1041" t="s">
        <v>7</v>
      </c>
      <c r="B1041" t="s">
        <v>8</v>
      </c>
    </row>
    <row r="1042" spans="1:8" x14ac:dyDescent="0.35">
      <c r="A1042" t="s">
        <v>9</v>
      </c>
      <c r="B1042" t="s">
        <v>778</v>
      </c>
    </row>
    <row r="1043" spans="1:8" x14ac:dyDescent="0.35">
      <c r="A1043" t="s">
        <v>10</v>
      </c>
      <c r="B1043" t="s">
        <v>21</v>
      </c>
    </row>
    <row r="1044" spans="1:8" x14ac:dyDescent="0.35">
      <c r="A1044" t="s">
        <v>800</v>
      </c>
      <c r="B1044" t="s">
        <v>1444</v>
      </c>
    </row>
    <row r="1045" spans="1:8" x14ac:dyDescent="0.35">
      <c r="A1045" t="s">
        <v>65</v>
      </c>
      <c r="B1045" t="s">
        <v>1447</v>
      </c>
    </row>
    <row r="1046" spans="1:8" ht="15.5" x14ac:dyDescent="0.35">
      <c r="A1046" s="1" t="s">
        <v>13</v>
      </c>
    </row>
    <row r="1047" spans="1:8" x14ac:dyDescent="0.35">
      <c r="A1047" t="s">
        <v>14</v>
      </c>
      <c r="B1047" t="s">
        <v>15</v>
      </c>
      <c r="C1047" t="s">
        <v>16</v>
      </c>
      <c r="D1047" t="s">
        <v>7</v>
      </c>
      <c r="E1047" t="s">
        <v>10</v>
      </c>
      <c r="F1047" t="s">
        <v>17</v>
      </c>
      <c r="G1047" t="s">
        <v>18</v>
      </c>
      <c r="H1047" t="s">
        <v>9</v>
      </c>
    </row>
    <row r="1048" spans="1:8" ht="15.5" x14ac:dyDescent="0.35">
      <c r="A1048" s="2" t="str">
        <f>B1039</f>
        <v>Hydrogen, gaseous, 25 bar, from gasification of woody biomass in oxy-fired entrained flow gasifier, with CCS, at gasification plant</v>
      </c>
      <c r="B1048">
        <v>1</v>
      </c>
      <c r="C1048" t="s">
        <v>1</v>
      </c>
      <c r="D1048" t="s">
        <v>8</v>
      </c>
      <c r="E1048" t="s">
        <v>21</v>
      </c>
      <c r="G1048" t="s">
        <v>25</v>
      </c>
      <c r="H1048" t="s">
        <v>778</v>
      </c>
    </row>
    <row r="1049" spans="1:8" x14ac:dyDescent="0.35">
      <c r="A1049" t="s">
        <v>616</v>
      </c>
      <c r="B1049">
        <v>0.43169673539678227</v>
      </c>
      <c r="C1049" t="s">
        <v>20</v>
      </c>
      <c r="D1049" t="s">
        <v>66</v>
      </c>
      <c r="E1049" t="s">
        <v>21</v>
      </c>
      <c r="F1049" t="s">
        <v>22</v>
      </c>
      <c r="G1049" t="s">
        <v>23</v>
      </c>
      <c r="H1049" t="s">
        <v>66</v>
      </c>
    </row>
    <row r="1050" spans="1:8" x14ac:dyDescent="0.35">
      <c r="A1050" t="s">
        <v>197</v>
      </c>
      <c r="B1050" s="31">
        <v>0.38041197561668283</v>
      </c>
      <c r="C1050" t="s">
        <v>20</v>
      </c>
      <c r="D1050" t="s">
        <v>66</v>
      </c>
      <c r="E1050" t="s">
        <v>198</v>
      </c>
      <c r="F1050" t="s">
        <v>199</v>
      </c>
      <c r="G1050" t="s">
        <v>23</v>
      </c>
      <c r="H1050" t="s">
        <v>66</v>
      </c>
    </row>
    <row r="1051" spans="1:8" x14ac:dyDescent="0.35">
      <c r="A1051" t="s">
        <v>802</v>
      </c>
      <c r="B1051">
        <v>16.76304418862647</v>
      </c>
      <c r="C1051" t="s">
        <v>1</v>
      </c>
      <c r="D1051" t="s">
        <v>26</v>
      </c>
      <c r="E1051" t="s">
        <v>21</v>
      </c>
      <c r="G1051" t="s">
        <v>27</v>
      </c>
      <c r="H1051" t="s">
        <v>802</v>
      </c>
    </row>
    <row r="1052" spans="1:8" x14ac:dyDescent="0.35">
      <c r="A1052" t="s">
        <v>38</v>
      </c>
      <c r="B1052">
        <v>2.54628E-9</v>
      </c>
      <c r="C1052" t="s">
        <v>1445</v>
      </c>
      <c r="D1052" t="s">
        <v>34</v>
      </c>
      <c r="E1052" t="s">
        <v>10</v>
      </c>
      <c r="G1052" t="s">
        <v>27</v>
      </c>
      <c r="H1052" t="s">
        <v>39</v>
      </c>
    </row>
    <row r="1053" spans="1:8" x14ac:dyDescent="0.35">
      <c r="A1053" t="s">
        <v>52</v>
      </c>
      <c r="B1053">
        <v>7.5390157563601576</v>
      </c>
      <c r="C1053" t="s">
        <v>1445</v>
      </c>
      <c r="D1053" t="s">
        <v>8</v>
      </c>
      <c r="E1053" t="s">
        <v>21</v>
      </c>
      <c r="G1053" t="s">
        <v>27</v>
      </c>
      <c r="H1053" t="s">
        <v>54</v>
      </c>
    </row>
    <row r="1054" spans="1:8" x14ac:dyDescent="0.35">
      <c r="A1054" t="s">
        <v>898</v>
      </c>
      <c r="B1054">
        <v>9.5133647210293653</v>
      </c>
      <c r="C1054" t="s">
        <v>832</v>
      </c>
      <c r="D1054" t="s">
        <v>8</v>
      </c>
      <c r="E1054" t="s">
        <v>21</v>
      </c>
      <c r="G1054" t="s">
        <v>27</v>
      </c>
      <c r="H1054" t="s">
        <v>899</v>
      </c>
    </row>
    <row r="1055" spans="1:8" x14ac:dyDescent="0.35">
      <c r="A1055" t="s">
        <v>59</v>
      </c>
      <c r="B1055">
        <v>0.20061042458473774</v>
      </c>
      <c r="C1055" t="s">
        <v>1445</v>
      </c>
      <c r="D1055" t="s">
        <v>60</v>
      </c>
      <c r="E1055" t="s">
        <v>61</v>
      </c>
      <c r="G1055" t="s">
        <v>27</v>
      </c>
      <c r="H1055" t="s">
        <v>62</v>
      </c>
    </row>
    <row r="1056" spans="1:8" x14ac:dyDescent="0.35">
      <c r="A1056" t="s">
        <v>900</v>
      </c>
      <c r="B1056">
        <v>5.3483199147628007E-10</v>
      </c>
      <c r="C1056" t="s">
        <v>1445</v>
      </c>
      <c r="D1056" t="s">
        <v>8</v>
      </c>
      <c r="E1056" t="s">
        <v>10</v>
      </c>
      <c r="G1056" t="s">
        <v>27</v>
      </c>
      <c r="H1056" t="s">
        <v>901</v>
      </c>
    </row>
    <row r="1058" spans="1:7" ht="15.5" x14ac:dyDescent="0.35">
      <c r="A1058" s="1" t="s">
        <v>4</v>
      </c>
      <c r="B1058" s="1" t="s">
        <v>1450</v>
      </c>
    </row>
    <row r="1059" spans="1:7" x14ac:dyDescent="0.35">
      <c r="A1059" t="s">
        <v>7</v>
      </c>
      <c r="B1059" t="s">
        <v>8</v>
      </c>
    </row>
    <row r="1060" spans="1:7" x14ac:dyDescent="0.35">
      <c r="A1060" t="s">
        <v>67</v>
      </c>
      <c r="B1060">
        <v>1</v>
      </c>
    </row>
    <row r="1061" spans="1:7" ht="15.5" x14ac:dyDescent="0.35">
      <c r="A1061" t="s">
        <v>9</v>
      </c>
      <c r="B1061" s="2" t="s">
        <v>937</v>
      </c>
    </row>
    <row r="1062" spans="1:7" x14ac:dyDescent="0.35">
      <c r="A1062" t="s">
        <v>18</v>
      </c>
      <c r="B1062" t="s">
        <v>184</v>
      </c>
    </row>
    <row r="1063" spans="1:7" x14ac:dyDescent="0.35">
      <c r="A1063" t="s">
        <v>10</v>
      </c>
      <c r="B1063" t="s">
        <v>21</v>
      </c>
    </row>
    <row r="1064" spans="1:7" x14ac:dyDescent="0.35">
      <c r="A1064" t="s">
        <v>800</v>
      </c>
      <c r="B1064" t="s">
        <v>1444</v>
      </c>
    </row>
    <row r="1065" spans="1:7" x14ac:dyDescent="0.35">
      <c r="A1065" t="s">
        <v>65</v>
      </c>
      <c r="B1065" t="s">
        <v>896</v>
      </c>
    </row>
    <row r="1066" spans="1:7" ht="15.5" x14ac:dyDescent="0.35">
      <c r="A1066" s="1" t="s">
        <v>13</v>
      </c>
    </row>
    <row r="1067" spans="1:7" x14ac:dyDescent="0.35">
      <c r="A1067" t="s">
        <v>14</v>
      </c>
      <c r="B1067" t="s">
        <v>15</v>
      </c>
      <c r="C1067" t="s">
        <v>16</v>
      </c>
      <c r="D1067" t="s">
        <v>7</v>
      </c>
      <c r="E1067" t="s">
        <v>10</v>
      </c>
      <c r="F1067" t="s">
        <v>18</v>
      </c>
      <c r="G1067" t="s">
        <v>9</v>
      </c>
    </row>
    <row r="1068" spans="1:7" ht="15.5" x14ac:dyDescent="0.35">
      <c r="A1068" s="2" t="s">
        <v>1450</v>
      </c>
      <c r="B1068">
        <v>1</v>
      </c>
      <c r="C1068" t="s">
        <v>1</v>
      </c>
      <c r="D1068" t="s">
        <v>8</v>
      </c>
      <c r="E1068" t="s">
        <v>21</v>
      </c>
      <c r="F1068" t="s">
        <v>25</v>
      </c>
      <c r="G1068" s="2" t="s">
        <v>937</v>
      </c>
    </row>
    <row r="1069" spans="1:7" ht="15.5" x14ac:dyDescent="0.35">
      <c r="A1069" s="2" t="s">
        <v>1448</v>
      </c>
      <c r="B1069">
        <v>1</v>
      </c>
      <c r="C1069" t="s">
        <v>1</v>
      </c>
      <c r="D1069" t="s">
        <v>8</v>
      </c>
      <c r="E1069" t="s">
        <v>21</v>
      </c>
      <c r="F1069" t="s">
        <v>27</v>
      </c>
      <c r="G1069" t="s">
        <v>778</v>
      </c>
    </row>
    <row r="1070" spans="1:7" x14ac:dyDescent="0.35">
      <c r="A1070" t="s">
        <v>215</v>
      </c>
      <c r="B1070">
        <v>3.2</v>
      </c>
      <c r="C1070" t="s">
        <v>200</v>
      </c>
      <c r="D1070" t="s">
        <v>60</v>
      </c>
      <c r="E1070" t="s">
        <v>61</v>
      </c>
      <c r="F1070" t="s">
        <v>27</v>
      </c>
      <c r="G1070" t="s">
        <v>216</v>
      </c>
    </row>
    <row r="1071" spans="1:7" x14ac:dyDescent="0.35">
      <c r="A1071" t="s">
        <v>287</v>
      </c>
      <c r="B1071">
        <v>1.6931E-7</v>
      </c>
      <c r="C1071" t="s">
        <v>1</v>
      </c>
      <c r="D1071" t="s">
        <v>26</v>
      </c>
      <c r="E1071" t="s">
        <v>10</v>
      </c>
      <c r="F1071" t="s">
        <v>27</v>
      </c>
    </row>
    <row r="1072" spans="1:7" x14ac:dyDescent="0.35">
      <c r="A1072" t="s">
        <v>352</v>
      </c>
      <c r="B1072">
        <v>1.6931E-7</v>
      </c>
      <c r="C1072" t="s">
        <v>1</v>
      </c>
      <c r="D1072" t="s">
        <v>34</v>
      </c>
      <c r="E1072" t="s">
        <v>10</v>
      </c>
      <c r="F1072" t="s">
        <v>27</v>
      </c>
    </row>
    <row r="1073" spans="1:8" x14ac:dyDescent="0.35">
      <c r="A1073" t="s">
        <v>359</v>
      </c>
      <c r="B1073">
        <v>1.6930571108622621E-7</v>
      </c>
      <c r="C1073" t="s">
        <v>1</v>
      </c>
      <c r="D1073" t="s">
        <v>34</v>
      </c>
      <c r="E1073" t="s">
        <v>10</v>
      </c>
      <c r="F1073" t="s">
        <v>27</v>
      </c>
    </row>
    <row r="1075" spans="1:8" ht="15.5" x14ac:dyDescent="0.35">
      <c r="A1075" s="1" t="s">
        <v>4</v>
      </c>
      <c r="B1075" s="1" t="s">
        <v>1448</v>
      </c>
    </row>
    <row r="1076" spans="1:8" x14ac:dyDescent="0.35">
      <c r="A1076" t="s">
        <v>5</v>
      </c>
      <c r="B1076">
        <v>1.4983549435621251</v>
      </c>
    </row>
    <row r="1077" spans="1:8" x14ac:dyDescent="0.35">
      <c r="A1077" t="s">
        <v>7</v>
      </c>
      <c r="B1077" t="s">
        <v>8</v>
      </c>
    </row>
    <row r="1078" spans="1:8" x14ac:dyDescent="0.35">
      <c r="A1078" t="s">
        <v>9</v>
      </c>
      <c r="B1078" t="s">
        <v>778</v>
      </c>
    </row>
    <row r="1079" spans="1:8" x14ac:dyDescent="0.35">
      <c r="A1079" t="s">
        <v>10</v>
      </c>
      <c r="B1079" t="s">
        <v>21</v>
      </c>
    </row>
    <row r="1080" spans="1:8" x14ac:dyDescent="0.35">
      <c r="A1080" t="s">
        <v>800</v>
      </c>
      <c r="B1080" t="s">
        <v>1444</v>
      </c>
    </row>
    <row r="1081" spans="1:8" x14ac:dyDescent="0.35">
      <c r="A1081" t="s">
        <v>65</v>
      </c>
      <c r="B1081" t="s">
        <v>1447</v>
      </c>
    </row>
    <row r="1082" spans="1:8" ht="15.5" x14ac:dyDescent="0.35">
      <c r="A1082" s="1" t="s">
        <v>13</v>
      </c>
    </row>
    <row r="1083" spans="1:8" x14ac:dyDescent="0.35">
      <c r="A1083" t="s">
        <v>14</v>
      </c>
      <c r="B1083" t="s">
        <v>15</v>
      </c>
      <c r="C1083" t="s">
        <v>16</v>
      </c>
      <c r="D1083" t="s">
        <v>7</v>
      </c>
      <c r="E1083" t="s">
        <v>10</v>
      </c>
      <c r="F1083" t="s">
        <v>17</v>
      </c>
      <c r="G1083" t="s">
        <v>18</v>
      </c>
      <c r="H1083" t="s">
        <v>9</v>
      </c>
    </row>
    <row r="1084" spans="1:8" ht="15.5" x14ac:dyDescent="0.35">
      <c r="A1084" s="2" t="str">
        <f>B1075</f>
        <v>Hydrogen, gaseous, 25 bar, from gasification of woody biomass in oxy-fired entrained flow gasifier, at gasification plant</v>
      </c>
      <c r="B1084">
        <v>1</v>
      </c>
      <c r="C1084" t="s">
        <v>1</v>
      </c>
      <c r="D1084" t="s">
        <v>8</v>
      </c>
      <c r="E1084" t="s">
        <v>21</v>
      </c>
      <c r="G1084" t="s">
        <v>25</v>
      </c>
      <c r="H1084" t="s">
        <v>778</v>
      </c>
    </row>
    <row r="1085" spans="1:8" x14ac:dyDescent="0.35">
      <c r="A1085" t="s">
        <v>616</v>
      </c>
      <c r="B1085">
        <v>17.194741369110432</v>
      </c>
      <c r="C1085" t="s">
        <v>20</v>
      </c>
      <c r="D1085" t="s">
        <v>66</v>
      </c>
      <c r="E1085" t="s">
        <v>21</v>
      </c>
      <c r="F1085" t="s">
        <v>22</v>
      </c>
      <c r="G1085" t="s">
        <v>23</v>
      </c>
      <c r="H1085" t="s">
        <v>66</v>
      </c>
    </row>
    <row r="1086" spans="1:8" x14ac:dyDescent="0.35">
      <c r="A1086" t="s">
        <v>197</v>
      </c>
      <c r="B1086">
        <v>0.38041197561668283</v>
      </c>
      <c r="C1086" t="s">
        <v>20</v>
      </c>
      <c r="D1086" t="s">
        <v>66</v>
      </c>
      <c r="E1086" t="s">
        <v>198</v>
      </c>
      <c r="F1086" t="s">
        <v>199</v>
      </c>
      <c r="G1086" t="s">
        <v>23</v>
      </c>
      <c r="H1086" t="s">
        <v>66</v>
      </c>
    </row>
    <row r="1087" spans="1:8" x14ac:dyDescent="0.35">
      <c r="A1087" t="s">
        <v>38</v>
      </c>
      <c r="B1087">
        <v>2.54628E-9</v>
      </c>
      <c r="C1087" t="s">
        <v>1445</v>
      </c>
      <c r="D1087" t="s">
        <v>34</v>
      </c>
      <c r="E1087" t="s">
        <v>10</v>
      </c>
      <c r="G1087" t="s">
        <v>27</v>
      </c>
      <c r="H1087" t="s">
        <v>39</v>
      </c>
    </row>
    <row r="1088" spans="1:8" x14ac:dyDescent="0.35">
      <c r="A1088" t="s">
        <v>52</v>
      </c>
      <c r="B1088">
        <v>7.5390157563601576</v>
      </c>
      <c r="C1088" t="s">
        <v>1445</v>
      </c>
      <c r="D1088" t="s">
        <v>8</v>
      </c>
      <c r="E1088" t="s">
        <v>21</v>
      </c>
      <c r="G1088" t="s">
        <v>27</v>
      </c>
      <c r="H1088" t="s">
        <v>54</v>
      </c>
    </row>
    <row r="1089" spans="1:8" x14ac:dyDescent="0.35">
      <c r="A1089" t="s">
        <v>898</v>
      </c>
      <c r="B1089">
        <v>9.5133647210293653</v>
      </c>
      <c r="C1089" t="s">
        <v>832</v>
      </c>
      <c r="D1089" t="s">
        <v>8</v>
      </c>
      <c r="E1089" t="s">
        <v>21</v>
      </c>
      <c r="G1089" t="s">
        <v>27</v>
      </c>
      <c r="H1089" t="s">
        <v>899</v>
      </c>
    </row>
    <row r="1090" spans="1:8" x14ac:dyDescent="0.35">
      <c r="A1090" t="s">
        <v>59</v>
      </c>
      <c r="B1090">
        <v>-2.9711377863811488</v>
      </c>
      <c r="C1090" t="s">
        <v>1445</v>
      </c>
      <c r="D1090" t="s">
        <v>60</v>
      </c>
      <c r="E1090" t="s">
        <v>61</v>
      </c>
      <c r="G1090" t="s">
        <v>27</v>
      </c>
      <c r="H1090" t="s">
        <v>62</v>
      </c>
    </row>
    <row r="1091" spans="1:8" x14ac:dyDescent="0.35">
      <c r="A1091" t="s">
        <v>900</v>
      </c>
      <c r="B1091">
        <v>5.3483199147628007E-10</v>
      </c>
      <c r="C1091" t="s">
        <v>1445</v>
      </c>
      <c r="D1091" t="s">
        <v>8</v>
      </c>
      <c r="E1091" t="s">
        <v>10</v>
      </c>
      <c r="G1091" t="s">
        <v>27</v>
      </c>
      <c r="H1091" t="s">
        <v>901</v>
      </c>
    </row>
    <row r="1093" spans="1:8" ht="15.5" x14ac:dyDescent="0.35">
      <c r="A1093" s="1" t="s">
        <v>4</v>
      </c>
      <c r="B1093" s="1" t="s">
        <v>898</v>
      </c>
    </row>
    <row r="1094" spans="1:8" x14ac:dyDescent="0.35">
      <c r="A1094" t="s">
        <v>65</v>
      </c>
      <c r="B1094" t="s">
        <v>66</v>
      </c>
    </row>
    <row r="1095" spans="1:8" x14ac:dyDescent="0.35">
      <c r="A1095" t="s">
        <v>7</v>
      </c>
      <c r="B1095" t="s">
        <v>8</v>
      </c>
    </row>
    <row r="1096" spans="1:8" x14ac:dyDescent="0.35">
      <c r="A1096" t="s">
        <v>67</v>
      </c>
      <c r="B1096">
        <v>1</v>
      </c>
    </row>
    <row r="1097" spans="1:8" x14ac:dyDescent="0.35">
      <c r="A1097" t="s">
        <v>9</v>
      </c>
      <c r="B1097" t="s">
        <v>899</v>
      </c>
    </row>
    <row r="1098" spans="1:8" x14ac:dyDescent="0.35">
      <c r="A1098" t="s">
        <v>10</v>
      </c>
      <c r="B1098" t="s">
        <v>21</v>
      </c>
    </row>
    <row r="1099" spans="1:8" ht="15.5" x14ac:dyDescent="0.35">
      <c r="A1099" s="1" t="s">
        <v>13</v>
      </c>
    </row>
    <row r="1100" spans="1:8" x14ac:dyDescent="0.35">
      <c r="A1100" t="s">
        <v>14</v>
      </c>
      <c r="B1100" t="s">
        <v>15</v>
      </c>
      <c r="C1100" t="s">
        <v>16</v>
      </c>
      <c r="D1100" t="s">
        <v>7</v>
      </c>
      <c r="E1100" t="s">
        <v>10</v>
      </c>
      <c r="F1100" t="s">
        <v>18</v>
      </c>
      <c r="G1100" t="s">
        <v>124</v>
      </c>
      <c r="H1100" t="s">
        <v>9</v>
      </c>
    </row>
    <row r="1101" spans="1:8" x14ac:dyDescent="0.35">
      <c r="A1101" t="s">
        <v>898</v>
      </c>
      <c r="B1101">
        <v>1</v>
      </c>
      <c r="C1101" t="s">
        <v>1</v>
      </c>
      <c r="D1101" t="s">
        <v>8</v>
      </c>
      <c r="E1101" t="s">
        <v>21</v>
      </c>
      <c r="F1101" t="s">
        <v>25</v>
      </c>
      <c r="H1101" t="s">
        <v>899</v>
      </c>
    </row>
    <row r="1102" spans="1:8" x14ac:dyDescent="0.35">
      <c r="A1102" t="s">
        <v>926</v>
      </c>
      <c r="B1102">
        <v>0.77088407570663087</v>
      </c>
      <c r="C1102" t="s">
        <v>932</v>
      </c>
      <c r="D1102" t="s">
        <v>8</v>
      </c>
      <c r="E1102" t="s">
        <v>21</v>
      </c>
      <c r="F1102" t="s">
        <v>27</v>
      </c>
      <c r="G1102" t="s">
        <v>929</v>
      </c>
      <c r="H1102" t="s">
        <v>926</v>
      </c>
    </row>
    <row r="1103" spans="1:8" x14ac:dyDescent="0.35">
      <c r="A1103" t="s">
        <v>798</v>
      </c>
      <c r="B1103">
        <v>0.24</v>
      </c>
      <c r="C1103" t="s">
        <v>932</v>
      </c>
      <c r="D1103" t="s">
        <v>26</v>
      </c>
      <c r="E1103" t="s">
        <v>116</v>
      </c>
      <c r="F1103" t="s">
        <v>27</v>
      </c>
      <c r="H1103" t="s">
        <v>799</v>
      </c>
    </row>
    <row r="1104" spans="1:8" x14ac:dyDescent="0.35">
      <c r="A1104" t="s">
        <v>930</v>
      </c>
      <c r="B1104">
        <v>0.22911592429336911</v>
      </c>
      <c r="C1104" t="s">
        <v>932</v>
      </c>
      <c r="D1104" t="s">
        <v>8</v>
      </c>
      <c r="E1104" t="s">
        <v>21</v>
      </c>
      <c r="F1104" t="s">
        <v>27</v>
      </c>
      <c r="G1104" t="s">
        <v>929</v>
      </c>
      <c r="H1104" t="s">
        <v>930</v>
      </c>
    </row>
    <row r="1106" spans="1:9" ht="15.5" x14ac:dyDescent="0.35">
      <c r="A1106" s="1" t="s">
        <v>4</v>
      </c>
      <c r="B1106" s="1" t="s">
        <v>930</v>
      </c>
    </row>
    <row r="1107" spans="1:9" x14ac:dyDescent="0.35">
      <c r="A1107" t="s">
        <v>65</v>
      </c>
      <c r="B1107" t="s">
        <v>66</v>
      </c>
    </row>
    <row r="1108" spans="1:9" x14ac:dyDescent="0.35">
      <c r="A1108" t="s">
        <v>7</v>
      </c>
      <c r="B1108" t="s">
        <v>8</v>
      </c>
    </row>
    <row r="1109" spans="1:9" x14ac:dyDescent="0.35">
      <c r="A1109" t="s">
        <v>67</v>
      </c>
      <c r="B1109">
        <v>1</v>
      </c>
    </row>
    <row r="1110" spans="1:9" x14ac:dyDescent="0.35">
      <c r="A1110" t="s">
        <v>9</v>
      </c>
      <c r="B1110" t="s">
        <v>930</v>
      </c>
    </row>
    <row r="1111" spans="1:9" x14ac:dyDescent="0.35">
      <c r="A1111" t="s">
        <v>10</v>
      </c>
      <c r="B1111" t="s">
        <v>21</v>
      </c>
    </row>
    <row r="1112" spans="1:9" ht="15.5" x14ac:dyDescent="0.35">
      <c r="A1112" s="1" t="s">
        <v>13</v>
      </c>
    </row>
    <row r="1113" spans="1:9" x14ac:dyDescent="0.35">
      <c r="A1113" t="s">
        <v>14</v>
      </c>
      <c r="B1113" t="s">
        <v>15</v>
      </c>
      <c r="C1113" t="s">
        <v>16</v>
      </c>
      <c r="D1113" t="s">
        <v>7</v>
      </c>
      <c r="E1113" t="s">
        <v>10</v>
      </c>
      <c r="F1113" t="s">
        <v>17</v>
      </c>
      <c r="G1113" t="s">
        <v>18</v>
      </c>
      <c r="H1113" t="s">
        <v>124</v>
      </c>
      <c r="I1113" t="s">
        <v>9</v>
      </c>
    </row>
    <row r="1114" spans="1:9" x14ac:dyDescent="0.35">
      <c r="A1114" t="s">
        <v>840</v>
      </c>
      <c r="B1114">
        <v>1.8113333333333299</v>
      </c>
      <c r="C1114" t="s">
        <v>20</v>
      </c>
      <c r="E1114" t="s">
        <v>21</v>
      </c>
      <c r="F1114" t="s">
        <v>841</v>
      </c>
      <c r="G1114" t="s">
        <v>23</v>
      </c>
      <c r="H1114" t="s">
        <v>904</v>
      </c>
    </row>
    <row r="1115" spans="1:9" x14ac:dyDescent="0.35">
      <c r="A1115" t="s">
        <v>905</v>
      </c>
      <c r="B1115">
        <v>20.399999999999999</v>
      </c>
      <c r="C1115" t="s">
        <v>20</v>
      </c>
      <c r="E1115" t="s">
        <v>11</v>
      </c>
      <c r="F1115" t="s">
        <v>906</v>
      </c>
      <c r="G1115" t="s">
        <v>23</v>
      </c>
    </row>
    <row r="1116" spans="1:9" x14ac:dyDescent="0.35">
      <c r="A1116" t="s">
        <v>907</v>
      </c>
      <c r="B1116">
        <v>2.0697128406490499</v>
      </c>
      <c r="C1116" t="s">
        <v>20</v>
      </c>
      <c r="E1116" t="s">
        <v>355</v>
      </c>
      <c r="F1116" t="s">
        <v>356</v>
      </c>
      <c r="G1116" t="s">
        <v>23</v>
      </c>
    </row>
    <row r="1117" spans="1:9" x14ac:dyDescent="0.35">
      <c r="A1117" t="s">
        <v>908</v>
      </c>
      <c r="B1117">
        <v>3.68473060120659E-2</v>
      </c>
      <c r="C1117" t="s">
        <v>20</v>
      </c>
      <c r="E1117" t="s">
        <v>355</v>
      </c>
      <c r="F1117" t="s">
        <v>356</v>
      </c>
      <c r="G1117" t="s">
        <v>23</v>
      </c>
    </row>
    <row r="1118" spans="1:9" x14ac:dyDescent="0.35">
      <c r="A1118" t="s">
        <v>909</v>
      </c>
      <c r="B1118">
        <v>1.5920868004992698E-2</v>
      </c>
      <c r="C1118" t="s">
        <v>20</v>
      </c>
      <c r="E1118" t="s">
        <v>221</v>
      </c>
      <c r="F1118" t="s">
        <v>356</v>
      </c>
      <c r="G1118" t="s">
        <v>23</v>
      </c>
    </row>
    <row r="1119" spans="1:9" x14ac:dyDescent="0.35">
      <c r="A1119" t="s">
        <v>910</v>
      </c>
      <c r="B1119">
        <v>2.83440815477429E-4</v>
      </c>
      <c r="C1119" t="s">
        <v>20</v>
      </c>
      <c r="E1119" t="s">
        <v>221</v>
      </c>
      <c r="F1119" t="s">
        <v>356</v>
      </c>
      <c r="G1119" t="s">
        <v>23</v>
      </c>
    </row>
    <row r="1120" spans="1:9" x14ac:dyDescent="0.35">
      <c r="A1120" t="s">
        <v>911</v>
      </c>
      <c r="B1120">
        <v>1.5920868004992698E-2</v>
      </c>
      <c r="C1120" t="s">
        <v>20</v>
      </c>
      <c r="E1120" t="s">
        <v>221</v>
      </c>
      <c r="F1120" t="s">
        <v>356</v>
      </c>
      <c r="G1120" t="s">
        <v>23</v>
      </c>
    </row>
    <row r="1121" spans="1:9" x14ac:dyDescent="0.35">
      <c r="A1121" t="s">
        <v>912</v>
      </c>
      <c r="B1121">
        <v>2.83440815477429E-4</v>
      </c>
      <c r="C1121" t="s">
        <v>20</v>
      </c>
      <c r="E1121" t="s">
        <v>221</v>
      </c>
      <c r="F1121" t="s">
        <v>356</v>
      </c>
      <c r="G1121" t="s">
        <v>23</v>
      </c>
    </row>
    <row r="1122" spans="1:9" x14ac:dyDescent="0.35">
      <c r="A1122" t="s">
        <v>931</v>
      </c>
      <c r="B1122">
        <v>2.27272727272727E-3</v>
      </c>
      <c r="C1122" t="s">
        <v>20</v>
      </c>
      <c r="E1122" t="s">
        <v>198</v>
      </c>
      <c r="F1122" t="s">
        <v>906</v>
      </c>
      <c r="G1122" t="s">
        <v>23</v>
      </c>
    </row>
    <row r="1123" spans="1:9" x14ac:dyDescent="0.35">
      <c r="A1123" t="s">
        <v>930</v>
      </c>
      <c r="B1123">
        <v>1</v>
      </c>
      <c r="C1123" t="s">
        <v>1</v>
      </c>
      <c r="D1123" t="s">
        <v>8</v>
      </c>
      <c r="E1123" t="s">
        <v>21</v>
      </c>
      <c r="G1123" t="s">
        <v>25</v>
      </c>
      <c r="I1123" t="s">
        <v>930</v>
      </c>
    </row>
    <row r="1124" spans="1:9" x14ac:dyDescent="0.35">
      <c r="A1124" t="s">
        <v>914</v>
      </c>
      <c r="B1124">
        <v>2.0931818181818201E-5</v>
      </c>
      <c r="C1124" t="s">
        <v>932</v>
      </c>
      <c r="D1124" t="s">
        <v>26</v>
      </c>
      <c r="E1124" t="s">
        <v>368</v>
      </c>
      <c r="G1124" t="s">
        <v>27</v>
      </c>
      <c r="I1124" t="s">
        <v>915</v>
      </c>
    </row>
    <row r="1125" spans="1:9" x14ac:dyDescent="0.35">
      <c r="A1125" t="s">
        <v>916</v>
      </c>
      <c r="B1125">
        <v>2.4318181818181801E-5</v>
      </c>
      <c r="C1125" t="s">
        <v>932</v>
      </c>
      <c r="D1125" t="s">
        <v>26</v>
      </c>
      <c r="E1125" t="s">
        <v>368</v>
      </c>
      <c r="G1125" t="s">
        <v>27</v>
      </c>
      <c r="I1125" t="s">
        <v>916</v>
      </c>
    </row>
    <row r="1126" spans="1:9" x14ac:dyDescent="0.35">
      <c r="A1126" t="s">
        <v>917</v>
      </c>
      <c r="B1126">
        <v>1.8272727272727302E-5</v>
      </c>
      <c r="C1126" t="s">
        <v>932</v>
      </c>
      <c r="D1126" t="s">
        <v>26</v>
      </c>
      <c r="E1126" t="s">
        <v>368</v>
      </c>
      <c r="G1126" t="s">
        <v>27</v>
      </c>
      <c r="I1126" t="s">
        <v>917</v>
      </c>
    </row>
    <row r="1127" spans="1:9" x14ac:dyDescent="0.35">
      <c r="A1127" t="s">
        <v>797</v>
      </c>
      <c r="B1127">
        <v>3.9607946744331102E-3</v>
      </c>
      <c r="C1127" t="s">
        <v>932</v>
      </c>
      <c r="D1127" t="s">
        <v>34</v>
      </c>
      <c r="E1127" t="s">
        <v>11</v>
      </c>
      <c r="G1127" t="s">
        <v>27</v>
      </c>
      <c r="I1127" t="s">
        <v>559</v>
      </c>
    </row>
    <row r="1128" spans="1:9" x14ac:dyDescent="0.35">
      <c r="A1128" t="s">
        <v>918</v>
      </c>
      <c r="B1128">
        <v>9.2111504056584206E-2</v>
      </c>
      <c r="C1128" t="s">
        <v>932</v>
      </c>
      <c r="D1128" t="s">
        <v>8</v>
      </c>
      <c r="E1128" t="s">
        <v>21</v>
      </c>
      <c r="G1128" t="s">
        <v>27</v>
      </c>
      <c r="I1128" t="s">
        <v>600</v>
      </c>
    </row>
    <row r="1129" spans="1:9" x14ac:dyDescent="0.35">
      <c r="A1129" t="s">
        <v>919</v>
      </c>
      <c r="B1129">
        <v>2.9318181818181799E-6</v>
      </c>
      <c r="C1129" t="s">
        <v>932</v>
      </c>
      <c r="D1129" t="s">
        <v>34</v>
      </c>
      <c r="E1129" t="s">
        <v>368</v>
      </c>
      <c r="G1129" t="s">
        <v>27</v>
      </c>
      <c r="I1129" t="s">
        <v>850</v>
      </c>
    </row>
    <row r="1130" spans="1:9" x14ac:dyDescent="0.35">
      <c r="A1130" t="s">
        <v>920</v>
      </c>
      <c r="B1130">
        <v>1.42354899105471E-3</v>
      </c>
      <c r="C1130" t="s">
        <v>932</v>
      </c>
      <c r="D1130" t="s">
        <v>26</v>
      </c>
      <c r="E1130" t="s">
        <v>368</v>
      </c>
      <c r="G1130" t="s">
        <v>27</v>
      </c>
      <c r="I1130" t="s">
        <v>920</v>
      </c>
    </row>
    <row r="1131" spans="1:9" x14ac:dyDescent="0.35">
      <c r="A1131" t="s">
        <v>921</v>
      </c>
      <c r="B1131">
        <v>1.7318181818181801E-4</v>
      </c>
      <c r="C1131" t="s">
        <v>932</v>
      </c>
      <c r="D1131" t="s">
        <v>26</v>
      </c>
      <c r="E1131" t="s">
        <v>368</v>
      </c>
      <c r="G1131" t="s">
        <v>27</v>
      </c>
      <c r="I1131" t="s">
        <v>921</v>
      </c>
    </row>
    <row r="1132" spans="1:9" x14ac:dyDescent="0.35">
      <c r="A1132" t="s">
        <v>927</v>
      </c>
      <c r="B1132">
        <v>6.0261707988980597E-5</v>
      </c>
      <c r="C1132" t="s">
        <v>932</v>
      </c>
      <c r="D1132" t="s">
        <v>26</v>
      </c>
      <c r="E1132" t="s">
        <v>368</v>
      </c>
      <c r="G1132" t="s">
        <v>27</v>
      </c>
      <c r="I1132" t="s">
        <v>928</v>
      </c>
    </row>
    <row r="1133" spans="1:9" x14ac:dyDescent="0.35">
      <c r="A1133" t="s">
        <v>922</v>
      </c>
      <c r="B1133">
        <v>7.6363636363636398E-6</v>
      </c>
      <c r="C1133" t="s">
        <v>932</v>
      </c>
      <c r="D1133" t="s">
        <v>26</v>
      </c>
      <c r="E1133" t="s">
        <v>368</v>
      </c>
      <c r="G1133" t="s">
        <v>27</v>
      </c>
      <c r="I1133" t="s">
        <v>923</v>
      </c>
    </row>
    <row r="1134" spans="1:9" x14ac:dyDescent="0.35">
      <c r="A1134" t="s">
        <v>924</v>
      </c>
      <c r="B1134">
        <v>1.8590909090909098E-5</v>
      </c>
      <c r="C1134" t="s">
        <v>932</v>
      </c>
      <c r="D1134" t="s">
        <v>26</v>
      </c>
      <c r="E1134" t="s">
        <v>368</v>
      </c>
      <c r="G1134" t="s">
        <v>27</v>
      </c>
      <c r="I1134" t="s">
        <v>923</v>
      </c>
    </row>
    <row r="1135" spans="1:9" x14ac:dyDescent="0.35">
      <c r="A1135" t="s">
        <v>925</v>
      </c>
      <c r="B1135">
        <v>3.4318181818181801E-6</v>
      </c>
      <c r="C1135" t="s">
        <v>932</v>
      </c>
      <c r="D1135" t="s">
        <v>26</v>
      </c>
      <c r="E1135" t="s">
        <v>368</v>
      </c>
      <c r="G1135" t="s">
        <v>27</v>
      </c>
      <c r="I1135" t="s">
        <v>923</v>
      </c>
    </row>
    <row r="1137" spans="1:9" ht="15.5" x14ac:dyDescent="0.35">
      <c r="A1137" s="1" t="s">
        <v>4</v>
      </c>
      <c r="B1137" s="1" t="s">
        <v>926</v>
      </c>
    </row>
    <row r="1138" spans="1:9" x14ac:dyDescent="0.35">
      <c r="A1138" t="s">
        <v>65</v>
      </c>
      <c r="B1138" t="s">
        <v>66</v>
      </c>
    </row>
    <row r="1139" spans="1:9" x14ac:dyDescent="0.35">
      <c r="A1139" t="s">
        <v>7</v>
      </c>
      <c r="B1139" t="s">
        <v>8</v>
      </c>
    </row>
    <row r="1140" spans="1:9" x14ac:dyDescent="0.35">
      <c r="A1140" t="s">
        <v>67</v>
      </c>
      <c r="B1140">
        <v>1</v>
      </c>
    </row>
    <row r="1141" spans="1:9" x14ac:dyDescent="0.35">
      <c r="A1141" t="s">
        <v>9</v>
      </c>
      <c r="B1141" t="s">
        <v>926</v>
      </c>
    </row>
    <row r="1142" spans="1:9" x14ac:dyDescent="0.35">
      <c r="A1142" t="s">
        <v>10</v>
      </c>
      <c r="B1142" t="s">
        <v>21</v>
      </c>
    </row>
    <row r="1143" spans="1:9" ht="15.5" x14ac:dyDescent="0.35">
      <c r="A1143" s="1" t="s">
        <v>13</v>
      </c>
    </row>
    <row r="1144" spans="1:9" x14ac:dyDescent="0.35">
      <c r="A1144" t="s">
        <v>14</v>
      </c>
      <c r="B1144" t="s">
        <v>15</v>
      </c>
      <c r="C1144" t="s">
        <v>16</v>
      </c>
      <c r="D1144" t="s">
        <v>7</v>
      </c>
      <c r="E1144" t="s">
        <v>10</v>
      </c>
      <c r="F1144" t="s">
        <v>17</v>
      </c>
      <c r="G1144" t="s">
        <v>18</v>
      </c>
      <c r="H1144" t="s">
        <v>124</v>
      </c>
      <c r="I1144" t="s">
        <v>9</v>
      </c>
    </row>
    <row r="1145" spans="1:9" x14ac:dyDescent="0.35">
      <c r="A1145" t="s">
        <v>840</v>
      </c>
      <c r="B1145">
        <v>1.8113333333333299</v>
      </c>
      <c r="C1145" t="s">
        <v>20</v>
      </c>
      <c r="E1145" t="s">
        <v>21</v>
      </c>
      <c r="F1145" t="s">
        <v>841</v>
      </c>
      <c r="G1145" t="s">
        <v>23</v>
      </c>
      <c r="H1145" t="s">
        <v>904</v>
      </c>
    </row>
    <row r="1146" spans="1:9" x14ac:dyDescent="0.35">
      <c r="A1146" t="s">
        <v>905</v>
      </c>
      <c r="B1146">
        <v>19.600000000000001</v>
      </c>
      <c r="C1146" t="s">
        <v>20</v>
      </c>
      <c r="E1146" t="s">
        <v>11</v>
      </c>
      <c r="F1146" t="s">
        <v>906</v>
      </c>
      <c r="G1146" t="s">
        <v>23</v>
      </c>
    </row>
    <row r="1147" spans="1:9" x14ac:dyDescent="0.35">
      <c r="A1147" t="s">
        <v>907</v>
      </c>
      <c r="B1147">
        <v>1.77145295139988</v>
      </c>
      <c r="C1147" t="s">
        <v>20</v>
      </c>
      <c r="E1147" t="s">
        <v>355</v>
      </c>
      <c r="F1147" t="s">
        <v>356</v>
      </c>
      <c r="G1147" t="s">
        <v>23</v>
      </c>
    </row>
    <row r="1148" spans="1:9" x14ac:dyDescent="0.35">
      <c r="A1148" t="s">
        <v>908</v>
      </c>
      <c r="B1148">
        <v>3.1537355184856897E-2</v>
      </c>
      <c r="C1148" t="s">
        <v>20</v>
      </c>
      <c r="E1148" t="s">
        <v>355</v>
      </c>
      <c r="F1148" t="s">
        <v>356</v>
      </c>
      <c r="G1148" t="s">
        <v>23</v>
      </c>
    </row>
    <row r="1149" spans="1:9" x14ac:dyDescent="0.35">
      <c r="A1149" t="s">
        <v>909</v>
      </c>
      <c r="B1149">
        <v>1.36265611646145E-2</v>
      </c>
      <c r="C1149" t="s">
        <v>20</v>
      </c>
      <c r="E1149" t="s">
        <v>221</v>
      </c>
      <c r="F1149" t="s">
        <v>356</v>
      </c>
      <c r="G1149" t="s">
        <v>23</v>
      </c>
    </row>
    <row r="1150" spans="1:9" x14ac:dyDescent="0.35">
      <c r="A1150" t="s">
        <v>910</v>
      </c>
      <c r="B1150">
        <v>2.4259503988351499E-4</v>
      </c>
      <c r="C1150" t="s">
        <v>20</v>
      </c>
      <c r="E1150" t="s">
        <v>221</v>
      </c>
      <c r="F1150" t="s">
        <v>356</v>
      </c>
      <c r="G1150" t="s">
        <v>23</v>
      </c>
    </row>
    <row r="1151" spans="1:9" x14ac:dyDescent="0.35">
      <c r="A1151" t="s">
        <v>911</v>
      </c>
      <c r="B1151">
        <v>1.36265611646145E-2</v>
      </c>
      <c r="C1151" t="s">
        <v>20</v>
      </c>
      <c r="E1151" t="s">
        <v>221</v>
      </c>
      <c r="F1151" t="s">
        <v>356</v>
      </c>
      <c r="G1151" t="s">
        <v>23</v>
      </c>
    </row>
    <row r="1152" spans="1:9" x14ac:dyDescent="0.35">
      <c r="A1152" t="s">
        <v>912</v>
      </c>
      <c r="B1152">
        <v>2.4259503988351499E-4</v>
      </c>
      <c r="C1152" t="s">
        <v>20</v>
      </c>
      <c r="E1152" t="s">
        <v>221</v>
      </c>
      <c r="F1152" t="s">
        <v>356</v>
      </c>
      <c r="G1152" t="s">
        <v>23</v>
      </c>
    </row>
    <row r="1153" spans="1:9" x14ac:dyDescent="0.35">
      <c r="A1153" t="s">
        <v>913</v>
      </c>
      <c r="B1153">
        <v>1.59801136363636E-3</v>
      </c>
      <c r="C1153" t="s">
        <v>20</v>
      </c>
      <c r="E1153" t="s">
        <v>198</v>
      </c>
      <c r="F1153" t="s">
        <v>906</v>
      </c>
      <c r="G1153" t="s">
        <v>23</v>
      </c>
    </row>
    <row r="1154" spans="1:9" x14ac:dyDescent="0.35">
      <c r="A1154" t="s">
        <v>926</v>
      </c>
      <c r="B1154">
        <v>1</v>
      </c>
      <c r="C1154" t="s">
        <v>1</v>
      </c>
      <c r="D1154" t="s">
        <v>8</v>
      </c>
      <c r="E1154" t="s">
        <v>21</v>
      </c>
      <c r="G1154" t="s">
        <v>25</v>
      </c>
      <c r="I1154" t="s">
        <v>926</v>
      </c>
    </row>
    <row r="1155" spans="1:9" x14ac:dyDescent="0.35">
      <c r="A1155" t="s">
        <v>914</v>
      </c>
      <c r="B1155">
        <v>7.8302556818181803E-6</v>
      </c>
      <c r="C1155" t="s">
        <v>932</v>
      </c>
      <c r="D1155" t="s">
        <v>26</v>
      </c>
      <c r="E1155" t="s">
        <v>368</v>
      </c>
      <c r="G1155" t="s">
        <v>27</v>
      </c>
      <c r="I1155" t="s">
        <v>915</v>
      </c>
    </row>
    <row r="1156" spans="1:9" x14ac:dyDescent="0.35">
      <c r="A1156" t="s">
        <v>916</v>
      </c>
      <c r="B1156">
        <v>3.1161221590909103E-5</v>
      </c>
      <c r="C1156" t="s">
        <v>932</v>
      </c>
      <c r="D1156" t="s">
        <v>26</v>
      </c>
      <c r="E1156" t="s">
        <v>368</v>
      </c>
      <c r="G1156" t="s">
        <v>27</v>
      </c>
      <c r="I1156" t="s">
        <v>916</v>
      </c>
    </row>
    <row r="1157" spans="1:9" x14ac:dyDescent="0.35">
      <c r="A1157" t="s">
        <v>917</v>
      </c>
      <c r="B1157">
        <v>2.4928977272727301E-5</v>
      </c>
      <c r="C1157" t="s">
        <v>932</v>
      </c>
      <c r="D1157" t="s">
        <v>26</v>
      </c>
      <c r="E1157" t="s">
        <v>368</v>
      </c>
      <c r="G1157" t="s">
        <v>27</v>
      </c>
      <c r="I1157" t="s">
        <v>917</v>
      </c>
    </row>
    <row r="1158" spans="1:9" x14ac:dyDescent="0.35">
      <c r="A1158" t="s">
        <v>797</v>
      </c>
      <c r="B1158">
        <v>3.3900168555330498E-3</v>
      </c>
      <c r="C1158" t="s">
        <v>932</v>
      </c>
      <c r="D1158" t="s">
        <v>34</v>
      </c>
      <c r="E1158" t="s">
        <v>11</v>
      </c>
      <c r="G1158" t="s">
        <v>27</v>
      </c>
      <c r="I1158" t="s">
        <v>559</v>
      </c>
    </row>
    <row r="1159" spans="1:9" x14ac:dyDescent="0.35">
      <c r="A1159" t="s">
        <v>918</v>
      </c>
      <c r="B1159">
        <v>7.88376012914659E-2</v>
      </c>
      <c r="C1159" t="s">
        <v>932</v>
      </c>
      <c r="D1159" t="s">
        <v>8</v>
      </c>
      <c r="E1159" t="s">
        <v>21</v>
      </c>
      <c r="G1159" t="s">
        <v>27</v>
      </c>
      <c r="I1159" t="s">
        <v>600</v>
      </c>
    </row>
    <row r="1160" spans="1:9" x14ac:dyDescent="0.35">
      <c r="A1160" t="s">
        <v>919</v>
      </c>
      <c r="B1160">
        <v>7.2869318181817903E-7</v>
      </c>
      <c r="C1160" t="s">
        <v>932</v>
      </c>
      <c r="D1160" t="s">
        <v>34</v>
      </c>
      <c r="E1160" t="s">
        <v>368</v>
      </c>
      <c r="G1160" t="s">
        <v>27</v>
      </c>
      <c r="I1160" t="s">
        <v>850</v>
      </c>
    </row>
    <row r="1161" spans="1:9" x14ac:dyDescent="0.35">
      <c r="A1161" t="s">
        <v>920</v>
      </c>
      <c r="B1161">
        <v>6.16480734837933E-4</v>
      </c>
      <c r="C1161" t="s">
        <v>932</v>
      </c>
      <c r="D1161" t="s">
        <v>26</v>
      </c>
      <c r="E1161" t="s">
        <v>368</v>
      </c>
      <c r="G1161" t="s">
        <v>27</v>
      </c>
      <c r="I1161" t="s">
        <v>920</v>
      </c>
    </row>
    <row r="1162" spans="1:9" x14ac:dyDescent="0.35">
      <c r="A1162" t="s">
        <v>921</v>
      </c>
      <c r="B1162">
        <v>1.19691051136364E-4</v>
      </c>
      <c r="C1162" t="s">
        <v>932</v>
      </c>
      <c r="D1162" t="s">
        <v>26</v>
      </c>
      <c r="E1162" t="s">
        <v>368</v>
      </c>
      <c r="G1162" t="s">
        <v>27</v>
      </c>
      <c r="I1162" t="s">
        <v>921</v>
      </c>
    </row>
    <row r="1163" spans="1:9" x14ac:dyDescent="0.35">
      <c r="A1163" t="s">
        <v>927</v>
      </c>
      <c r="B1163">
        <v>4.1429924242424197E-5</v>
      </c>
      <c r="C1163" t="s">
        <v>932</v>
      </c>
      <c r="D1163" t="s">
        <v>26</v>
      </c>
      <c r="E1163" t="s">
        <v>368</v>
      </c>
      <c r="G1163" t="s">
        <v>27</v>
      </c>
      <c r="I1163" t="s">
        <v>928</v>
      </c>
    </row>
    <row r="1164" spans="1:9" x14ac:dyDescent="0.35">
      <c r="A1164" t="s">
        <v>922</v>
      </c>
      <c r="B1164">
        <v>4.2826704545454598E-6</v>
      </c>
      <c r="C1164" t="s">
        <v>932</v>
      </c>
      <c r="D1164" t="s">
        <v>26</v>
      </c>
      <c r="E1164" t="s">
        <v>368</v>
      </c>
      <c r="G1164" t="s">
        <v>27</v>
      </c>
      <c r="I1164" t="s">
        <v>923</v>
      </c>
    </row>
    <row r="1165" spans="1:9" x14ac:dyDescent="0.35">
      <c r="A1165" t="s">
        <v>924</v>
      </c>
      <c r="B1165">
        <v>8.9808238636363296E-6</v>
      </c>
      <c r="C1165" t="s">
        <v>932</v>
      </c>
      <c r="D1165" t="s">
        <v>26</v>
      </c>
      <c r="E1165" t="s">
        <v>368</v>
      </c>
      <c r="G1165" t="s">
        <v>27</v>
      </c>
      <c r="I1165" t="s">
        <v>923</v>
      </c>
    </row>
    <row r="1166" spans="1:9" x14ac:dyDescent="0.35">
      <c r="A1166" t="s">
        <v>925</v>
      </c>
      <c r="B1166">
        <v>1.19850852272727E-7</v>
      </c>
      <c r="C1166" t="s">
        <v>932</v>
      </c>
      <c r="D1166" t="s">
        <v>26</v>
      </c>
      <c r="E1166" t="s">
        <v>368</v>
      </c>
      <c r="G1166" t="s">
        <v>27</v>
      </c>
      <c r="I1166" t="s">
        <v>923</v>
      </c>
    </row>
    <row r="1168" spans="1:9" ht="15.5" x14ac:dyDescent="0.35">
      <c r="A1168" s="1" t="s">
        <v>4</v>
      </c>
      <c r="B1168" s="1" t="s">
        <v>935</v>
      </c>
    </row>
    <row r="1169" spans="1:7" x14ac:dyDescent="0.35">
      <c r="A1169" t="s">
        <v>7</v>
      </c>
      <c r="B1169" t="s">
        <v>26</v>
      </c>
    </row>
    <row r="1170" spans="1:7" x14ac:dyDescent="0.35">
      <c r="A1170" t="s">
        <v>67</v>
      </c>
      <c r="B1170">
        <v>1</v>
      </c>
    </row>
    <row r="1171" spans="1:7" ht="15.5" x14ac:dyDescent="0.35">
      <c r="A1171" t="s">
        <v>9</v>
      </c>
      <c r="B1171" s="2" t="s">
        <v>937</v>
      </c>
    </row>
    <row r="1172" spans="1:7" x14ac:dyDescent="0.35">
      <c r="A1172" t="s">
        <v>18</v>
      </c>
      <c r="B1172" t="s">
        <v>184</v>
      </c>
    </row>
    <row r="1173" spans="1:7" x14ac:dyDescent="0.35">
      <c r="A1173" t="s">
        <v>10</v>
      </c>
      <c r="B1173" t="s">
        <v>21</v>
      </c>
    </row>
    <row r="1174" spans="1:7" x14ac:dyDescent="0.35">
      <c r="A1174" t="s">
        <v>800</v>
      </c>
      <c r="B1174" t="s">
        <v>1444</v>
      </c>
    </row>
    <row r="1175" spans="1:7" x14ac:dyDescent="0.35">
      <c r="A1175" t="s">
        <v>65</v>
      </c>
      <c r="B1175" t="s">
        <v>896</v>
      </c>
    </row>
    <row r="1176" spans="1:7" ht="15.5" x14ac:dyDescent="0.35">
      <c r="A1176" s="1" t="s">
        <v>13</v>
      </c>
    </row>
    <row r="1177" spans="1:7" x14ac:dyDescent="0.35">
      <c r="A1177" t="s">
        <v>14</v>
      </c>
      <c r="B1177" t="s">
        <v>15</v>
      </c>
      <c r="C1177" t="s">
        <v>16</v>
      </c>
      <c r="D1177" t="s">
        <v>7</v>
      </c>
      <c r="E1177" t="s">
        <v>10</v>
      </c>
      <c r="F1177" t="s">
        <v>18</v>
      </c>
      <c r="G1177" t="s">
        <v>9</v>
      </c>
    </row>
    <row r="1178" spans="1:7" ht="15.5" x14ac:dyDescent="0.35">
      <c r="A1178" s="2" t="s">
        <v>935</v>
      </c>
      <c r="B1178">
        <v>1</v>
      </c>
      <c r="C1178" t="s">
        <v>1</v>
      </c>
      <c r="D1178" t="s">
        <v>26</v>
      </c>
      <c r="E1178" t="s">
        <v>21</v>
      </c>
      <c r="F1178" t="s">
        <v>25</v>
      </c>
      <c r="G1178" s="2" t="s">
        <v>937</v>
      </c>
    </row>
    <row r="1179" spans="1:7" ht="15.5" x14ac:dyDescent="0.35">
      <c r="A1179" s="2" t="s">
        <v>934</v>
      </c>
      <c r="B1179">
        <v>1</v>
      </c>
      <c r="C1179" t="s">
        <v>1</v>
      </c>
      <c r="D1179" t="s">
        <v>26</v>
      </c>
      <c r="E1179" t="s">
        <v>21</v>
      </c>
      <c r="F1179" t="s">
        <v>27</v>
      </c>
      <c r="G1179" t="s">
        <v>778</v>
      </c>
    </row>
    <row r="1180" spans="1:7" x14ac:dyDescent="0.35">
      <c r="A1180" t="s">
        <v>215</v>
      </c>
      <c r="B1180">
        <v>3.2</v>
      </c>
      <c r="C1180" t="s">
        <v>200</v>
      </c>
      <c r="D1180" t="s">
        <v>60</v>
      </c>
      <c r="E1180" t="s">
        <v>61</v>
      </c>
      <c r="F1180" t="s">
        <v>27</v>
      </c>
      <c r="G1180" t="s">
        <v>216</v>
      </c>
    </row>
    <row r="1181" spans="1:7" x14ac:dyDescent="0.35">
      <c r="A1181" t="s">
        <v>287</v>
      </c>
      <c r="B1181">
        <v>1.6931E-7</v>
      </c>
      <c r="C1181" t="s">
        <v>1</v>
      </c>
      <c r="D1181" t="s">
        <v>26</v>
      </c>
      <c r="E1181" t="s">
        <v>10</v>
      </c>
      <c r="F1181" t="s">
        <v>27</v>
      </c>
    </row>
    <row r="1182" spans="1:7" x14ac:dyDescent="0.35">
      <c r="A1182" t="s">
        <v>352</v>
      </c>
      <c r="B1182">
        <v>1.6931E-7</v>
      </c>
      <c r="C1182" t="s">
        <v>1</v>
      </c>
      <c r="D1182" t="s">
        <v>34</v>
      </c>
      <c r="E1182" t="s">
        <v>10</v>
      </c>
      <c r="F1182" t="s">
        <v>27</v>
      </c>
    </row>
    <row r="1183" spans="1:7" x14ac:dyDescent="0.35">
      <c r="A1183" t="s">
        <v>359</v>
      </c>
      <c r="B1183">
        <v>1.6930571108622621E-7</v>
      </c>
      <c r="C1183" t="s">
        <v>1</v>
      </c>
      <c r="D1183" t="s">
        <v>34</v>
      </c>
      <c r="E1183" t="s">
        <v>10</v>
      </c>
      <c r="F1183" t="s">
        <v>27</v>
      </c>
    </row>
    <row r="1185" spans="1:7" ht="15.5" x14ac:dyDescent="0.35">
      <c r="A1185" s="1" t="s">
        <v>4</v>
      </c>
      <c r="B1185" s="1" t="s">
        <v>936</v>
      </c>
    </row>
    <row r="1186" spans="1:7" x14ac:dyDescent="0.35">
      <c r="A1186" t="s">
        <v>7</v>
      </c>
      <c r="B1186" t="s">
        <v>26</v>
      </c>
    </row>
    <row r="1187" spans="1:7" x14ac:dyDescent="0.35">
      <c r="A1187" t="s">
        <v>67</v>
      </c>
      <c r="B1187">
        <v>1</v>
      </c>
    </row>
    <row r="1188" spans="1:7" ht="15.5" x14ac:dyDescent="0.35">
      <c r="A1188" t="s">
        <v>9</v>
      </c>
      <c r="B1188" s="2" t="s">
        <v>937</v>
      </c>
    </row>
    <row r="1189" spans="1:7" x14ac:dyDescent="0.35">
      <c r="A1189" t="s">
        <v>18</v>
      </c>
      <c r="B1189" t="s">
        <v>184</v>
      </c>
    </row>
    <row r="1190" spans="1:7" x14ac:dyDescent="0.35">
      <c r="A1190" t="s">
        <v>10</v>
      </c>
      <c r="B1190" t="s">
        <v>21</v>
      </c>
    </row>
    <row r="1191" spans="1:7" x14ac:dyDescent="0.35">
      <c r="A1191" t="s">
        <v>800</v>
      </c>
      <c r="B1191" t="s">
        <v>1444</v>
      </c>
    </row>
    <row r="1192" spans="1:7" x14ac:dyDescent="0.35">
      <c r="A1192" t="s">
        <v>65</v>
      </c>
      <c r="B1192" t="s">
        <v>896</v>
      </c>
    </row>
    <row r="1193" spans="1:7" ht="15.5" x14ac:dyDescent="0.35">
      <c r="A1193" s="1" t="s">
        <v>13</v>
      </c>
    </row>
    <row r="1194" spans="1:7" x14ac:dyDescent="0.35">
      <c r="A1194" t="s">
        <v>14</v>
      </c>
      <c r="B1194" t="s">
        <v>15</v>
      </c>
      <c r="C1194" t="s">
        <v>16</v>
      </c>
      <c r="D1194" t="s">
        <v>7</v>
      </c>
      <c r="E1194" t="s">
        <v>10</v>
      </c>
      <c r="F1194" t="s">
        <v>18</v>
      </c>
      <c r="G1194" t="s">
        <v>9</v>
      </c>
    </row>
    <row r="1195" spans="1:7" ht="15.5" x14ac:dyDescent="0.35">
      <c r="A1195" s="2" t="s">
        <v>936</v>
      </c>
      <c r="B1195">
        <v>1</v>
      </c>
      <c r="C1195" t="s">
        <v>1</v>
      </c>
      <c r="D1195" t="s">
        <v>26</v>
      </c>
      <c r="E1195" t="s">
        <v>21</v>
      </c>
      <c r="F1195" t="s">
        <v>25</v>
      </c>
      <c r="G1195" s="2" t="s">
        <v>937</v>
      </c>
    </row>
    <row r="1196" spans="1:7" ht="15.5" x14ac:dyDescent="0.35">
      <c r="A1196" s="2" t="s">
        <v>933</v>
      </c>
      <c r="B1196">
        <v>1</v>
      </c>
      <c r="C1196" t="s">
        <v>1</v>
      </c>
      <c r="D1196" t="s">
        <v>26</v>
      </c>
      <c r="E1196" t="s">
        <v>21</v>
      </c>
      <c r="F1196" t="s">
        <v>27</v>
      </c>
      <c r="G1196" t="s">
        <v>778</v>
      </c>
    </row>
    <row r="1197" spans="1:7" x14ac:dyDescent="0.35">
      <c r="A1197" t="s">
        <v>215</v>
      </c>
      <c r="B1197">
        <v>3.2</v>
      </c>
      <c r="C1197" t="s">
        <v>200</v>
      </c>
      <c r="D1197" t="s">
        <v>60</v>
      </c>
      <c r="E1197" t="s">
        <v>61</v>
      </c>
      <c r="F1197" t="s">
        <v>27</v>
      </c>
      <c r="G1197" t="s">
        <v>216</v>
      </c>
    </row>
    <row r="1198" spans="1:7" x14ac:dyDescent="0.35">
      <c r="A1198" t="s">
        <v>287</v>
      </c>
      <c r="B1198">
        <v>1.6931E-7</v>
      </c>
      <c r="C1198" t="s">
        <v>1</v>
      </c>
      <c r="D1198" t="s">
        <v>26</v>
      </c>
      <c r="E1198" t="s">
        <v>10</v>
      </c>
      <c r="F1198" t="s">
        <v>27</v>
      </c>
    </row>
    <row r="1199" spans="1:7" x14ac:dyDescent="0.35">
      <c r="A1199" t="s">
        <v>352</v>
      </c>
      <c r="B1199">
        <v>1.6931E-7</v>
      </c>
      <c r="C1199" t="s">
        <v>1</v>
      </c>
      <c r="D1199" t="s">
        <v>34</v>
      </c>
      <c r="E1199" t="s">
        <v>10</v>
      </c>
      <c r="F1199" t="s">
        <v>27</v>
      </c>
    </row>
    <row r="1200" spans="1:7" x14ac:dyDescent="0.35">
      <c r="A1200" t="s">
        <v>359</v>
      </c>
      <c r="B1200">
        <v>1.6930571108622621E-7</v>
      </c>
      <c r="C1200" t="s">
        <v>1</v>
      </c>
      <c r="D1200" t="s">
        <v>34</v>
      </c>
      <c r="E1200" t="s">
        <v>10</v>
      </c>
      <c r="F1200" t="s">
        <v>27</v>
      </c>
    </row>
    <row r="1202" spans="1:8" ht="15.5" x14ac:dyDescent="0.35">
      <c r="A1202" s="1" t="s">
        <v>4</v>
      </c>
      <c r="B1202" s="1" t="s">
        <v>933</v>
      </c>
    </row>
    <row r="1203" spans="1:8" x14ac:dyDescent="0.35">
      <c r="A1203" t="s">
        <v>5</v>
      </c>
      <c r="B1203" s="17">
        <v>1.8132045976445506</v>
      </c>
    </row>
    <row r="1204" spans="1:8" x14ac:dyDescent="0.35">
      <c r="A1204" t="s">
        <v>7</v>
      </c>
      <c r="B1204" t="s">
        <v>26</v>
      </c>
    </row>
    <row r="1205" spans="1:8" x14ac:dyDescent="0.35">
      <c r="A1205" t="s">
        <v>9</v>
      </c>
      <c r="B1205" t="s">
        <v>778</v>
      </c>
    </row>
    <row r="1206" spans="1:8" x14ac:dyDescent="0.35">
      <c r="A1206" t="s">
        <v>10</v>
      </c>
      <c r="B1206" t="s">
        <v>21</v>
      </c>
    </row>
    <row r="1207" spans="1:8" x14ac:dyDescent="0.35">
      <c r="A1207" t="s">
        <v>800</v>
      </c>
      <c r="B1207" t="s">
        <v>1444</v>
      </c>
    </row>
    <row r="1208" spans="1:8" x14ac:dyDescent="0.35">
      <c r="A1208" t="s">
        <v>65</v>
      </c>
      <c r="B1208" t="s">
        <v>897</v>
      </c>
    </row>
    <row r="1209" spans="1:8" ht="15.5" x14ac:dyDescent="0.35">
      <c r="A1209" s="1" t="s">
        <v>13</v>
      </c>
    </row>
    <row r="1210" spans="1:8" x14ac:dyDescent="0.35">
      <c r="A1210" t="s">
        <v>14</v>
      </c>
      <c r="B1210" t="s">
        <v>15</v>
      </c>
      <c r="C1210" t="s">
        <v>16</v>
      </c>
      <c r="D1210" t="s">
        <v>7</v>
      </c>
      <c r="E1210" t="s">
        <v>10</v>
      </c>
      <c r="F1210" t="s">
        <v>17</v>
      </c>
      <c r="G1210" t="s">
        <v>18</v>
      </c>
      <c r="H1210" t="s">
        <v>9</v>
      </c>
    </row>
    <row r="1211" spans="1:8" ht="15.5" x14ac:dyDescent="0.35">
      <c r="A1211" s="2" t="s">
        <v>933</v>
      </c>
      <c r="B1211">
        <v>1</v>
      </c>
      <c r="C1211" t="s">
        <v>1</v>
      </c>
      <c r="D1211" t="s">
        <v>26</v>
      </c>
      <c r="E1211" t="s">
        <v>21</v>
      </c>
      <c r="G1211" t="s">
        <v>25</v>
      </c>
      <c r="H1211" t="s">
        <v>778</v>
      </c>
    </row>
    <row r="1212" spans="1:8" x14ac:dyDescent="0.35">
      <c r="A1212" t="s">
        <v>616</v>
      </c>
      <c r="B1212">
        <v>8.3668780583516718</v>
      </c>
      <c r="C1212" t="s">
        <v>20</v>
      </c>
      <c r="D1212" t="s">
        <v>66</v>
      </c>
      <c r="E1212" t="s">
        <v>21</v>
      </c>
      <c r="F1212" t="s">
        <v>22</v>
      </c>
      <c r="G1212" t="s">
        <v>23</v>
      </c>
      <c r="H1212" t="s">
        <v>66</v>
      </c>
    </row>
    <row r="1213" spans="1:8" x14ac:dyDescent="0.35">
      <c r="A1213" t="s">
        <v>197</v>
      </c>
      <c r="B1213" s="31">
        <v>0.38041197561668283</v>
      </c>
      <c r="C1213" t="s">
        <v>20</v>
      </c>
      <c r="D1213" t="s">
        <v>66</v>
      </c>
      <c r="E1213" t="s">
        <v>198</v>
      </c>
      <c r="F1213" t="s">
        <v>199</v>
      </c>
      <c r="G1213" t="s">
        <v>23</v>
      </c>
      <c r="H1213" t="s">
        <v>66</v>
      </c>
    </row>
    <row r="1214" spans="1:8" x14ac:dyDescent="0.35">
      <c r="A1214" t="s">
        <v>802</v>
      </c>
      <c r="B1214">
        <v>12.493810765991332</v>
      </c>
      <c r="C1214" t="s">
        <v>1</v>
      </c>
      <c r="D1214" t="s">
        <v>26</v>
      </c>
      <c r="E1214" t="s">
        <v>21</v>
      </c>
      <c r="G1214" t="s">
        <v>27</v>
      </c>
      <c r="H1214" t="s">
        <v>802</v>
      </c>
    </row>
    <row r="1215" spans="1:8" x14ac:dyDescent="0.35">
      <c r="A1215" t="s">
        <v>38</v>
      </c>
      <c r="B1215">
        <v>2.54628E-9</v>
      </c>
      <c r="C1215" t="s">
        <v>1445</v>
      </c>
      <c r="D1215" t="s">
        <v>34</v>
      </c>
      <c r="E1215" t="s">
        <v>10</v>
      </c>
      <c r="G1215" t="s">
        <v>27</v>
      </c>
      <c r="H1215" t="s">
        <v>39</v>
      </c>
    </row>
    <row r="1216" spans="1:8" x14ac:dyDescent="0.35">
      <c r="A1216" t="s">
        <v>52</v>
      </c>
      <c r="B1216">
        <v>7.5390157563601576</v>
      </c>
      <c r="C1216" t="s">
        <v>1445</v>
      </c>
      <c r="D1216" t="s">
        <v>53</v>
      </c>
      <c r="E1216" t="s">
        <v>21</v>
      </c>
      <c r="G1216" t="s">
        <v>27</v>
      </c>
      <c r="H1216" t="s">
        <v>54</v>
      </c>
    </row>
    <row r="1217" spans="1:8" x14ac:dyDescent="0.35">
      <c r="A1217" t="s">
        <v>898</v>
      </c>
      <c r="B1217">
        <v>11.512410143774924</v>
      </c>
      <c r="C1217" t="s">
        <v>832</v>
      </c>
      <c r="D1217" t="s">
        <v>53</v>
      </c>
      <c r="E1217" t="s">
        <v>21</v>
      </c>
      <c r="G1217" t="s">
        <v>27</v>
      </c>
      <c r="H1217" t="s">
        <v>899</v>
      </c>
    </row>
    <row r="1218" spans="1:8" x14ac:dyDescent="0.35">
      <c r="A1218" t="s">
        <v>59</v>
      </c>
      <c r="B1218">
        <v>3.8560069111530564</v>
      </c>
      <c r="C1218" t="s">
        <v>1445</v>
      </c>
      <c r="D1218" t="s">
        <v>60</v>
      </c>
      <c r="E1218" t="s">
        <v>61</v>
      </c>
      <c r="G1218" t="s">
        <v>27</v>
      </c>
      <c r="H1218" t="s">
        <v>62</v>
      </c>
    </row>
    <row r="1219" spans="1:8" x14ac:dyDescent="0.35">
      <c r="A1219" t="s">
        <v>900</v>
      </c>
      <c r="B1219">
        <v>5.3483199147628007E-10</v>
      </c>
      <c r="C1219" t="s">
        <v>1445</v>
      </c>
      <c r="D1219" t="s">
        <v>8</v>
      </c>
      <c r="E1219" t="s">
        <v>10</v>
      </c>
      <c r="G1219" t="s">
        <v>27</v>
      </c>
      <c r="H1219" t="s">
        <v>901</v>
      </c>
    </row>
    <row r="1220" spans="1:8" x14ac:dyDescent="0.35">
      <c r="A1220" t="s">
        <v>902</v>
      </c>
      <c r="B1220">
        <v>2.8615461179087874E-7</v>
      </c>
      <c r="C1220" t="s">
        <v>1445</v>
      </c>
      <c r="D1220" t="s">
        <v>8</v>
      </c>
      <c r="E1220" t="s">
        <v>21</v>
      </c>
      <c r="G1220" t="s">
        <v>27</v>
      </c>
      <c r="H1220" t="s">
        <v>903</v>
      </c>
    </row>
    <row r="1222" spans="1:8" ht="15.5" x14ac:dyDescent="0.35">
      <c r="A1222" s="1" t="s">
        <v>4</v>
      </c>
      <c r="B1222" s="1" t="s">
        <v>934</v>
      </c>
    </row>
    <row r="1223" spans="1:8" x14ac:dyDescent="0.35">
      <c r="A1223" t="s">
        <v>5</v>
      </c>
      <c r="B1223">
        <v>1.8132045976445506</v>
      </c>
    </row>
    <row r="1224" spans="1:8" x14ac:dyDescent="0.35">
      <c r="A1224" t="s">
        <v>7</v>
      </c>
      <c r="B1224" t="s">
        <v>26</v>
      </c>
    </row>
    <row r="1225" spans="1:8" x14ac:dyDescent="0.35">
      <c r="A1225" t="s">
        <v>9</v>
      </c>
      <c r="B1225" t="s">
        <v>778</v>
      </c>
    </row>
    <row r="1226" spans="1:8" x14ac:dyDescent="0.35">
      <c r="A1226" t="s">
        <v>10</v>
      </c>
      <c r="B1226" t="s">
        <v>21</v>
      </c>
    </row>
    <row r="1227" spans="1:8" x14ac:dyDescent="0.35">
      <c r="A1227" t="s">
        <v>800</v>
      </c>
      <c r="B1227" t="s">
        <v>1444</v>
      </c>
    </row>
    <row r="1228" spans="1:8" x14ac:dyDescent="0.35">
      <c r="A1228" t="s">
        <v>65</v>
      </c>
      <c r="B1228" t="s">
        <v>897</v>
      </c>
    </row>
    <row r="1229" spans="1:8" ht="15.5" x14ac:dyDescent="0.35">
      <c r="A1229" s="1" t="s">
        <v>13</v>
      </c>
    </row>
    <row r="1230" spans="1:8" x14ac:dyDescent="0.35">
      <c r="A1230" t="s">
        <v>14</v>
      </c>
      <c r="B1230" t="s">
        <v>15</v>
      </c>
      <c r="C1230" t="s">
        <v>16</v>
      </c>
      <c r="D1230" t="s">
        <v>7</v>
      </c>
      <c r="E1230" t="s">
        <v>10</v>
      </c>
      <c r="F1230" t="s">
        <v>17</v>
      </c>
      <c r="G1230" t="s">
        <v>18</v>
      </c>
      <c r="H1230" t="s">
        <v>9</v>
      </c>
    </row>
    <row r="1231" spans="1:8" ht="15.5" x14ac:dyDescent="0.35">
      <c r="A1231" s="2" t="s">
        <v>934</v>
      </c>
      <c r="B1231">
        <v>1</v>
      </c>
      <c r="C1231" t="s">
        <v>1</v>
      </c>
      <c r="D1231" t="s">
        <v>26</v>
      </c>
      <c r="E1231" t="s">
        <v>21</v>
      </c>
      <c r="G1231" t="s">
        <v>25</v>
      </c>
      <c r="H1231" t="s">
        <v>778</v>
      </c>
    </row>
    <row r="1232" spans="1:8" x14ac:dyDescent="0.35">
      <c r="A1232" t="s">
        <v>616</v>
      </c>
      <c r="B1232">
        <v>20.860692830127658</v>
      </c>
      <c r="C1232" t="s">
        <v>20</v>
      </c>
      <c r="D1232" t="s">
        <v>66</v>
      </c>
      <c r="E1232" t="s">
        <v>21</v>
      </c>
      <c r="F1232" t="s">
        <v>22</v>
      </c>
      <c r="G1232" t="s">
        <v>23</v>
      </c>
      <c r="H1232" t="s">
        <v>66</v>
      </c>
    </row>
    <row r="1233" spans="1:8" x14ac:dyDescent="0.35">
      <c r="A1233" t="s">
        <v>197</v>
      </c>
      <c r="B1233">
        <v>0.38041197561668283</v>
      </c>
      <c r="C1233" t="s">
        <v>20</v>
      </c>
      <c r="D1233" t="s">
        <v>66</v>
      </c>
      <c r="E1233" t="s">
        <v>198</v>
      </c>
      <c r="F1233" t="s">
        <v>199</v>
      </c>
      <c r="G1233" t="s">
        <v>23</v>
      </c>
      <c r="H1233" t="s">
        <v>66</v>
      </c>
    </row>
    <row r="1234" spans="1:8" x14ac:dyDescent="0.35">
      <c r="A1234" t="s">
        <v>38</v>
      </c>
      <c r="B1234">
        <v>2.54628E-9</v>
      </c>
      <c r="C1234" t="s">
        <v>1445</v>
      </c>
      <c r="D1234" t="s">
        <v>34</v>
      </c>
      <c r="E1234" t="s">
        <v>10</v>
      </c>
      <c r="G1234" t="s">
        <v>27</v>
      </c>
      <c r="H1234" t="s">
        <v>39</v>
      </c>
    </row>
    <row r="1235" spans="1:8" x14ac:dyDescent="0.35">
      <c r="A1235" t="s">
        <v>52</v>
      </c>
      <c r="B1235">
        <v>7.5390157563601576</v>
      </c>
      <c r="C1235" t="s">
        <v>1445</v>
      </c>
      <c r="D1235" t="s">
        <v>53</v>
      </c>
      <c r="E1235" t="s">
        <v>21</v>
      </c>
      <c r="G1235" t="s">
        <v>27</v>
      </c>
      <c r="H1235" t="s">
        <v>54</v>
      </c>
    </row>
    <row r="1236" spans="1:8" x14ac:dyDescent="0.35">
      <c r="A1236" t="s">
        <v>898</v>
      </c>
      <c r="B1236">
        <v>11.512410143774924</v>
      </c>
      <c r="C1236" t="s">
        <v>832</v>
      </c>
      <c r="D1236" t="s">
        <v>53</v>
      </c>
      <c r="E1236" t="s">
        <v>21</v>
      </c>
      <c r="G1236" t="s">
        <v>27</v>
      </c>
      <c r="H1236" t="s">
        <v>899</v>
      </c>
    </row>
    <row r="1237" spans="1:8" x14ac:dyDescent="0.35">
      <c r="A1237" t="s">
        <v>59</v>
      </c>
      <c r="B1237">
        <v>1.6298450280608925</v>
      </c>
      <c r="C1237" t="s">
        <v>1445</v>
      </c>
      <c r="D1237" t="s">
        <v>60</v>
      </c>
      <c r="E1237" t="s">
        <v>61</v>
      </c>
      <c r="G1237" t="s">
        <v>27</v>
      </c>
      <c r="H1237" t="s">
        <v>62</v>
      </c>
    </row>
    <row r="1238" spans="1:8" x14ac:dyDescent="0.35">
      <c r="A1238" t="s">
        <v>900</v>
      </c>
      <c r="B1238">
        <v>5.3483199147628007E-10</v>
      </c>
      <c r="C1238" t="s">
        <v>1445</v>
      </c>
      <c r="D1238" t="s">
        <v>8</v>
      </c>
      <c r="E1238" t="s">
        <v>10</v>
      </c>
      <c r="G1238" t="s">
        <v>27</v>
      </c>
      <c r="H1238" t="s">
        <v>901</v>
      </c>
    </row>
    <row r="1239" spans="1:8" x14ac:dyDescent="0.35">
      <c r="A1239" t="s">
        <v>902</v>
      </c>
      <c r="B1239">
        <v>2.8615461179087874E-7</v>
      </c>
      <c r="C1239" t="s">
        <v>1445</v>
      </c>
      <c r="D1239" t="s">
        <v>8</v>
      </c>
      <c r="E1239" t="s">
        <v>21</v>
      </c>
      <c r="G1239" t="s">
        <v>27</v>
      </c>
      <c r="H1239" t="s">
        <v>903</v>
      </c>
    </row>
    <row r="1241" spans="1:8" ht="15.5" x14ac:dyDescent="0.35">
      <c r="A1241" s="1" t="s">
        <v>4</v>
      </c>
      <c r="B1241" s="1" t="s">
        <v>1453</v>
      </c>
    </row>
    <row r="1242" spans="1:8" x14ac:dyDescent="0.35">
      <c r="A1242" t="s">
        <v>7</v>
      </c>
      <c r="B1242" t="s">
        <v>26</v>
      </c>
    </row>
    <row r="1243" spans="1:8" x14ac:dyDescent="0.35">
      <c r="A1243" t="s">
        <v>67</v>
      </c>
      <c r="B1243">
        <v>1</v>
      </c>
    </row>
    <row r="1244" spans="1:8" ht="15.5" x14ac:dyDescent="0.35">
      <c r="A1244" t="s">
        <v>9</v>
      </c>
      <c r="B1244" s="2" t="s">
        <v>937</v>
      </c>
    </row>
    <row r="1245" spans="1:8" x14ac:dyDescent="0.35">
      <c r="A1245" t="s">
        <v>18</v>
      </c>
      <c r="B1245" t="s">
        <v>184</v>
      </c>
    </row>
    <row r="1246" spans="1:8" x14ac:dyDescent="0.35">
      <c r="A1246" t="s">
        <v>10</v>
      </c>
      <c r="B1246" t="s">
        <v>21</v>
      </c>
    </row>
    <row r="1247" spans="1:8" x14ac:dyDescent="0.35">
      <c r="A1247" t="s">
        <v>800</v>
      </c>
      <c r="B1247" t="s">
        <v>1444</v>
      </c>
    </row>
    <row r="1248" spans="1:8" x14ac:dyDescent="0.35">
      <c r="A1248" t="s">
        <v>65</v>
      </c>
      <c r="B1248" t="s">
        <v>896</v>
      </c>
    </row>
    <row r="1249" spans="1:7" ht="15.5" x14ac:dyDescent="0.35">
      <c r="A1249" s="1" t="s">
        <v>13</v>
      </c>
    </row>
    <row r="1250" spans="1:7" x14ac:dyDescent="0.35">
      <c r="A1250" t="s">
        <v>14</v>
      </c>
      <c r="B1250" t="s">
        <v>15</v>
      </c>
      <c r="C1250" t="s">
        <v>16</v>
      </c>
      <c r="D1250" t="s">
        <v>7</v>
      </c>
      <c r="E1250" t="s">
        <v>10</v>
      </c>
      <c r="F1250" t="s">
        <v>18</v>
      </c>
      <c r="G1250" t="s">
        <v>9</v>
      </c>
    </row>
    <row r="1251" spans="1:7" ht="15.5" x14ac:dyDescent="0.35">
      <c r="A1251" s="2" t="s">
        <v>1453</v>
      </c>
      <c r="B1251">
        <v>1</v>
      </c>
      <c r="C1251" t="s">
        <v>1</v>
      </c>
      <c r="D1251" t="s">
        <v>26</v>
      </c>
      <c r="E1251" t="s">
        <v>21</v>
      </c>
      <c r="F1251" t="s">
        <v>25</v>
      </c>
      <c r="G1251" s="2" t="s">
        <v>937</v>
      </c>
    </row>
    <row r="1252" spans="1:7" ht="15.5" x14ac:dyDescent="0.35">
      <c r="A1252" s="2" t="s">
        <v>1446</v>
      </c>
      <c r="B1252">
        <v>1</v>
      </c>
      <c r="C1252" t="s">
        <v>1</v>
      </c>
      <c r="D1252" t="s">
        <v>26</v>
      </c>
      <c r="E1252" t="s">
        <v>21</v>
      </c>
      <c r="F1252" t="s">
        <v>27</v>
      </c>
      <c r="G1252" t="s">
        <v>778</v>
      </c>
    </row>
    <row r="1253" spans="1:7" x14ac:dyDescent="0.35">
      <c r="A1253" t="s">
        <v>215</v>
      </c>
      <c r="B1253">
        <v>3.2</v>
      </c>
      <c r="C1253" t="s">
        <v>200</v>
      </c>
      <c r="D1253" t="s">
        <v>60</v>
      </c>
      <c r="E1253" t="s">
        <v>61</v>
      </c>
      <c r="F1253" t="s">
        <v>27</v>
      </c>
      <c r="G1253" t="s">
        <v>216</v>
      </c>
    </row>
    <row r="1254" spans="1:7" x14ac:dyDescent="0.35">
      <c r="A1254" t="s">
        <v>287</v>
      </c>
      <c r="B1254">
        <v>1.6931E-7</v>
      </c>
      <c r="C1254" t="s">
        <v>1</v>
      </c>
      <c r="D1254" t="s">
        <v>26</v>
      </c>
      <c r="E1254" t="s">
        <v>10</v>
      </c>
      <c r="F1254" t="s">
        <v>27</v>
      </c>
    </row>
    <row r="1255" spans="1:7" x14ac:dyDescent="0.35">
      <c r="A1255" t="s">
        <v>352</v>
      </c>
      <c r="B1255">
        <v>1.6931E-7</v>
      </c>
      <c r="C1255" t="s">
        <v>1</v>
      </c>
      <c r="D1255" t="s">
        <v>34</v>
      </c>
      <c r="E1255" t="s">
        <v>10</v>
      </c>
      <c r="F1255" t="s">
        <v>27</v>
      </c>
    </row>
    <row r="1256" spans="1:7" x14ac:dyDescent="0.35">
      <c r="A1256" t="s">
        <v>359</v>
      </c>
      <c r="B1256">
        <v>1.6930571108622621E-7</v>
      </c>
      <c r="C1256" t="s">
        <v>1</v>
      </c>
      <c r="D1256" t="s">
        <v>34</v>
      </c>
      <c r="E1256" t="s">
        <v>10</v>
      </c>
      <c r="F1256" t="s">
        <v>27</v>
      </c>
    </row>
    <row r="1258" spans="1:7" ht="15.5" x14ac:dyDescent="0.35">
      <c r="A1258" s="1" t="s">
        <v>4</v>
      </c>
      <c r="B1258" s="1" t="s">
        <v>1446</v>
      </c>
    </row>
    <row r="1259" spans="1:7" x14ac:dyDescent="0.35">
      <c r="A1259" t="s">
        <v>5</v>
      </c>
      <c r="B1259" s="33">
        <v>1.4983549435621251</v>
      </c>
    </row>
    <row r="1260" spans="1:7" x14ac:dyDescent="0.35">
      <c r="A1260" t="s">
        <v>7</v>
      </c>
      <c r="B1260" t="s">
        <v>26</v>
      </c>
    </row>
    <row r="1261" spans="1:7" x14ac:dyDescent="0.35">
      <c r="A1261" t="s">
        <v>9</v>
      </c>
      <c r="B1261" t="s">
        <v>778</v>
      </c>
    </row>
    <row r="1262" spans="1:7" x14ac:dyDescent="0.35">
      <c r="A1262" t="s">
        <v>10</v>
      </c>
      <c r="B1262" t="s">
        <v>21</v>
      </c>
    </row>
    <row r="1263" spans="1:7" x14ac:dyDescent="0.35">
      <c r="A1263" t="s">
        <v>800</v>
      </c>
      <c r="B1263" t="s">
        <v>1444</v>
      </c>
    </row>
    <row r="1264" spans="1:7" x14ac:dyDescent="0.35">
      <c r="A1264" t="s">
        <v>65</v>
      </c>
      <c r="B1264" t="s">
        <v>1447</v>
      </c>
    </row>
    <row r="1265" spans="1:8" ht="15.5" x14ac:dyDescent="0.35">
      <c r="A1265" s="1" t="s">
        <v>13</v>
      </c>
    </row>
    <row r="1266" spans="1:8" x14ac:dyDescent="0.35">
      <c r="A1266" t="s">
        <v>14</v>
      </c>
      <c r="B1266" t="s">
        <v>15</v>
      </c>
      <c r="C1266" t="s">
        <v>16</v>
      </c>
      <c r="D1266" t="s">
        <v>7</v>
      </c>
      <c r="E1266" t="s">
        <v>10</v>
      </c>
      <c r="F1266" t="s">
        <v>17</v>
      </c>
      <c r="G1266" t="s">
        <v>18</v>
      </c>
      <c r="H1266" t="s">
        <v>9</v>
      </c>
    </row>
    <row r="1267" spans="1:8" ht="15.5" x14ac:dyDescent="0.35">
      <c r="A1267" s="2" t="str">
        <f>B1258</f>
        <v>Hydrogen, gaseous, 25 bar, from gasification of woody biomass in oxy-fired entrained flow gasifier, with CCS, at gasification plant</v>
      </c>
      <c r="B1267">
        <v>1</v>
      </c>
      <c r="C1267" t="s">
        <v>1</v>
      </c>
      <c r="D1267" t="s">
        <v>26</v>
      </c>
      <c r="E1267" t="s">
        <v>21</v>
      </c>
      <c r="G1267" t="s">
        <v>25</v>
      </c>
      <c r="H1267" t="s">
        <v>778</v>
      </c>
    </row>
    <row r="1268" spans="1:8" x14ac:dyDescent="0.35">
      <c r="A1268" t="s">
        <v>616</v>
      </c>
      <c r="B1268">
        <v>0.43169673539678227</v>
      </c>
      <c r="C1268" t="s">
        <v>20</v>
      </c>
      <c r="D1268" t="s">
        <v>66</v>
      </c>
      <c r="E1268" t="s">
        <v>21</v>
      </c>
      <c r="F1268" t="s">
        <v>22</v>
      </c>
      <c r="G1268" t="s">
        <v>23</v>
      </c>
      <c r="H1268" t="s">
        <v>66</v>
      </c>
    </row>
    <row r="1269" spans="1:8" x14ac:dyDescent="0.35">
      <c r="A1269" t="s">
        <v>197</v>
      </c>
      <c r="B1269" s="31">
        <v>0.38041197561668283</v>
      </c>
      <c r="C1269" t="s">
        <v>20</v>
      </c>
      <c r="D1269" t="s">
        <v>66</v>
      </c>
      <c r="E1269" t="s">
        <v>198</v>
      </c>
      <c r="F1269" t="s">
        <v>199</v>
      </c>
      <c r="G1269" t="s">
        <v>23</v>
      </c>
      <c r="H1269" t="s">
        <v>66</v>
      </c>
    </row>
    <row r="1270" spans="1:8" x14ac:dyDescent="0.35">
      <c r="A1270" t="s">
        <v>802</v>
      </c>
      <c r="B1270">
        <v>16.76304418862647</v>
      </c>
      <c r="C1270" t="s">
        <v>1</v>
      </c>
      <c r="D1270" t="s">
        <v>26</v>
      </c>
      <c r="E1270" t="s">
        <v>21</v>
      </c>
      <c r="G1270" t="s">
        <v>27</v>
      </c>
      <c r="H1270" t="s">
        <v>802</v>
      </c>
    </row>
    <row r="1271" spans="1:8" x14ac:dyDescent="0.35">
      <c r="A1271" t="s">
        <v>38</v>
      </c>
      <c r="B1271">
        <v>2.54628E-9</v>
      </c>
      <c r="C1271" t="s">
        <v>1445</v>
      </c>
      <c r="D1271" t="s">
        <v>34</v>
      </c>
      <c r="E1271" t="s">
        <v>10</v>
      </c>
      <c r="G1271" t="s">
        <v>27</v>
      </c>
      <c r="H1271" t="s">
        <v>39</v>
      </c>
    </row>
    <row r="1272" spans="1:8" x14ac:dyDescent="0.35">
      <c r="A1272" t="s">
        <v>52</v>
      </c>
      <c r="B1272">
        <v>7.5390157563601576</v>
      </c>
      <c r="C1272" t="s">
        <v>1445</v>
      </c>
      <c r="D1272" t="s">
        <v>53</v>
      </c>
      <c r="E1272" t="s">
        <v>21</v>
      </c>
      <c r="G1272" t="s">
        <v>27</v>
      </c>
      <c r="H1272" t="s">
        <v>54</v>
      </c>
    </row>
    <row r="1273" spans="1:8" x14ac:dyDescent="0.35">
      <c r="A1273" t="s">
        <v>898</v>
      </c>
      <c r="B1273">
        <v>9.5133647210293653</v>
      </c>
      <c r="C1273" t="s">
        <v>832</v>
      </c>
      <c r="D1273" t="s">
        <v>53</v>
      </c>
      <c r="E1273" t="s">
        <v>21</v>
      </c>
      <c r="G1273" t="s">
        <v>27</v>
      </c>
      <c r="H1273" t="s">
        <v>899</v>
      </c>
    </row>
    <row r="1274" spans="1:8" x14ac:dyDescent="0.35">
      <c r="A1274" t="s">
        <v>59</v>
      </c>
      <c r="B1274">
        <v>0.20061042458473774</v>
      </c>
      <c r="C1274" t="s">
        <v>1445</v>
      </c>
      <c r="D1274" t="s">
        <v>60</v>
      </c>
      <c r="E1274" t="s">
        <v>61</v>
      </c>
      <c r="G1274" t="s">
        <v>27</v>
      </c>
      <c r="H1274" t="s">
        <v>62</v>
      </c>
    </row>
    <row r="1275" spans="1:8" x14ac:dyDescent="0.35">
      <c r="A1275" t="s">
        <v>900</v>
      </c>
      <c r="B1275">
        <v>5.3483199147628007E-10</v>
      </c>
      <c r="C1275" t="s">
        <v>1445</v>
      </c>
      <c r="D1275" t="s">
        <v>8</v>
      </c>
      <c r="E1275" t="s">
        <v>10</v>
      </c>
      <c r="G1275" t="s">
        <v>27</v>
      </c>
      <c r="H1275" t="s">
        <v>901</v>
      </c>
    </row>
    <row r="1277" spans="1:8" ht="15.5" x14ac:dyDescent="0.35">
      <c r="A1277" s="1" t="s">
        <v>4</v>
      </c>
      <c r="B1277" s="1" t="s">
        <v>1454</v>
      </c>
    </row>
    <row r="1278" spans="1:8" x14ac:dyDescent="0.35">
      <c r="A1278" t="s">
        <v>7</v>
      </c>
      <c r="B1278" t="s">
        <v>26</v>
      </c>
    </row>
    <row r="1279" spans="1:8" x14ac:dyDescent="0.35">
      <c r="A1279" t="s">
        <v>67</v>
      </c>
      <c r="B1279">
        <v>1</v>
      </c>
    </row>
    <row r="1280" spans="1:8" ht="15.5" x14ac:dyDescent="0.35">
      <c r="A1280" t="s">
        <v>9</v>
      </c>
      <c r="B1280" s="2" t="s">
        <v>937</v>
      </c>
    </row>
    <row r="1281" spans="1:7" x14ac:dyDescent="0.35">
      <c r="A1281" t="s">
        <v>18</v>
      </c>
      <c r="B1281" t="s">
        <v>184</v>
      </c>
    </row>
    <row r="1282" spans="1:7" x14ac:dyDescent="0.35">
      <c r="A1282" t="s">
        <v>10</v>
      </c>
      <c r="B1282" t="s">
        <v>21</v>
      </c>
    </row>
    <row r="1283" spans="1:7" x14ac:dyDescent="0.35">
      <c r="A1283" t="s">
        <v>800</v>
      </c>
      <c r="B1283" t="s">
        <v>1444</v>
      </c>
    </row>
    <row r="1284" spans="1:7" x14ac:dyDescent="0.35">
      <c r="A1284" t="s">
        <v>65</v>
      </c>
      <c r="B1284" t="s">
        <v>896</v>
      </c>
    </row>
    <row r="1285" spans="1:7" ht="15.5" x14ac:dyDescent="0.35">
      <c r="A1285" s="1" t="s">
        <v>13</v>
      </c>
    </row>
    <row r="1286" spans="1:7" x14ac:dyDescent="0.35">
      <c r="A1286" t="s">
        <v>14</v>
      </c>
      <c r="B1286" t="s">
        <v>15</v>
      </c>
      <c r="C1286" t="s">
        <v>16</v>
      </c>
      <c r="D1286" t="s">
        <v>7</v>
      </c>
      <c r="E1286" t="s">
        <v>10</v>
      </c>
      <c r="F1286" t="s">
        <v>18</v>
      </c>
      <c r="G1286" t="s">
        <v>9</v>
      </c>
    </row>
    <row r="1287" spans="1:7" ht="15.5" x14ac:dyDescent="0.35">
      <c r="A1287" s="2" t="s">
        <v>1454</v>
      </c>
      <c r="B1287">
        <v>1</v>
      </c>
      <c r="C1287" t="s">
        <v>1</v>
      </c>
      <c r="D1287" t="s">
        <v>26</v>
      </c>
      <c r="E1287" t="s">
        <v>21</v>
      </c>
      <c r="F1287" t="s">
        <v>25</v>
      </c>
      <c r="G1287" s="2" t="s">
        <v>937</v>
      </c>
    </row>
    <row r="1288" spans="1:7" ht="15.5" x14ac:dyDescent="0.35">
      <c r="A1288" s="2" t="s">
        <v>1448</v>
      </c>
      <c r="B1288">
        <v>1</v>
      </c>
      <c r="C1288" t="s">
        <v>1</v>
      </c>
      <c r="D1288" t="s">
        <v>26</v>
      </c>
      <c r="E1288" t="s">
        <v>21</v>
      </c>
      <c r="F1288" t="s">
        <v>27</v>
      </c>
      <c r="G1288" t="s">
        <v>778</v>
      </c>
    </row>
    <row r="1289" spans="1:7" x14ac:dyDescent="0.35">
      <c r="A1289" t="s">
        <v>215</v>
      </c>
      <c r="B1289">
        <v>3.2</v>
      </c>
      <c r="C1289" t="s">
        <v>200</v>
      </c>
      <c r="D1289" t="s">
        <v>60</v>
      </c>
      <c r="E1289" t="s">
        <v>61</v>
      </c>
      <c r="F1289" t="s">
        <v>27</v>
      </c>
      <c r="G1289" t="s">
        <v>216</v>
      </c>
    </row>
    <row r="1290" spans="1:7" x14ac:dyDescent="0.35">
      <c r="A1290" t="s">
        <v>287</v>
      </c>
      <c r="B1290">
        <v>1.6931E-7</v>
      </c>
      <c r="C1290" t="s">
        <v>1</v>
      </c>
      <c r="D1290" t="s">
        <v>26</v>
      </c>
      <c r="E1290" t="s">
        <v>10</v>
      </c>
      <c r="F1290" t="s">
        <v>27</v>
      </c>
    </row>
    <row r="1291" spans="1:7" x14ac:dyDescent="0.35">
      <c r="A1291" t="s">
        <v>352</v>
      </c>
      <c r="B1291">
        <v>1.6931E-7</v>
      </c>
      <c r="C1291" t="s">
        <v>1</v>
      </c>
      <c r="D1291" t="s">
        <v>34</v>
      </c>
      <c r="E1291" t="s">
        <v>10</v>
      </c>
      <c r="F1291" t="s">
        <v>27</v>
      </c>
    </row>
    <row r="1292" spans="1:7" x14ac:dyDescent="0.35">
      <c r="A1292" t="s">
        <v>359</v>
      </c>
      <c r="B1292">
        <v>1.6930571108622621E-7</v>
      </c>
      <c r="C1292" t="s">
        <v>1</v>
      </c>
      <c r="D1292" t="s">
        <v>34</v>
      </c>
      <c r="E1292" t="s">
        <v>10</v>
      </c>
      <c r="F1292" t="s">
        <v>27</v>
      </c>
    </row>
    <row r="1294" spans="1:7" ht="15.5" x14ac:dyDescent="0.35">
      <c r="A1294" s="1" t="s">
        <v>4</v>
      </c>
      <c r="B1294" s="1" t="s">
        <v>1448</v>
      </c>
    </row>
    <row r="1295" spans="1:7" x14ac:dyDescent="0.35">
      <c r="A1295" t="s">
        <v>5</v>
      </c>
      <c r="B1295">
        <v>1.4983549435621251</v>
      </c>
    </row>
    <row r="1296" spans="1:7" x14ac:dyDescent="0.35">
      <c r="A1296" t="s">
        <v>7</v>
      </c>
      <c r="B1296" t="s">
        <v>26</v>
      </c>
    </row>
    <row r="1297" spans="1:8" x14ac:dyDescent="0.35">
      <c r="A1297" t="s">
        <v>9</v>
      </c>
      <c r="B1297" t="s">
        <v>778</v>
      </c>
    </row>
    <row r="1298" spans="1:8" x14ac:dyDescent="0.35">
      <c r="A1298" t="s">
        <v>10</v>
      </c>
      <c r="B1298" t="s">
        <v>21</v>
      </c>
    </row>
    <row r="1299" spans="1:8" x14ac:dyDescent="0.35">
      <c r="A1299" t="s">
        <v>800</v>
      </c>
      <c r="B1299" t="s">
        <v>1444</v>
      </c>
    </row>
    <row r="1300" spans="1:8" x14ac:dyDescent="0.35">
      <c r="A1300" t="s">
        <v>65</v>
      </c>
      <c r="B1300" t="s">
        <v>1447</v>
      </c>
    </row>
    <row r="1301" spans="1:8" ht="15.5" x14ac:dyDescent="0.35">
      <c r="A1301" s="1" t="s">
        <v>13</v>
      </c>
    </row>
    <row r="1302" spans="1:8" x14ac:dyDescent="0.35">
      <c r="A1302" t="s">
        <v>14</v>
      </c>
      <c r="B1302" t="s">
        <v>15</v>
      </c>
      <c r="C1302" t="s">
        <v>16</v>
      </c>
      <c r="D1302" t="s">
        <v>7</v>
      </c>
      <c r="E1302" t="s">
        <v>10</v>
      </c>
      <c r="F1302" t="s">
        <v>17</v>
      </c>
      <c r="G1302" t="s">
        <v>18</v>
      </c>
      <c r="H1302" t="s">
        <v>9</v>
      </c>
    </row>
    <row r="1303" spans="1:8" ht="15.5" x14ac:dyDescent="0.35">
      <c r="A1303" s="2" t="str">
        <f>B1294</f>
        <v>Hydrogen, gaseous, 25 bar, from gasification of woody biomass in oxy-fired entrained flow gasifier, at gasification plant</v>
      </c>
      <c r="B1303">
        <v>1</v>
      </c>
      <c r="C1303" t="s">
        <v>1</v>
      </c>
      <c r="D1303" t="s">
        <v>26</v>
      </c>
      <c r="E1303" t="s">
        <v>21</v>
      </c>
      <c r="G1303" t="s">
        <v>25</v>
      </c>
      <c r="H1303" t="s">
        <v>778</v>
      </c>
    </row>
    <row r="1304" spans="1:8" x14ac:dyDescent="0.35">
      <c r="A1304" t="s">
        <v>616</v>
      </c>
      <c r="B1304">
        <v>17.194741369110432</v>
      </c>
      <c r="C1304" t="s">
        <v>20</v>
      </c>
      <c r="D1304" t="s">
        <v>66</v>
      </c>
      <c r="E1304" t="s">
        <v>21</v>
      </c>
      <c r="F1304" t="s">
        <v>22</v>
      </c>
      <c r="G1304" t="s">
        <v>23</v>
      </c>
      <c r="H1304" t="s">
        <v>66</v>
      </c>
    </row>
    <row r="1305" spans="1:8" x14ac:dyDescent="0.35">
      <c r="A1305" t="s">
        <v>197</v>
      </c>
      <c r="B1305">
        <v>0.38041197561668283</v>
      </c>
      <c r="C1305" t="s">
        <v>20</v>
      </c>
      <c r="D1305" t="s">
        <v>66</v>
      </c>
      <c r="E1305" t="s">
        <v>198</v>
      </c>
      <c r="F1305" t="s">
        <v>199</v>
      </c>
      <c r="G1305" t="s">
        <v>23</v>
      </c>
      <c r="H1305" t="s">
        <v>66</v>
      </c>
    </row>
    <row r="1306" spans="1:8" x14ac:dyDescent="0.35">
      <c r="A1306" t="s">
        <v>38</v>
      </c>
      <c r="B1306">
        <v>2.54628E-9</v>
      </c>
      <c r="C1306" t="s">
        <v>1445</v>
      </c>
      <c r="D1306" t="s">
        <v>34</v>
      </c>
      <c r="E1306" t="s">
        <v>10</v>
      </c>
      <c r="G1306" t="s">
        <v>27</v>
      </c>
      <c r="H1306" t="s">
        <v>39</v>
      </c>
    </row>
    <row r="1307" spans="1:8" x14ac:dyDescent="0.35">
      <c r="A1307" t="s">
        <v>52</v>
      </c>
      <c r="B1307">
        <v>7.5390157563601576</v>
      </c>
      <c r="C1307" t="s">
        <v>1445</v>
      </c>
      <c r="D1307" t="s">
        <v>53</v>
      </c>
      <c r="E1307" t="s">
        <v>21</v>
      </c>
      <c r="G1307" t="s">
        <v>27</v>
      </c>
      <c r="H1307" t="s">
        <v>54</v>
      </c>
    </row>
    <row r="1308" spans="1:8" x14ac:dyDescent="0.35">
      <c r="A1308" t="s">
        <v>898</v>
      </c>
      <c r="B1308">
        <v>9.5133647210293653</v>
      </c>
      <c r="C1308" t="s">
        <v>832</v>
      </c>
      <c r="D1308" t="s">
        <v>53</v>
      </c>
      <c r="E1308" t="s">
        <v>21</v>
      </c>
      <c r="G1308" t="s">
        <v>27</v>
      </c>
      <c r="H1308" t="s">
        <v>899</v>
      </c>
    </row>
    <row r="1309" spans="1:8" x14ac:dyDescent="0.35">
      <c r="A1309" t="s">
        <v>59</v>
      </c>
      <c r="B1309">
        <v>-2.9711377863811488</v>
      </c>
      <c r="C1309" t="s">
        <v>1445</v>
      </c>
      <c r="D1309" t="s">
        <v>60</v>
      </c>
      <c r="E1309" t="s">
        <v>61</v>
      </c>
      <c r="G1309" t="s">
        <v>27</v>
      </c>
      <c r="H1309" t="s">
        <v>62</v>
      </c>
    </row>
    <row r="1310" spans="1:8" x14ac:dyDescent="0.35">
      <c r="A1310" t="s">
        <v>900</v>
      </c>
      <c r="B1310">
        <v>5.3483199147628007E-10</v>
      </c>
      <c r="C1310" t="s">
        <v>1445</v>
      </c>
      <c r="D1310" t="s">
        <v>8</v>
      </c>
      <c r="E1310" t="s">
        <v>10</v>
      </c>
      <c r="G1310" t="s">
        <v>27</v>
      </c>
      <c r="H1310" t="s">
        <v>901</v>
      </c>
    </row>
    <row r="1312" spans="1:8" ht="15.5" x14ac:dyDescent="0.35">
      <c r="A1312" s="1" t="s">
        <v>4</v>
      </c>
      <c r="B1312" s="1" t="s">
        <v>898</v>
      </c>
    </row>
    <row r="1313" spans="1:12" x14ac:dyDescent="0.35">
      <c r="A1313" t="s">
        <v>65</v>
      </c>
      <c r="B1313" t="s">
        <v>1455</v>
      </c>
    </row>
    <row r="1314" spans="1:12" x14ac:dyDescent="0.35">
      <c r="A1314" t="s">
        <v>7</v>
      </c>
      <c r="B1314" t="s">
        <v>53</v>
      </c>
    </row>
    <row r="1315" spans="1:12" x14ac:dyDescent="0.35">
      <c r="A1315" t="s">
        <v>67</v>
      </c>
      <c r="B1315">
        <v>1</v>
      </c>
    </row>
    <row r="1316" spans="1:12" x14ac:dyDescent="0.35">
      <c r="A1316" t="s">
        <v>9</v>
      </c>
      <c r="B1316" t="s">
        <v>899</v>
      </c>
    </row>
    <row r="1317" spans="1:12" x14ac:dyDescent="0.35">
      <c r="A1317" t="s">
        <v>18</v>
      </c>
      <c r="B1317" t="s">
        <v>184</v>
      </c>
    </row>
    <row r="1318" spans="1:12" x14ac:dyDescent="0.35">
      <c r="A1318" t="s">
        <v>10</v>
      </c>
      <c r="B1318" t="s">
        <v>21</v>
      </c>
    </row>
    <row r="1319" spans="1:12" ht="15.5" x14ac:dyDescent="0.35">
      <c r="A1319" s="1" t="s">
        <v>13</v>
      </c>
    </row>
    <row r="1320" spans="1:12" x14ac:dyDescent="0.35">
      <c r="A1320" t="s">
        <v>14</v>
      </c>
      <c r="B1320" t="s">
        <v>15</v>
      </c>
      <c r="C1320" t="s">
        <v>7</v>
      </c>
      <c r="D1320" t="s">
        <v>10</v>
      </c>
      <c r="E1320" t="s">
        <v>18</v>
      </c>
      <c r="F1320" t="s">
        <v>185</v>
      </c>
      <c r="G1320" t="s">
        <v>699</v>
      </c>
      <c r="H1320" t="s">
        <v>700</v>
      </c>
      <c r="I1320" t="s">
        <v>65</v>
      </c>
      <c r="J1320" t="s">
        <v>1456</v>
      </c>
      <c r="K1320" t="s">
        <v>1457</v>
      </c>
      <c r="L1320" t="s">
        <v>9</v>
      </c>
    </row>
    <row r="1321" spans="1:12" x14ac:dyDescent="0.35">
      <c r="A1321" t="s">
        <v>898</v>
      </c>
      <c r="B1321">
        <v>1</v>
      </c>
      <c r="C1321" t="s">
        <v>53</v>
      </c>
      <c r="D1321" t="s">
        <v>21</v>
      </c>
      <c r="E1321" t="s">
        <v>25</v>
      </c>
      <c r="F1321">
        <v>0</v>
      </c>
      <c r="G1321">
        <v>1</v>
      </c>
    </row>
    <row r="1322" spans="1:12" x14ac:dyDescent="0.35">
      <c r="A1322" t="s">
        <v>1458</v>
      </c>
      <c r="B1322">
        <v>0.13746632652941701</v>
      </c>
      <c r="C1322" t="s">
        <v>765</v>
      </c>
      <c r="D1322" t="s">
        <v>21</v>
      </c>
      <c r="E1322" t="s">
        <v>27</v>
      </c>
    </row>
    <row r="1323" spans="1:12" x14ac:dyDescent="0.35">
      <c r="A1323" t="s">
        <v>1459</v>
      </c>
      <c r="B1323">
        <v>0.39886704676479801</v>
      </c>
      <c r="C1323" t="s">
        <v>1460</v>
      </c>
      <c r="D1323" t="s">
        <v>21</v>
      </c>
      <c r="E1323" t="s">
        <v>27</v>
      </c>
    </row>
    <row r="1324" spans="1:12" x14ac:dyDescent="0.35">
      <c r="A1324" t="s">
        <v>1461</v>
      </c>
      <c r="B1324">
        <v>2.6930684304756401E-2</v>
      </c>
      <c r="C1324" t="s">
        <v>765</v>
      </c>
      <c r="D1324" t="s">
        <v>21</v>
      </c>
      <c r="E1324" t="s">
        <v>27</v>
      </c>
    </row>
    <row r="1325" spans="1:12" x14ac:dyDescent="0.35">
      <c r="A1325" t="s">
        <v>798</v>
      </c>
      <c r="B1325">
        <v>0.18</v>
      </c>
      <c r="C1325" t="s">
        <v>26</v>
      </c>
      <c r="D1325" t="s">
        <v>116</v>
      </c>
      <c r="E1325" t="s">
        <v>27</v>
      </c>
      <c r="F1325">
        <v>2</v>
      </c>
      <c r="G1325">
        <v>-1.7147984280919271</v>
      </c>
      <c r="H1325">
        <v>0.38470768123342691</v>
      </c>
      <c r="I1325" t="s">
        <v>1462</v>
      </c>
      <c r="J1325" t="s">
        <v>66</v>
      </c>
      <c r="K1325">
        <v>0.34641016151377552</v>
      </c>
      <c r="L1325" t="s">
        <v>799</v>
      </c>
    </row>
    <row r="1326" spans="1:12" x14ac:dyDescent="0.35">
      <c r="A1326" t="s">
        <v>1463</v>
      </c>
      <c r="B1326">
        <v>0.15693857138158701</v>
      </c>
      <c r="C1326" t="s">
        <v>1460</v>
      </c>
      <c r="D1326" t="s">
        <v>21</v>
      </c>
      <c r="E1326" t="s">
        <v>27</v>
      </c>
    </row>
    <row r="1327" spans="1:12" x14ac:dyDescent="0.35">
      <c r="A1327" t="s">
        <v>1463</v>
      </c>
      <c r="B1327">
        <v>4.1917969517289599E-2</v>
      </c>
      <c r="C1327" t="s">
        <v>765</v>
      </c>
      <c r="D1327" t="s">
        <v>21</v>
      </c>
      <c r="E1327" t="s">
        <v>27</v>
      </c>
    </row>
    <row r="1328" spans="1:12" x14ac:dyDescent="0.35">
      <c r="A1328" t="s">
        <v>1464</v>
      </c>
      <c r="B1328">
        <v>0.170117270327586</v>
      </c>
      <c r="C1328" t="s">
        <v>1460</v>
      </c>
      <c r="D1328" t="s">
        <v>21</v>
      </c>
      <c r="E1328" t="s">
        <v>27</v>
      </c>
    </row>
    <row r="1329" spans="1:15" x14ac:dyDescent="0.35">
      <c r="A1329" t="s">
        <v>1464</v>
      </c>
      <c r="B1329">
        <v>6.7762131174565907E-2</v>
      </c>
      <c r="C1329" t="s">
        <v>765</v>
      </c>
      <c r="D1329" t="s">
        <v>21</v>
      </c>
      <c r="E1329" t="s">
        <v>27</v>
      </c>
    </row>
    <row r="1331" spans="1:15" ht="15.5" x14ac:dyDescent="0.35">
      <c r="A1331" s="1" t="s">
        <v>4</v>
      </c>
      <c r="B1331" s="1" t="s">
        <v>898</v>
      </c>
    </row>
    <row r="1332" spans="1:15" x14ac:dyDescent="0.35">
      <c r="A1332" t="s">
        <v>65</v>
      </c>
      <c r="B1332" t="s">
        <v>1455</v>
      </c>
    </row>
    <row r="1333" spans="1:15" x14ac:dyDescent="0.35">
      <c r="A1333" t="s">
        <v>7</v>
      </c>
      <c r="B1333" t="s">
        <v>1460</v>
      </c>
    </row>
    <row r="1334" spans="1:15" x14ac:dyDescent="0.35">
      <c r="A1334" t="s">
        <v>67</v>
      </c>
      <c r="B1334">
        <v>1</v>
      </c>
    </row>
    <row r="1335" spans="1:15" x14ac:dyDescent="0.35">
      <c r="A1335" t="s">
        <v>9</v>
      </c>
      <c r="B1335" t="s">
        <v>899</v>
      </c>
    </row>
    <row r="1336" spans="1:15" x14ac:dyDescent="0.35">
      <c r="A1336" t="s">
        <v>18</v>
      </c>
      <c r="B1336" t="s">
        <v>184</v>
      </c>
    </row>
    <row r="1337" spans="1:15" x14ac:dyDescent="0.35">
      <c r="A1337" t="s">
        <v>10</v>
      </c>
      <c r="B1337" t="s">
        <v>21</v>
      </c>
    </row>
    <row r="1338" spans="1:15" ht="15.5" x14ac:dyDescent="0.35">
      <c r="A1338" s="1" t="s">
        <v>13</v>
      </c>
    </row>
    <row r="1339" spans="1:15" x14ac:dyDescent="0.35">
      <c r="A1339" t="s">
        <v>14</v>
      </c>
      <c r="B1339" t="s">
        <v>15</v>
      </c>
      <c r="C1339" t="s">
        <v>7</v>
      </c>
      <c r="D1339" t="s">
        <v>10</v>
      </c>
      <c r="E1339" t="s">
        <v>18</v>
      </c>
      <c r="F1339" t="s">
        <v>185</v>
      </c>
      <c r="G1339" t="s">
        <v>699</v>
      </c>
      <c r="H1339" t="s">
        <v>700</v>
      </c>
      <c r="I1339" t="s">
        <v>1465</v>
      </c>
      <c r="J1339" t="s">
        <v>1466</v>
      </c>
      <c r="K1339" t="s">
        <v>65</v>
      </c>
      <c r="L1339" t="s">
        <v>1456</v>
      </c>
      <c r="M1339" t="s">
        <v>1467</v>
      </c>
      <c r="N1339" t="s">
        <v>1457</v>
      </c>
      <c r="O1339" t="s">
        <v>9</v>
      </c>
    </row>
    <row r="1340" spans="1:15" x14ac:dyDescent="0.35">
      <c r="A1340" t="s">
        <v>898</v>
      </c>
      <c r="B1340">
        <v>1</v>
      </c>
      <c r="C1340" t="s">
        <v>1460</v>
      </c>
      <c r="D1340" t="s">
        <v>21</v>
      </c>
      <c r="E1340" t="s">
        <v>25</v>
      </c>
      <c r="F1340">
        <v>0</v>
      </c>
      <c r="G1340">
        <v>1</v>
      </c>
      <c r="I1340" t="s">
        <v>1468</v>
      </c>
      <c r="J1340" t="s">
        <v>66</v>
      </c>
      <c r="M1340">
        <v>4886209956.2222204</v>
      </c>
    </row>
    <row r="1341" spans="1:15" x14ac:dyDescent="0.35">
      <c r="A1341" t="s">
        <v>1459</v>
      </c>
      <c r="B1341">
        <v>0.54946200636171305</v>
      </c>
      <c r="C1341" t="s">
        <v>1460</v>
      </c>
      <c r="D1341" t="s">
        <v>21</v>
      </c>
      <c r="E1341" t="s">
        <v>27</v>
      </c>
    </row>
    <row r="1342" spans="1:15" x14ac:dyDescent="0.35">
      <c r="A1342" t="s">
        <v>798</v>
      </c>
      <c r="B1342">
        <v>0.18</v>
      </c>
      <c r="C1342" t="s">
        <v>26</v>
      </c>
      <c r="D1342" t="s">
        <v>116</v>
      </c>
      <c r="E1342" t="s">
        <v>27</v>
      </c>
      <c r="F1342">
        <v>2</v>
      </c>
      <c r="G1342">
        <v>-1.7147984280919271</v>
      </c>
      <c r="H1342">
        <v>0.38470768123342691</v>
      </c>
      <c r="I1342" t="s">
        <v>1469</v>
      </c>
      <c r="J1342" t="s">
        <v>66</v>
      </c>
      <c r="K1342" t="s">
        <v>1462</v>
      </c>
      <c r="L1342" t="s">
        <v>66</v>
      </c>
      <c r="M1342">
        <v>0</v>
      </c>
      <c r="N1342">
        <v>0.34641016151377552</v>
      </c>
      <c r="O1342" t="s">
        <v>799</v>
      </c>
    </row>
    <row r="1343" spans="1:15" x14ac:dyDescent="0.35">
      <c r="A1343" t="s">
        <v>1463</v>
      </c>
      <c r="B1343">
        <v>0.21619179374754499</v>
      </c>
      <c r="C1343" t="s">
        <v>1460</v>
      </c>
      <c r="D1343" t="s">
        <v>21</v>
      </c>
      <c r="E1343" t="s">
        <v>27</v>
      </c>
    </row>
    <row r="1344" spans="1:15" x14ac:dyDescent="0.35">
      <c r="A1344" t="s">
        <v>1464</v>
      </c>
      <c r="B1344">
        <v>0.23434619989074201</v>
      </c>
      <c r="C1344" t="s">
        <v>1460</v>
      </c>
      <c r="D1344" t="s">
        <v>21</v>
      </c>
      <c r="E1344" t="s">
        <v>27</v>
      </c>
    </row>
    <row r="1346" spans="1:16" ht="15.5" x14ac:dyDescent="0.35">
      <c r="A1346" s="1" t="s">
        <v>4</v>
      </c>
      <c r="B1346" s="1" t="s">
        <v>1463</v>
      </c>
    </row>
    <row r="1347" spans="1:16" x14ac:dyDescent="0.35">
      <c r="A1347" t="s">
        <v>65</v>
      </c>
      <c r="B1347" t="s">
        <v>66</v>
      </c>
    </row>
    <row r="1348" spans="1:16" x14ac:dyDescent="0.35">
      <c r="A1348" t="s">
        <v>7</v>
      </c>
      <c r="B1348" t="s">
        <v>765</v>
      </c>
    </row>
    <row r="1349" spans="1:16" x14ac:dyDescent="0.35">
      <c r="A1349" t="s">
        <v>67</v>
      </c>
      <c r="B1349">
        <v>1</v>
      </c>
    </row>
    <row r="1350" spans="1:16" x14ac:dyDescent="0.35">
      <c r="A1350" t="s">
        <v>9</v>
      </c>
      <c r="B1350" t="s">
        <v>1470</v>
      </c>
    </row>
    <row r="1351" spans="1:16" x14ac:dyDescent="0.35">
      <c r="A1351" t="s">
        <v>18</v>
      </c>
      <c r="B1351" t="s">
        <v>184</v>
      </c>
    </row>
    <row r="1352" spans="1:16" x14ac:dyDescent="0.35">
      <c r="A1352" t="s">
        <v>10</v>
      </c>
      <c r="B1352" t="s">
        <v>21</v>
      </c>
    </row>
    <row r="1353" spans="1:16" ht="15.5" x14ac:dyDescent="0.35">
      <c r="A1353" s="1" t="s">
        <v>13</v>
      </c>
    </row>
    <row r="1354" spans="1:16" x14ac:dyDescent="0.35">
      <c r="A1354" t="s">
        <v>14</v>
      </c>
      <c r="B1354" t="s">
        <v>15</v>
      </c>
      <c r="C1354" t="s">
        <v>7</v>
      </c>
      <c r="D1354" t="s">
        <v>10</v>
      </c>
      <c r="E1354" t="s">
        <v>17</v>
      </c>
      <c r="F1354" t="s">
        <v>18</v>
      </c>
      <c r="G1354" t="s">
        <v>614</v>
      </c>
      <c r="H1354" t="s">
        <v>185</v>
      </c>
      <c r="I1354" t="s">
        <v>699</v>
      </c>
      <c r="J1354" t="s">
        <v>700</v>
      </c>
      <c r="K1354" t="s">
        <v>1466</v>
      </c>
      <c r="L1354" t="s">
        <v>65</v>
      </c>
      <c r="M1354" t="s">
        <v>1456</v>
      </c>
      <c r="N1354" t="s">
        <v>1467</v>
      </c>
      <c r="O1354" t="s">
        <v>1457</v>
      </c>
      <c r="P1354" t="s">
        <v>9</v>
      </c>
    </row>
    <row r="1355" spans="1:16" x14ac:dyDescent="0.35">
      <c r="A1355" t="s">
        <v>840</v>
      </c>
      <c r="B1355">
        <v>1.8113333333333299</v>
      </c>
      <c r="D1355" t="s">
        <v>21</v>
      </c>
      <c r="E1355" t="s">
        <v>841</v>
      </c>
      <c r="F1355" t="s">
        <v>23</v>
      </c>
    </row>
    <row r="1356" spans="1:16" x14ac:dyDescent="0.35">
      <c r="A1356" t="s">
        <v>905</v>
      </c>
      <c r="B1356">
        <v>20.399999999999999</v>
      </c>
      <c r="D1356" t="s">
        <v>11</v>
      </c>
      <c r="E1356" t="s">
        <v>906</v>
      </c>
      <c r="F1356" t="s">
        <v>23</v>
      </c>
      <c r="H1356">
        <v>0</v>
      </c>
      <c r="I1356">
        <v>20.399999999999999</v>
      </c>
      <c r="K1356" t="s">
        <v>66</v>
      </c>
      <c r="L1356" t="s">
        <v>1471</v>
      </c>
      <c r="N1356">
        <v>0</v>
      </c>
    </row>
    <row r="1357" spans="1:16" x14ac:dyDescent="0.35">
      <c r="A1357" t="s">
        <v>1472</v>
      </c>
      <c r="B1357">
        <v>3.1198979591836702</v>
      </c>
      <c r="D1357" t="s">
        <v>355</v>
      </c>
      <c r="E1357" t="s">
        <v>356</v>
      </c>
      <c r="F1357" t="s">
        <v>23</v>
      </c>
      <c r="H1357">
        <v>2</v>
      </c>
      <c r="I1357">
        <v>1.1378002958967091</v>
      </c>
      <c r="J1357">
        <v>0.44944410108488458</v>
      </c>
      <c r="K1357" t="s">
        <v>66</v>
      </c>
      <c r="L1357" t="s">
        <v>1473</v>
      </c>
      <c r="M1357" t="s">
        <v>66</v>
      </c>
      <c r="N1357">
        <v>0</v>
      </c>
      <c r="O1357">
        <v>0.44721359549995793</v>
      </c>
    </row>
    <row r="1358" spans="1:16" x14ac:dyDescent="0.35">
      <c r="A1358" t="s">
        <v>908</v>
      </c>
      <c r="B1358">
        <v>6.8877551020408198E-2</v>
      </c>
      <c r="D1358" t="s">
        <v>355</v>
      </c>
      <c r="E1358" t="s">
        <v>356</v>
      </c>
      <c r="F1358" t="s">
        <v>23</v>
      </c>
      <c r="H1358">
        <v>2</v>
      </c>
      <c r="I1358">
        <v>-2.6754249737861331</v>
      </c>
      <c r="J1358">
        <v>0.44944410108488458</v>
      </c>
      <c r="K1358" t="s">
        <v>66</v>
      </c>
      <c r="L1358" t="s">
        <v>1474</v>
      </c>
      <c r="M1358" t="s">
        <v>66</v>
      </c>
      <c r="N1358">
        <v>0</v>
      </c>
      <c r="O1358">
        <v>0.44721359549995793</v>
      </c>
    </row>
    <row r="1359" spans="1:16" x14ac:dyDescent="0.35">
      <c r="A1359" t="s">
        <v>1475</v>
      </c>
      <c r="B1359">
        <v>2.5999149659863899E-2</v>
      </c>
      <c r="D1359" t="s">
        <v>221</v>
      </c>
      <c r="E1359" t="s">
        <v>356</v>
      </c>
      <c r="F1359" t="s">
        <v>23</v>
      </c>
      <c r="G1359" t="s">
        <v>1476</v>
      </c>
      <c r="H1359">
        <v>2</v>
      </c>
      <c r="I1359">
        <v>-3.6496914468853379</v>
      </c>
      <c r="J1359">
        <v>0.59329587896765301</v>
      </c>
      <c r="K1359" t="s">
        <v>66</v>
      </c>
      <c r="L1359" t="s">
        <v>1477</v>
      </c>
      <c r="M1359" t="s">
        <v>66</v>
      </c>
      <c r="N1359">
        <v>0</v>
      </c>
      <c r="O1359">
        <v>0.59160797830996159</v>
      </c>
    </row>
    <row r="1360" spans="1:16" x14ac:dyDescent="0.35">
      <c r="A1360" t="s">
        <v>910</v>
      </c>
      <c r="B1360">
        <v>5.7397959183673496E-4</v>
      </c>
      <c r="D1360" t="s">
        <v>221</v>
      </c>
      <c r="E1360" t="s">
        <v>356</v>
      </c>
      <c r="F1360" t="s">
        <v>23</v>
      </c>
      <c r="G1360" t="s">
        <v>1478</v>
      </c>
      <c r="H1360">
        <v>2</v>
      </c>
      <c r="I1360">
        <v>-7.4629167165681789</v>
      </c>
      <c r="J1360">
        <v>0.59329587896765301</v>
      </c>
      <c r="K1360" t="s">
        <v>66</v>
      </c>
      <c r="L1360" t="s">
        <v>1479</v>
      </c>
      <c r="M1360" t="s">
        <v>66</v>
      </c>
      <c r="N1360">
        <v>0</v>
      </c>
      <c r="O1360">
        <v>0.59160797830996159</v>
      </c>
    </row>
    <row r="1361" spans="1:16" x14ac:dyDescent="0.35">
      <c r="A1361" t="s">
        <v>1480</v>
      </c>
      <c r="B1361">
        <v>2.5999149659863899E-2</v>
      </c>
      <c r="D1361" t="s">
        <v>221</v>
      </c>
      <c r="E1361" t="s">
        <v>356</v>
      </c>
      <c r="F1361" t="s">
        <v>23</v>
      </c>
      <c r="G1361" t="s">
        <v>1476</v>
      </c>
      <c r="H1361">
        <v>2</v>
      </c>
      <c r="I1361">
        <v>-3.6496914468853379</v>
      </c>
      <c r="J1361">
        <v>0.59329587896765301</v>
      </c>
      <c r="K1361" t="s">
        <v>66</v>
      </c>
      <c r="L1361" t="s">
        <v>1481</v>
      </c>
      <c r="M1361" t="s">
        <v>66</v>
      </c>
      <c r="N1361">
        <v>0</v>
      </c>
      <c r="O1361">
        <v>0.59160797830996159</v>
      </c>
    </row>
    <row r="1362" spans="1:16" x14ac:dyDescent="0.35">
      <c r="A1362" t="s">
        <v>912</v>
      </c>
      <c r="B1362">
        <v>5.7397959183673496E-4</v>
      </c>
      <c r="D1362" t="s">
        <v>221</v>
      </c>
      <c r="E1362" t="s">
        <v>356</v>
      </c>
      <c r="F1362" t="s">
        <v>23</v>
      </c>
      <c r="G1362" t="s">
        <v>1478</v>
      </c>
      <c r="H1362">
        <v>2</v>
      </c>
      <c r="I1362">
        <v>-7.4629167165681789</v>
      </c>
      <c r="J1362">
        <v>0.59329587896765301</v>
      </c>
      <c r="K1362" t="s">
        <v>66</v>
      </c>
      <c r="L1362" t="s">
        <v>1481</v>
      </c>
      <c r="M1362" t="s">
        <v>66</v>
      </c>
      <c r="N1362">
        <v>0</v>
      </c>
      <c r="O1362">
        <v>0.59160797830996159</v>
      </c>
    </row>
    <row r="1363" spans="1:16" x14ac:dyDescent="0.35">
      <c r="A1363" t="s">
        <v>931</v>
      </c>
      <c r="B1363">
        <v>2.0408163265306098E-3</v>
      </c>
      <c r="D1363" t="s">
        <v>198</v>
      </c>
      <c r="E1363" t="s">
        <v>906</v>
      </c>
      <c r="F1363" t="s">
        <v>23</v>
      </c>
      <c r="H1363">
        <v>2</v>
      </c>
      <c r="I1363">
        <v>-6.1944053911046737</v>
      </c>
      <c r="J1363">
        <v>0.16431676725154981</v>
      </c>
      <c r="K1363" t="s">
        <v>66</v>
      </c>
      <c r="L1363" t="s">
        <v>1482</v>
      </c>
      <c r="M1363" t="s">
        <v>66</v>
      </c>
      <c r="N1363">
        <v>0</v>
      </c>
      <c r="O1363">
        <v>0.158113883008419</v>
      </c>
    </row>
    <row r="1364" spans="1:16" x14ac:dyDescent="0.35">
      <c r="A1364" t="s">
        <v>1463</v>
      </c>
      <c r="B1364">
        <v>1</v>
      </c>
      <c r="C1364" t="s">
        <v>765</v>
      </c>
      <c r="D1364" t="s">
        <v>21</v>
      </c>
      <c r="F1364" t="s">
        <v>25</v>
      </c>
      <c r="H1364">
        <v>0</v>
      </c>
      <c r="I1364">
        <v>1</v>
      </c>
      <c r="K1364" t="s">
        <v>66</v>
      </c>
      <c r="L1364" t="s">
        <v>1483</v>
      </c>
      <c r="N1364">
        <v>204820000</v>
      </c>
    </row>
    <row r="1365" spans="1:16" x14ac:dyDescent="0.35">
      <c r="A1365" t="s">
        <v>916</v>
      </c>
      <c r="B1365">
        <v>5.3602293810086001E-5</v>
      </c>
      <c r="C1365" t="s">
        <v>26</v>
      </c>
      <c r="D1365" t="s">
        <v>368</v>
      </c>
      <c r="F1365" t="s">
        <v>27</v>
      </c>
      <c r="H1365">
        <v>2</v>
      </c>
      <c r="I1365">
        <v>-9.8339186958389053</v>
      </c>
      <c r="J1365">
        <v>0.50259327492516248</v>
      </c>
      <c r="K1365" t="s">
        <v>66</v>
      </c>
      <c r="L1365" t="s">
        <v>1484</v>
      </c>
      <c r="M1365" t="s">
        <v>66</v>
      </c>
      <c r="N1365">
        <v>0</v>
      </c>
      <c r="O1365">
        <v>0.5</v>
      </c>
      <c r="P1365" t="s">
        <v>916</v>
      </c>
    </row>
    <row r="1366" spans="1:16" x14ac:dyDescent="0.35">
      <c r="A1366" t="s">
        <v>917</v>
      </c>
      <c r="B1366">
        <v>3.9795918367346899E-5</v>
      </c>
      <c r="C1366" t="s">
        <v>26</v>
      </c>
      <c r="D1366" t="s">
        <v>368</v>
      </c>
      <c r="F1366" t="s">
        <v>27</v>
      </c>
      <c r="H1366">
        <v>2</v>
      </c>
      <c r="I1366">
        <v>-10.13174620451711</v>
      </c>
      <c r="J1366">
        <v>0.50259327492516248</v>
      </c>
      <c r="K1366" t="s">
        <v>66</v>
      </c>
      <c r="L1366" t="s">
        <v>1485</v>
      </c>
      <c r="M1366" t="s">
        <v>66</v>
      </c>
      <c r="N1366">
        <v>0</v>
      </c>
      <c r="O1366">
        <v>0.5</v>
      </c>
      <c r="P1366" t="s">
        <v>917</v>
      </c>
    </row>
    <row r="1367" spans="1:16" x14ac:dyDescent="0.35">
      <c r="A1367" t="s">
        <v>797</v>
      </c>
      <c r="B1367">
        <v>2.8685586734693898E-2</v>
      </c>
      <c r="C1367" t="s">
        <v>34</v>
      </c>
      <c r="D1367" t="s">
        <v>11</v>
      </c>
      <c r="F1367" t="s">
        <v>27</v>
      </c>
      <c r="H1367">
        <v>2</v>
      </c>
      <c r="I1367">
        <v>-3.551360486729477</v>
      </c>
      <c r="J1367">
        <v>0.50259327492516248</v>
      </c>
      <c r="K1367" t="s">
        <v>66</v>
      </c>
      <c r="L1367" t="s">
        <v>1486</v>
      </c>
      <c r="M1367" t="s">
        <v>66</v>
      </c>
      <c r="N1367">
        <v>0</v>
      </c>
      <c r="O1367">
        <v>0.5</v>
      </c>
      <c r="P1367" t="s">
        <v>559</v>
      </c>
    </row>
    <row r="1368" spans="1:16" x14ac:dyDescent="0.35">
      <c r="A1368" t="s">
        <v>918</v>
      </c>
      <c r="B1368">
        <v>0.22040816326530599</v>
      </c>
      <c r="C1368" t="s">
        <v>69</v>
      </c>
      <c r="D1368" t="s">
        <v>21</v>
      </c>
      <c r="F1368" t="s">
        <v>27</v>
      </c>
      <c r="H1368">
        <v>2</v>
      </c>
      <c r="I1368">
        <v>-1.5122741639804529</v>
      </c>
      <c r="J1368">
        <v>0.50259327492516248</v>
      </c>
      <c r="K1368" t="s">
        <v>66</v>
      </c>
      <c r="L1368" t="s">
        <v>1487</v>
      </c>
      <c r="M1368" t="s">
        <v>66</v>
      </c>
      <c r="N1368">
        <v>0</v>
      </c>
      <c r="O1368">
        <v>0.5</v>
      </c>
      <c r="P1368" t="s">
        <v>600</v>
      </c>
    </row>
    <row r="1369" spans="1:16" x14ac:dyDescent="0.35">
      <c r="A1369" t="s">
        <v>920</v>
      </c>
      <c r="B1369">
        <v>9.4549319727891396E-4</v>
      </c>
      <c r="C1369" t="s">
        <v>26</v>
      </c>
      <c r="D1369" t="s">
        <v>368</v>
      </c>
      <c r="F1369" t="s">
        <v>27</v>
      </c>
      <c r="H1369">
        <v>2</v>
      </c>
      <c r="I1369">
        <v>-6.9638038647315028</v>
      </c>
      <c r="J1369">
        <v>0.50259327492516248</v>
      </c>
      <c r="K1369" t="s">
        <v>66</v>
      </c>
      <c r="L1369" t="s">
        <v>1488</v>
      </c>
      <c r="M1369" t="s">
        <v>66</v>
      </c>
      <c r="N1369">
        <v>0</v>
      </c>
      <c r="O1369">
        <v>0.5</v>
      </c>
      <c r="P1369" t="s">
        <v>920</v>
      </c>
    </row>
    <row r="1370" spans="1:16" x14ac:dyDescent="0.35">
      <c r="A1370" t="s">
        <v>921</v>
      </c>
      <c r="B1370">
        <v>1.3540000000000001E-4</v>
      </c>
      <c r="C1370" t="s">
        <v>26</v>
      </c>
      <c r="D1370" t="s">
        <v>368</v>
      </c>
      <c r="F1370" t="s">
        <v>27</v>
      </c>
      <c r="H1370">
        <v>2</v>
      </c>
      <c r="I1370">
        <v>-8.9072771974860991</v>
      </c>
      <c r="J1370">
        <v>0.50259327492516248</v>
      </c>
      <c r="K1370" t="s">
        <v>66</v>
      </c>
      <c r="L1370" t="s">
        <v>1485</v>
      </c>
      <c r="M1370" t="s">
        <v>66</v>
      </c>
      <c r="N1370">
        <v>0</v>
      </c>
      <c r="O1370">
        <v>0.5</v>
      </c>
      <c r="P1370" t="s">
        <v>921</v>
      </c>
    </row>
    <row r="1371" spans="1:16" x14ac:dyDescent="0.35">
      <c r="A1371" t="s">
        <v>1489</v>
      </c>
      <c r="B1371">
        <v>2.1258503401360599E-2</v>
      </c>
      <c r="C1371" t="s">
        <v>26</v>
      </c>
      <c r="D1371" t="s">
        <v>10</v>
      </c>
      <c r="F1371" t="s">
        <v>27</v>
      </c>
      <c r="H1371">
        <v>2</v>
      </c>
      <c r="I1371">
        <v>-3.850998303590369</v>
      </c>
      <c r="J1371">
        <v>0.50398412673416615</v>
      </c>
      <c r="K1371" t="s">
        <v>66</v>
      </c>
      <c r="L1371" t="s">
        <v>1490</v>
      </c>
      <c r="M1371" t="s">
        <v>66</v>
      </c>
      <c r="N1371">
        <v>0</v>
      </c>
      <c r="O1371">
        <v>0.5</v>
      </c>
      <c r="P1371" t="s">
        <v>1491</v>
      </c>
    </row>
    <row r="1372" spans="1:16" x14ac:dyDescent="0.35">
      <c r="A1372" t="s">
        <v>927</v>
      </c>
      <c r="B1372">
        <v>5.3030303030302998E-5</v>
      </c>
      <c r="C1372" t="s">
        <v>26</v>
      </c>
      <c r="D1372" t="s">
        <v>368</v>
      </c>
      <c r="F1372" t="s">
        <v>27</v>
      </c>
      <c r="H1372">
        <v>2</v>
      </c>
      <c r="I1372">
        <v>-9.8446470525131957</v>
      </c>
      <c r="J1372">
        <v>0.50259327492516248</v>
      </c>
      <c r="K1372" t="s">
        <v>66</v>
      </c>
      <c r="L1372" t="s">
        <v>1481</v>
      </c>
      <c r="M1372" t="s">
        <v>66</v>
      </c>
      <c r="N1372">
        <v>0</v>
      </c>
      <c r="O1372">
        <v>0.5</v>
      </c>
      <c r="P1372" t="s">
        <v>928</v>
      </c>
    </row>
    <row r="1373" spans="1:16" x14ac:dyDescent="0.35">
      <c r="A1373" t="s">
        <v>1492</v>
      </c>
      <c r="B1373">
        <v>5.1948051948052003E-6</v>
      </c>
      <c r="C1373" t="s">
        <v>26</v>
      </c>
      <c r="D1373" t="s">
        <v>368</v>
      </c>
      <c r="F1373" t="s">
        <v>27</v>
      </c>
      <c r="H1373">
        <v>2</v>
      </c>
      <c r="I1373">
        <v>-12.16785143270998</v>
      </c>
      <c r="J1373">
        <v>0.50259327492516248</v>
      </c>
      <c r="K1373" t="s">
        <v>66</v>
      </c>
      <c r="L1373" t="s">
        <v>1481</v>
      </c>
      <c r="M1373" t="s">
        <v>66</v>
      </c>
      <c r="N1373">
        <v>0</v>
      </c>
      <c r="O1373">
        <v>0.5</v>
      </c>
      <c r="P1373" t="s">
        <v>1493</v>
      </c>
    </row>
    <row r="1375" spans="1:16" ht="15.5" x14ac:dyDescent="0.35">
      <c r="A1375" s="1" t="s">
        <v>4</v>
      </c>
      <c r="B1375" s="1" t="s">
        <v>1464</v>
      </c>
    </row>
    <row r="1376" spans="1:16" x14ac:dyDescent="0.35">
      <c r="A1376" t="s">
        <v>7</v>
      </c>
      <c r="B1376" t="s">
        <v>1460</v>
      </c>
    </row>
    <row r="1377" spans="1:15" x14ac:dyDescent="0.35">
      <c r="A1377" t="s">
        <v>67</v>
      </c>
      <c r="B1377">
        <v>1</v>
      </c>
    </row>
    <row r="1378" spans="1:15" x14ac:dyDescent="0.35">
      <c r="A1378" t="s">
        <v>9</v>
      </c>
      <c r="B1378" t="s">
        <v>1470</v>
      </c>
    </row>
    <row r="1379" spans="1:15" x14ac:dyDescent="0.35">
      <c r="A1379" t="s">
        <v>18</v>
      </c>
      <c r="B1379" t="s">
        <v>184</v>
      </c>
    </row>
    <row r="1380" spans="1:15" x14ac:dyDescent="0.35">
      <c r="A1380" t="s">
        <v>10</v>
      </c>
      <c r="B1380" t="s">
        <v>21</v>
      </c>
    </row>
    <row r="1381" spans="1:15" ht="15.5" x14ac:dyDescent="0.35">
      <c r="A1381" s="1" t="s">
        <v>13</v>
      </c>
    </row>
    <row r="1382" spans="1:15" x14ac:dyDescent="0.35">
      <c r="A1382" t="s">
        <v>14</v>
      </c>
      <c r="B1382" t="s">
        <v>15</v>
      </c>
      <c r="C1382" t="s">
        <v>7</v>
      </c>
      <c r="D1382" t="s">
        <v>10</v>
      </c>
      <c r="E1382" t="s">
        <v>17</v>
      </c>
      <c r="F1382" t="s">
        <v>18</v>
      </c>
      <c r="G1382" t="s">
        <v>614</v>
      </c>
      <c r="H1382" t="s">
        <v>185</v>
      </c>
      <c r="I1382" t="s">
        <v>699</v>
      </c>
      <c r="J1382" t="s">
        <v>700</v>
      </c>
      <c r="K1382" t="s">
        <v>65</v>
      </c>
      <c r="L1382" t="s">
        <v>1456</v>
      </c>
      <c r="M1382" t="s">
        <v>1467</v>
      </c>
      <c r="N1382" t="s">
        <v>1457</v>
      </c>
      <c r="O1382" t="s">
        <v>9</v>
      </c>
    </row>
    <row r="1383" spans="1:15" x14ac:dyDescent="0.35">
      <c r="A1383" t="s">
        <v>840</v>
      </c>
      <c r="B1383">
        <v>1.8113333333333299</v>
      </c>
      <c r="D1383" t="s">
        <v>21</v>
      </c>
      <c r="E1383" t="s">
        <v>841</v>
      </c>
      <c r="F1383" t="s">
        <v>23</v>
      </c>
    </row>
    <row r="1384" spans="1:15" x14ac:dyDescent="0.35">
      <c r="A1384" t="s">
        <v>905</v>
      </c>
      <c r="B1384">
        <v>20.399999999999999</v>
      </c>
      <c r="D1384" t="s">
        <v>11</v>
      </c>
      <c r="E1384" t="s">
        <v>906</v>
      </c>
      <c r="F1384" t="s">
        <v>23</v>
      </c>
      <c r="H1384">
        <v>0</v>
      </c>
      <c r="I1384">
        <v>20.399999999999999</v>
      </c>
      <c r="K1384" t="s">
        <v>1471</v>
      </c>
      <c r="M1384">
        <v>0</v>
      </c>
    </row>
    <row r="1385" spans="1:15" x14ac:dyDescent="0.35">
      <c r="A1385" t="s">
        <v>1472</v>
      </c>
      <c r="B1385">
        <v>3.4195829400154398</v>
      </c>
      <c r="D1385" t="s">
        <v>355</v>
      </c>
      <c r="E1385" t="s">
        <v>356</v>
      </c>
      <c r="F1385" t="s">
        <v>23</v>
      </c>
      <c r="H1385">
        <v>2</v>
      </c>
      <c r="I1385">
        <v>1.2295185962744231</v>
      </c>
      <c r="J1385">
        <v>0.44944410108488458</v>
      </c>
      <c r="K1385" t="s">
        <v>1473</v>
      </c>
      <c r="L1385" t="s">
        <v>66</v>
      </c>
      <c r="M1385">
        <v>0</v>
      </c>
      <c r="N1385">
        <v>0.44721359549995793</v>
      </c>
    </row>
    <row r="1386" spans="1:15" x14ac:dyDescent="0.35">
      <c r="A1386" t="s">
        <v>908</v>
      </c>
      <c r="B1386">
        <v>1.30095254440916E-2</v>
      </c>
      <c r="D1386" t="s">
        <v>355</v>
      </c>
      <c r="E1386" t="s">
        <v>356</v>
      </c>
      <c r="F1386" t="s">
        <v>23</v>
      </c>
      <c r="H1386">
        <v>2</v>
      </c>
      <c r="I1386">
        <v>-4.3420734633649962</v>
      </c>
      <c r="J1386">
        <v>0.44944410108488458</v>
      </c>
      <c r="K1386" t="s">
        <v>1474</v>
      </c>
      <c r="L1386" t="s">
        <v>66</v>
      </c>
      <c r="M1386">
        <v>0</v>
      </c>
      <c r="N1386">
        <v>0.44721359549995793</v>
      </c>
    </row>
    <row r="1387" spans="1:15" x14ac:dyDescent="0.35">
      <c r="A1387" t="s">
        <v>1475</v>
      </c>
      <c r="B1387">
        <v>4.2744786750192998E-2</v>
      </c>
      <c r="D1387" t="s">
        <v>221</v>
      </c>
      <c r="E1387" t="s">
        <v>356</v>
      </c>
      <c r="F1387" t="s">
        <v>23</v>
      </c>
      <c r="G1387" t="s">
        <v>1476</v>
      </c>
      <c r="H1387">
        <v>2</v>
      </c>
      <c r="I1387">
        <v>-3.1525080383994588</v>
      </c>
      <c r="J1387">
        <v>0.59329587896765301</v>
      </c>
      <c r="K1387" t="s">
        <v>1477</v>
      </c>
      <c r="L1387" t="s">
        <v>66</v>
      </c>
      <c r="M1387">
        <v>0</v>
      </c>
      <c r="N1387">
        <v>0.59160797830996159</v>
      </c>
    </row>
    <row r="1388" spans="1:15" x14ac:dyDescent="0.35">
      <c r="A1388" t="s">
        <v>910</v>
      </c>
      <c r="B1388">
        <v>1.6261906805114601E-4</v>
      </c>
      <c r="D1388" t="s">
        <v>221</v>
      </c>
      <c r="E1388" t="s">
        <v>356</v>
      </c>
      <c r="F1388" t="s">
        <v>23</v>
      </c>
      <c r="G1388" t="s">
        <v>1478</v>
      </c>
      <c r="H1388">
        <v>2</v>
      </c>
      <c r="I1388">
        <v>-8.7241000980388712</v>
      </c>
      <c r="J1388">
        <v>0.59329587896765301</v>
      </c>
      <c r="K1388" t="s">
        <v>1479</v>
      </c>
      <c r="L1388" t="s">
        <v>66</v>
      </c>
      <c r="M1388">
        <v>0</v>
      </c>
      <c r="N1388">
        <v>0.59160797830996159</v>
      </c>
    </row>
    <row r="1389" spans="1:15" x14ac:dyDescent="0.35">
      <c r="A1389" t="s">
        <v>1480</v>
      </c>
      <c r="B1389">
        <v>4.2744786750192998E-2</v>
      </c>
      <c r="D1389" t="s">
        <v>221</v>
      </c>
      <c r="E1389" t="s">
        <v>356</v>
      </c>
      <c r="F1389" t="s">
        <v>23</v>
      </c>
      <c r="G1389" t="s">
        <v>1476</v>
      </c>
      <c r="H1389">
        <v>2</v>
      </c>
      <c r="I1389">
        <v>-3.1525080383994588</v>
      </c>
      <c r="J1389">
        <v>0.59329587896765301</v>
      </c>
      <c r="K1389" t="s">
        <v>1481</v>
      </c>
      <c r="L1389" t="s">
        <v>66</v>
      </c>
      <c r="M1389">
        <v>0</v>
      </c>
      <c r="N1389">
        <v>0.59160797830996159</v>
      </c>
    </row>
    <row r="1390" spans="1:15" x14ac:dyDescent="0.35">
      <c r="A1390" t="s">
        <v>912</v>
      </c>
      <c r="B1390">
        <v>1.6261906805114601E-4</v>
      </c>
      <c r="D1390" t="s">
        <v>221</v>
      </c>
      <c r="E1390" t="s">
        <v>356</v>
      </c>
      <c r="F1390" t="s">
        <v>23</v>
      </c>
      <c r="G1390" t="s">
        <v>1478</v>
      </c>
      <c r="H1390">
        <v>2</v>
      </c>
      <c r="I1390">
        <v>-8.7241000980388712</v>
      </c>
      <c r="J1390">
        <v>0.59329587896765301</v>
      </c>
      <c r="K1390" t="s">
        <v>1481</v>
      </c>
      <c r="L1390" t="s">
        <v>66</v>
      </c>
      <c r="M1390">
        <v>0</v>
      </c>
      <c r="N1390">
        <v>0.59160797830996159</v>
      </c>
    </row>
    <row r="1391" spans="1:15" x14ac:dyDescent="0.35">
      <c r="A1391" t="s">
        <v>931</v>
      </c>
      <c r="B1391">
        <v>2.3255813953488402E-3</v>
      </c>
      <c r="D1391" t="s">
        <v>198</v>
      </c>
      <c r="E1391" t="s">
        <v>906</v>
      </c>
      <c r="F1391" t="s">
        <v>23</v>
      </c>
      <c r="H1391">
        <v>2</v>
      </c>
      <c r="I1391">
        <v>-6.063785208687607</v>
      </c>
      <c r="J1391">
        <v>0.16431676725154981</v>
      </c>
      <c r="K1391" t="s">
        <v>1482</v>
      </c>
      <c r="L1391" t="s">
        <v>66</v>
      </c>
      <c r="M1391">
        <v>0</v>
      </c>
      <c r="N1391">
        <v>0.158113883008419</v>
      </c>
    </row>
    <row r="1392" spans="1:15" x14ac:dyDescent="0.35">
      <c r="A1392" t="s">
        <v>1464</v>
      </c>
      <c r="B1392">
        <v>1</v>
      </c>
      <c r="C1392" t="s">
        <v>1460</v>
      </c>
      <c r="D1392" t="s">
        <v>21</v>
      </c>
      <c r="F1392" t="s">
        <v>25</v>
      </c>
      <c r="H1392">
        <v>0</v>
      </c>
      <c r="I1392">
        <v>1</v>
      </c>
      <c r="K1392" t="s">
        <v>1494</v>
      </c>
      <c r="M1392">
        <v>831228700</v>
      </c>
    </row>
    <row r="1393" spans="1:15" x14ac:dyDescent="0.35">
      <c r="A1393" t="s">
        <v>916</v>
      </c>
      <c r="B1393">
        <v>1.0994388743224299E-4</v>
      </c>
      <c r="C1393" t="s">
        <v>26</v>
      </c>
      <c r="D1393" t="s">
        <v>368</v>
      </c>
      <c r="F1393" t="s">
        <v>27</v>
      </c>
      <c r="H1393">
        <v>2</v>
      </c>
      <c r="I1393">
        <v>-9.1155404365767332</v>
      </c>
      <c r="J1393">
        <v>0.50259327492516248</v>
      </c>
      <c r="K1393" t="s">
        <v>1495</v>
      </c>
      <c r="L1393" t="s">
        <v>66</v>
      </c>
      <c r="M1393">
        <v>0</v>
      </c>
      <c r="N1393">
        <v>0.5</v>
      </c>
      <c r="O1393" t="s">
        <v>916</v>
      </c>
    </row>
    <row r="1394" spans="1:15" x14ac:dyDescent="0.35">
      <c r="A1394" t="s">
        <v>917</v>
      </c>
      <c r="B1394">
        <v>2.27674418604651E-4</v>
      </c>
      <c r="C1394" t="s">
        <v>26</v>
      </c>
      <c r="D1394" t="s">
        <v>368</v>
      </c>
      <c r="F1394" t="s">
        <v>27</v>
      </c>
      <c r="H1394">
        <v>2</v>
      </c>
      <c r="I1394">
        <v>-8.387593938133282</v>
      </c>
      <c r="J1394">
        <v>0.50259327492516248</v>
      </c>
      <c r="K1394" t="s">
        <v>1485</v>
      </c>
      <c r="L1394" t="s">
        <v>66</v>
      </c>
      <c r="M1394">
        <v>0</v>
      </c>
      <c r="N1394">
        <v>0.5</v>
      </c>
      <c r="O1394" t="s">
        <v>917</v>
      </c>
    </row>
    <row r="1395" spans="1:15" x14ac:dyDescent="0.35">
      <c r="A1395" t="s">
        <v>797</v>
      </c>
      <c r="B1395">
        <v>2.49319616493607E-2</v>
      </c>
      <c r="C1395" t="s">
        <v>34</v>
      </c>
      <c r="D1395" t="s">
        <v>11</v>
      </c>
      <c r="F1395" t="s">
        <v>27</v>
      </c>
      <c r="H1395">
        <v>2</v>
      </c>
      <c r="I1395">
        <v>-3.6916046982462181</v>
      </c>
      <c r="J1395">
        <v>0.50259327492516248</v>
      </c>
      <c r="K1395" t="s">
        <v>1496</v>
      </c>
      <c r="L1395" t="s">
        <v>66</v>
      </c>
      <c r="M1395">
        <v>0</v>
      </c>
      <c r="N1395">
        <v>0.5</v>
      </c>
      <c r="O1395" t="s">
        <v>559</v>
      </c>
    </row>
    <row r="1396" spans="1:15" x14ac:dyDescent="0.35">
      <c r="A1396" t="s">
        <v>918</v>
      </c>
      <c r="B1396">
        <v>1.7072856775079401E-2</v>
      </c>
      <c r="C1396" t="s">
        <v>69</v>
      </c>
      <c r="D1396" t="s">
        <v>21</v>
      </c>
      <c r="F1396" t="s">
        <v>27</v>
      </c>
      <c r="H1396">
        <v>2</v>
      </c>
      <c r="I1396">
        <v>-4.0702653997003244</v>
      </c>
      <c r="J1396">
        <v>0.50259327492516248</v>
      </c>
      <c r="K1396" t="s">
        <v>1497</v>
      </c>
      <c r="L1396" t="s">
        <v>66</v>
      </c>
      <c r="M1396">
        <v>0</v>
      </c>
      <c r="N1396">
        <v>0.5</v>
      </c>
      <c r="O1396" t="s">
        <v>600</v>
      </c>
    </row>
    <row r="1397" spans="1:15" x14ac:dyDescent="0.35">
      <c r="A1397" t="s">
        <v>920</v>
      </c>
      <c r="B1397">
        <v>1.30850081524071E-4</v>
      </c>
      <c r="C1397" t="s">
        <v>26</v>
      </c>
      <c r="D1397" t="s">
        <v>368</v>
      </c>
      <c r="F1397" t="s">
        <v>27</v>
      </c>
      <c r="H1397">
        <v>2</v>
      </c>
      <c r="I1397">
        <v>-8.9414583059537627</v>
      </c>
      <c r="J1397">
        <v>0.50259327492516248</v>
      </c>
      <c r="K1397" t="s">
        <v>1498</v>
      </c>
      <c r="L1397" t="s">
        <v>66</v>
      </c>
      <c r="M1397">
        <v>0</v>
      </c>
      <c r="N1397">
        <v>0.5</v>
      </c>
      <c r="O1397" t="s">
        <v>920</v>
      </c>
    </row>
    <row r="1398" spans="1:15" x14ac:dyDescent="0.35">
      <c r="A1398" t="s">
        <v>921</v>
      </c>
      <c r="B1398">
        <v>2.77037209302326E-6</v>
      </c>
      <c r="C1398" t="s">
        <v>26</v>
      </c>
      <c r="D1398" t="s">
        <v>368</v>
      </c>
      <c r="F1398" t="s">
        <v>27</v>
      </c>
      <c r="H1398">
        <v>2</v>
      </c>
      <c r="I1398">
        <v>-12.796528917175159</v>
      </c>
      <c r="J1398">
        <v>0.50259327492516248</v>
      </c>
      <c r="K1398" t="s">
        <v>1485</v>
      </c>
      <c r="L1398" t="s">
        <v>66</v>
      </c>
      <c r="M1398">
        <v>0</v>
      </c>
      <c r="N1398">
        <v>0.5</v>
      </c>
      <c r="O1398" t="s">
        <v>921</v>
      </c>
    </row>
    <row r="1399" spans="1:15" x14ac:dyDescent="0.35">
      <c r="A1399" t="s">
        <v>1499</v>
      </c>
      <c r="B1399">
        <v>3.8101776366600902E-3</v>
      </c>
      <c r="C1399" t="s">
        <v>26</v>
      </c>
      <c r="D1399" t="s">
        <v>10</v>
      </c>
      <c r="F1399" t="s">
        <v>27</v>
      </c>
      <c r="H1399">
        <v>2</v>
      </c>
      <c r="I1399">
        <v>-5.5700794671350833</v>
      </c>
      <c r="J1399">
        <v>0.50398412673416615</v>
      </c>
      <c r="K1399" t="s">
        <v>1500</v>
      </c>
      <c r="L1399" t="s">
        <v>66</v>
      </c>
      <c r="M1399">
        <v>0</v>
      </c>
      <c r="N1399">
        <v>0.5</v>
      </c>
      <c r="O1399" t="s">
        <v>1491</v>
      </c>
    </row>
    <row r="1400" spans="1:15" x14ac:dyDescent="0.35">
      <c r="A1400" t="s">
        <v>1489</v>
      </c>
      <c r="B1400">
        <v>9.0620441088131894E-3</v>
      </c>
      <c r="C1400" t="s">
        <v>26</v>
      </c>
      <c r="D1400" t="s">
        <v>10</v>
      </c>
      <c r="F1400" t="s">
        <v>27</v>
      </c>
      <c r="H1400">
        <v>2</v>
      </c>
      <c r="I1400">
        <v>-4.7036605653011012</v>
      </c>
      <c r="J1400">
        <v>0.50398412673416615</v>
      </c>
      <c r="K1400" t="s">
        <v>1500</v>
      </c>
      <c r="L1400" t="s">
        <v>66</v>
      </c>
      <c r="M1400">
        <v>0</v>
      </c>
      <c r="N1400">
        <v>0.5</v>
      </c>
      <c r="O1400" t="s">
        <v>1491</v>
      </c>
    </row>
    <row r="1401" spans="1:15" x14ac:dyDescent="0.35">
      <c r="A1401" t="s">
        <v>927</v>
      </c>
      <c r="B1401">
        <v>5.4818534178999397E-5</v>
      </c>
      <c r="C1401" t="s">
        <v>26</v>
      </c>
      <c r="D1401" t="s">
        <v>368</v>
      </c>
      <c r="F1401" t="s">
        <v>27</v>
      </c>
      <c r="H1401">
        <v>2</v>
      </c>
      <c r="I1401">
        <v>-9.8114822062468416</v>
      </c>
      <c r="J1401">
        <v>0.50259327492516248</v>
      </c>
      <c r="K1401" t="s">
        <v>1481</v>
      </c>
      <c r="L1401" t="s">
        <v>66</v>
      </c>
      <c r="M1401">
        <v>0</v>
      </c>
      <c r="N1401">
        <v>0.5</v>
      </c>
      <c r="O1401" t="s">
        <v>928</v>
      </c>
    </row>
    <row r="1402" spans="1:15" x14ac:dyDescent="0.35">
      <c r="A1402" t="s">
        <v>1492</v>
      </c>
      <c r="B1402">
        <v>3.2854122621564501E-5</v>
      </c>
      <c r="C1402" t="s">
        <v>26</v>
      </c>
      <c r="D1402" t="s">
        <v>368</v>
      </c>
      <c r="F1402" t="s">
        <v>27</v>
      </c>
      <c r="H1402">
        <v>2</v>
      </c>
      <c r="I1402">
        <v>-10.323433322534569</v>
      </c>
      <c r="J1402">
        <v>0.50259327492516248</v>
      </c>
      <c r="K1402" t="s">
        <v>1481</v>
      </c>
      <c r="L1402" t="s">
        <v>66</v>
      </c>
      <c r="M1402">
        <v>0</v>
      </c>
      <c r="N1402">
        <v>0.5</v>
      </c>
      <c r="O1402" t="s">
        <v>1493</v>
      </c>
    </row>
    <row r="1404" spans="1:15" ht="15.5" x14ac:dyDescent="0.35">
      <c r="A1404" s="1" t="s">
        <v>4</v>
      </c>
      <c r="B1404" s="1" t="s">
        <v>898</v>
      </c>
    </row>
    <row r="1405" spans="1:15" x14ac:dyDescent="0.35">
      <c r="A1405" t="s">
        <v>7</v>
      </c>
      <c r="B1405" t="s">
        <v>765</v>
      </c>
    </row>
    <row r="1406" spans="1:15" x14ac:dyDescent="0.35">
      <c r="A1406" t="s">
        <v>67</v>
      </c>
      <c r="B1406">
        <v>1</v>
      </c>
    </row>
    <row r="1407" spans="1:15" x14ac:dyDescent="0.35">
      <c r="A1407" t="s">
        <v>9</v>
      </c>
      <c r="B1407" t="s">
        <v>899</v>
      </c>
    </row>
    <row r="1408" spans="1:15" x14ac:dyDescent="0.35">
      <c r="A1408" t="s">
        <v>18</v>
      </c>
      <c r="B1408" t="s">
        <v>184</v>
      </c>
    </row>
    <row r="1409" spans="1:13" x14ac:dyDescent="0.35">
      <c r="A1409" t="s">
        <v>10</v>
      </c>
      <c r="B1409" t="s">
        <v>21</v>
      </c>
    </row>
    <row r="1410" spans="1:13" ht="15.5" x14ac:dyDescent="0.35">
      <c r="A1410" s="1" t="s">
        <v>13</v>
      </c>
    </row>
    <row r="1411" spans="1:13" x14ac:dyDescent="0.35">
      <c r="A1411" t="s">
        <v>14</v>
      </c>
      <c r="B1411" t="s">
        <v>15</v>
      </c>
      <c r="C1411" t="s">
        <v>7</v>
      </c>
      <c r="D1411" t="s">
        <v>10</v>
      </c>
      <c r="E1411" t="s">
        <v>18</v>
      </c>
      <c r="F1411" t="s">
        <v>185</v>
      </c>
      <c r="G1411" t="s">
        <v>699</v>
      </c>
      <c r="H1411" t="s">
        <v>700</v>
      </c>
      <c r="I1411" t="s">
        <v>65</v>
      </c>
      <c r="J1411" t="s">
        <v>1456</v>
      </c>
      <c r="K1411" t="s">
        <v>1467</v>
      </c>
      <c r="L1411" t="s">
        <v>1457</v>
      </c>
      <c r="M1411" t="s">
        <v>9</v>
      </c>
    </row>
    <row r="1412" spans="1:13" x14ac:dyDescent="0.35">
      <c r="A1412" t="s">
        <v>898</v>
      </c>
      <c r="B1412">
        <v>1</v>
      </c>
      <c r="C1412" t="s">
        <v>765</v>
      </c>
      <c r="D1412" t="s">
        <v>21</v>
      </c>
      <c r="E1412" t="s">
        <v>25</v>
      </c>
      <c r="F1412">
        <v>0</v>
      </c>
      <c r="G1412">
        <v>1</v>
      </c>
      <c r="K1412">
        <v>4886209956.2222204</v>
      </c>
    </row>
    <row r="1413" spans="1:13" x14ac:dyDescent="0.35">
      <c r="A1413" t="s">
        <v>1458</v>
      </c>
      <c r="B1413">
        <v>0.50156076793140703</v>
      </c>
      <c r="C1413" t="s">
        <v>765</v>
      </c>
      <c r="D1413" t="s">
        <v>21</v>
      </c>
      <c r="E1413" t="s">
        <v>27</v>
      </c>
    </row>
    <row r="1414" spans="1:13" x14ac:dyDescent="0.35">
      <c r="A1414" t="s">
        <v>1461</v>
      </c>
      <c r="B1414">
        <v>9.8259515925315802E-2</v>
      </c>
      <c r="C1414" t="s">
        <v>765</v>
      </c>
      <c r="D1414" t="s">
        <v>21</v>
      </c>
      <c r="E1414" t="s">
        <v>27</v>
      </c>
    </row>
    <row r="1415" spans="1:13" x14ac:dyDescent="0.35">
      <c r="A1415" t="s">
        <v>798</v>
      </c>
      <c r="B1415">
        <v>0.18</v>
      </c>
      <c r="C1415" t="s">
        <v>26</v>
      </c>
      <c r="D1415" t="s">
        <v>116</v>
      </c>
      <c r="E1415" t="s">
        <v>27</v>
      </c>
      <c r="F1415">
        <v>2</v>
      </c>
      <c r="G1415">
        <v>-1.7147984280919271</v>
      </c>
      <c r="H1415">
        <v>0.38470768123342691</v>
      </c>
      <c r="I1415" t="s">
        <v>1462</v>
      </c>
      <c r="J1415" t="s">
        <v>66</v>
      </c>
      <c r="K1415">
        <v>0</v>
      </c>
      <c r="L1415">
        <v>0.34641016151377552</v>
      </c>
      <c r="M1415" t="s">
        <v>799</v>
      </c>
    </row>
    <row r="1416" spans="1:13" x14ac:dyDescent="0.35">
      <c r="A1416" t="s">
        <v>1463</v>
      </c>
      <c r="B1416">
        <v>0.15294224783636701</v>
      </c>
      <c r="C1416" t="s">
        <v>765</v>
      </c>
      <c r="D1416" t="s">
        <v>21</v>
      </c>
      <c r="E1416" t="s">
        <v>27</v>
      </c>
    </row>
    <row r="1417" spans="1:13" x14ac:dyDescent="0.35">
      <c r="A1417" t="s">
        <v>1464</v>
      </c>
      <c r="B1417">
        <v>0.24723746830691001</v>
      </c>
      <c r="C1417" t="s">
        <v>765</v>
      </c>
      <c r="D1417" t="s">
        <v>21</v>
      </c>
      <c r="E1417" t="s">
        <v>27</v>
      </c>
    </row>
    <row r="1419" spans="1:13" ht="15.5" x14ac:dyDescent="0.35">
      <c r="A1419" s="1" t="s">
        <v>4</v>
      </c>
      <c r="B1419" s="1" t="s">
        <v>1461</v>
      </c>
    </row>
    <row r="1420" spans="1:13" x14ac:dyDescent="0.35">
      <c r="A1420" t="s">
        <v>7</v>
      </c>
      <c r="B1420" t="s">
        <v>765</v>
      </c>
    </row>
    <row r="1421" spans="1:13" x14ac:dyDescent="0.35">
      <c r="A1421" t="s">
        <v>67</v>
      </c>
      <c r="B1421">
        <v>1</v>
      </c>
    </row>
    <row r="1422" spans="1:13" x14ac:dyDescent="0.35">
      <c r="A1422" t="s">
        <v>9</v>
      </c>
      <c r="B1422" t="s">
        <v>1470</v>
      </c>
    </row>
    <row r="1423" spans="1:13" x14ac:dyDescent="0.35">
      <c r="A1423" t="s">
        <v>18</v>
      </c>
      <c r="B1423" t="s">
        <v>184</v>
      </c>
    </row>
    <row r="1424" spans="1:13" x14ac:dyDescent="0.35">
      <c r="A1424" t="s">
        <v>10</v>
      </c>
      <c r="B1424" t="s">
        <v>21</v>
      </c>
    </row>
    <row r="1425" spans="1:14" ht="15.5" x14ac:dyDescent="0.35">
      <c r="A1425" s="1" t="s">
        <v>13</v>
      </c>
    </row>
    <row r="1426" spans="1:14" x14ac:dyDescent="0.35">
      <c r="A1426" t="s">
        <v>14</v>
      </c>
      <c r="B1426" t="s">
        <v>15</v>
      </c>
      <c r="C1426" t="s">
        <v>7</v>
      </c>
      <c r="D1426" t="s">
        <v>10</v>
      </c>
      <c r="E1426" t="s">
        <v>17</v>
      </c>
      <c r="F1426" t="s">
        <v>18</v>
      </c>
      <c r="G1426" t="s">
        <v>614</v>
      </c>
      <c r="H1426" t="s">
        <v>185</v>
      </c>
      <c r="I1426" t="s">
        <v>699</v>
      </c>
      <c r="J1426" t="s">
        <v>700</v>
      </c>
      <c r="K1426" t="s">
        <v>65</v>
      </c>
      <c r="L1426" t="s">
        <v>1467</v>
      </c>
      <c r="M1426" t="s">
        <v>1457</v>
      </c>
      <c r="N1426" t="s">
        <v>9</v>
      </c>
    </row>
    <row r="1427" spans="1:14" x14ac:dyDescent="0.35">
      <c r="A1427" t="s">
        <v>840</v>
      </c>
      <c r="B1427">
        <v>1.8113333333333299</v>
      </c>
      <c r="D1427" t="s">
        <v>21</v>
      </c>
      <c r="E1427" t="s">
        <v>841</v>
      </c>
      <c r="F1427" t="s">
        <v>23</v>
      </c>
    </row>
    <row r="1428" spans="1:14" x14ac:dyDescent="0.35">
      <c r="A1428" t="s">
        <v>905</v>
      </c>
      <c r="B1428">
        <v>19.600000000000001</v>
      </c>
      <c r="D1428" t="s">
        <v>11</v>
      </c>
      <c r="E1428" t="s">
        <v>906</v>
      </c>
      <c r="F1428" t="s">
        <v>23</v>
      </c>
      <c r="H1428">
        <v>0</v>
      </c>
      <c r="I1428">
        <v>19.600000000000001</v>
      </c>
      <c r="K1428" t="s">
        <v>1471</v>
      </c>
      <c r="L1428">
        <v>0</v>
      </c>
    </row>
    <row r="1429" spans="1:14" x14ac:dyDescent="0.35">
      <c r="A1429" t="s">
        <v>1472</v>
      </c>
      <c r="B1429">
        <v>2.6949444215150602</v>
      </c>
      <c r="D1429" t="s">
        <v>355</v>
      </c>
      <c r="E1429" t="s">
        <v>356</v>
      </c>
      <c r="F1429" t="s">
        <v>23</v>
      </c>
      <c r="H1429">
        <v>2</v>
      </c>
      <c r="I1429">
        <v>0.99137758133385845</v>
      </c>
      <c r="J1429">
        <v>0.44944410108488458</v>
      </c>
      <c r="K1429" t="s">
        <v>1473</v>
      </c>
      <c r="L1429">
        <v>0</v>
      </c>
      <c r="M1429">
        <v>0.44721359549995793</v>
      </c>
    </row>
    <row r="1430" spans="1:14" x14ac:dyDescent="0.35">
      <c r="A1430" t="s">
        <v>908</v>
      </c>
      <c r="B1430">
        <v>5.9495911186350697E-2</v>
      </c>
      <c r="D1430" t="s">
        <v>355</v>
      </c>
      <c r="E1430" t="s">
        <v>356</v>
      </c>
      <c r="F1430" t="s">
        <v>23</v>
      </c>
      <c r="H1430">
        <v>2</v>
      </c>
      <c r="I1430">
        <v>-2.8218476883489809</v>
      </c>
      <c r="J1430">
        <v>0.44944410108488458</v>
      </c>
      <c r="K1430" t="s">
        <v>1474</v>
      </c>
      <c r="L1430">
        <v>0</v>
      </c>
      <c r="M1430">
        <v>0.44721359549995793</v>
      </c>
    </row>
    <row r="1431" spans="1:14" x14ac:dyDescent="0.35">
      <c r="A1431" t="s">
        <v>1475</v>
      </c>
      <c r="B1431">
        <v>1.9249603010821899E-2</v>
      </c>
      <c r="D1431" t="s">
        <v>221</v>
      </c>
      <c r="E1431" t="s">
        <v>356</v>
      </c>
      <c r="F1431" t="s">
        <v>23</v>
      </c>
      <c r="G1431" t="s">
        <v>1476</v>
      </c>
      <c r="H1431">
        <v>2</v>
      </c>
      <c r="I1431">
        <v>-3.9502648412754442</v>
      </c>
      <c r="J1431">
        <v>0.59329587896765301</v>
      </c>
      <c r="K1431" t="s">
        <v>1477</v>
      </c>
      <c r="L1431">
        <v>0</v>
      </c>
      <c r="M1431">
        <v>0.59160797830996159</v>
      </c>
    </row>
    <row r="1432" spans="1:14" x14ac:dyDescent="0.35">
      <c r="A1432" t="s">
        <v>910</v>
      </c>
      <c r="B1432">
        <v>4.24970794188218E-4</v>
      </c>
      <c r="D1432" t="s">
        <v>221</v>
      </c>
      <c r="E1432" t="s">
        <v>356</v>
      </c>
      <c r="F1432" t="s">
        <v>23</v>
      </c>
      <c r="G1432" t="s">
        <v>1478</v>
      </c>
      <c r="H1432">
        <v>2</v>
      </c>
      <c r="I1432">
        <v>-7.7634901109582879</v>
      </c>
      <c r="J1432">
        <v>0.59329587896765301</v>
      </c>
      <c r="K1432" t="s">
        <v>1479</v>
      </c>
      <c r="L1432">
        <v>0</v>
      </c>
      <c r="M1432">
        <v>0.59160797830996159</v>
      </c>
    </row>
    <row r="1433" spans="1:14" x14ac:dyDescent="0.35">
      <c r="A1433" t="s">
        <v>1480</v>
      </c>
      <c r="B1433">
        <v>1.9249603010821899E-2</v>
      </c>
      <c r="D1433" t="s">
        <v>221</v>
      </c>
      <c r="E1433" t="s">
        <v>356</v>
      </c>
      <c r="F1433" t="s">
        <v>23</v>
      </c>
      <c r="G1433" t="s">
        <v>1476</v>
      </c>
      <c r="H1433">
        <v>2</v>
      </c>
      <c r="I1433">
        <v>-3.9502648412754442</v>
      </c>
      <c r="J1433">
        <v>0.59329587896765301</v>
      </c>
      <c r="K1433" t="s">
        <v>1481</v>
      </c>
      <c r="L1433">
        <v>0</v>
      </c>
      <c r="M1433">
        <v>0.59160797830996159</v>
      </c>
    </row>
    <row r="1434" spans="1:14" x14ac:dyDescent="0.35">
      <c r="A1434" t="s">
        <v>912</v>
      </c>
      <c r="B1434">
        <v>4.24970794188218E-4</v>
      </c>
      <c r="D1434" t="s">
        <v>221</v>
      </c>
      <c r="E1434" t="s">
        <v>356</v>
      </c>
      <c r="F1434" t="s">
        <v>23</v>
      </c>
      <c r="G1434" t="s">
        <v>1478</v>
      </c>
      <c r="H1434">
        <v>2</v>
      </c>
      <c r="I1434">
        <v>-7.7634901109582879</v>
      </c>
      <c r="J1434">
        <v>0.59329587896765301</v>
      </c>
      <c r="K1434" t="s">
        <v>1481</v>
      </c>
      <c r="L1434">
        <v>0</v>
      </c>
      <c r="M1434">
        <v>0.59160797830996159</v>
      </c>
    </row>
    <row r="1435" spans="1:14" x14ac:dyDescent="0.35">
      <c r="A1435" t="s">
        <v>913</v>
      </c>
      <c r="B1435">
        <v>1.6034777651083201E-3</v>
      </c>
      <c r="D1435" t="s">
        <v>198</v>
      </c>
      <c r="E1435" t="s">
        <v>906</v>
      </c>
      <c r="F1435" t="s">
        <v>23</v>
      </c>
      <c r="H1435">
        <v>2</v>
      </c>
      <c r="I1435">
        <v>-6.4355804054015922</v>
      </c>
      <c r="J1435">
        <v>0.16431676725154981</v>
      </c>
      <c r="K1435" t="s">
        <v>1482</v>
      </c>
      <c r="L1435">
        <v>0</v>
      </c>
      <c r="M1435">
        <v>0.158113883008419</v>
      </c>
    </row>
    <row r="1436" spans="1:14" x14ac:dyDescent="0.35">
      <c r="A1436" t="s">
        <v>1461</v>
      </c>
      <c r="B1436">
        <v>1</v>
      </c>
      <c r="C1436" t="s">
        <v>765</v>
      </c>
      <c r="D1436" t="s">
        <v>21</v>
      </c>
      <c r="F1436" t="s">
        <v>25</v>
      </c>
      <c r="H1436">
        <v>0</v>
      </c>
      <c r="I1436">
        <v>1</v>
      </c>
      <c r="K1436" t="s">
        <v>1483</v>
      </c>
      <c r="L1436">
        <v>131588977.777778</v>
      </c>
    </row>
    <row r="1437" spans="1:14" x14ac:dyDescent="0.35">
      <c r="A1437" t="s">
        <v>916</v>
      </c>
      <c r="B1437">
        <v>5.2773141909401898E-5</v>
      </c>
      <c r="C1437" t="s">
        <v>26</v>
      </c>
      <c r="D1437" t="s">
        <v>368</v>
      </c>
      <c r="F1437" t="s">
        <v>27</v>
      </c>
      <c r="H1437">
        <v>2</v>
      </c>
      <c r="I1437">
        <v>-9.8495081726298608</v>
      </c>
      <c r="J1437">
        <v>0.50259327492516248</v>
      </c>
      <c r="K1437" t="s">
        <v>1484</v>
      </c>
      <c r="L1437">
        <v>0</v>
      </c>
      <c r="M1437">
        <v>0.5</v>
      </c>
      <c r="N1437" t="s">
        <v>916</v>
      </c>
    </row>
    <row r="1438" spans="1:14" x14ac:dyDescent="0.35">
      <c r="A1438" t="s">
        <v>917</v>
      </c>
      <c r="B1438">
        <v>4.2171465222348898E-5</v>
      </c>
      <c r="C1438" t="s">
        <v>26</v>
      </c>
      <c r="D1438" t="s">
        <v>368</v>
      </c>
      <c r="F1438" t="s">
        <v>27</v>
      </c>
      <c r="H1438">
        <v>2</v>
      </c>
      <c r="I1438">
        <v>-10.073766745200009</v>
      </c>
      <c r="J1438">
        <v>0.50259327492516248</v>
      </c>
      <c r="K1438" t="s">
        <v>1485</v>
      </c>
      <c r="L1438">
        <v>0</v>
      </c>
      <c r="M1438">
        <v>0.5</v>
      </c>
      <c r="N1438" t="s">
        <v>917</v>
      </c>
    </row>
    <row r="1439" spans="1:14" x14ac:dyDescent="0.35">
      <c r="A1439" t="s">
        <v>797</v>
      </c>
      <c r="B1439">
        <v>2.4379183175091398E-2</v>
      </c>
      <c r="C1439" t="s">
        <v>34</v>
      </c>
      <c r="D1439" t="s">
        <v>11</v>
      </c>
      <c r="F1439" t="s">
        <v>27</v>
      </c>
      <c r="H1439">
        <v>2</v>
      </c>
      <c r="I1439">
        <v>-3.7140256593831671</v>
      </c>
      <c r="J1439">
        <v>0.50259327492516248</v>
      </c>
      <c r="K1439" t="s">
        <v>1486</v>
      </c>
      <c r="L1439">
        <v>0</v>
      </c>
      <c r="M1439">
        <v>0.5</v>
      </c>
      <c r="N1439" t="s">
        <v>559</v>
      </c>
    </row>
    <row r="1440" spans="1:14" x14ac:dyDescent="0.35">
      <c r="A1440" t="s">
        <v>918</v>
      </c>
      <c r="B1440">
        <v>0.190386915796322</v>
      </c>
      <c r="C1440" t="s">
        <v>69</v>
      </c>
      <c r="D1440" t="s">
        <v>21</v>
      </c>
      <c r="F1440" t="s">
        <v>27</v>
      </c>
      <c r="H1440">
        <v>2</v>
      </c>
      <c r="I1440">
        <v>-1.6586968785433009</v>
      </c>
      <c r="J1440">
        <v>0.50259327492516248</v>
      </c>
      <c r="K1440" t="s">
        <v>1501</v>
      </c>
      <c r="L1440">
        <v>0</v>
      </c>
      <c r="M1440">
        <v>0.5</v>
      </c>
      <c r="N1440" t="s">
        <v>600</v>
      </c>
    </row>
    <row r="1441" spans="1:14" x14ac:dyDescent="0.35">
      <c r="A1441" t="s">
        <v>920</v>
      </c>
      <c r="B1441">
        <v>6.0193374827738095E-4</v>
      </c>
      <c r="C1441" t="s">
        <v>26</v>
      </c>
      <c r="D1441" t="s">
        <v>368</v>
      </c>
      <c r="F1441" t="s">
        <v>27</v>
      </c>
      <c r="H1441">
        <v>2</v>
      </c>
      <c r="I1441">
        <v>-7.4153631714070753</v>
      </c>
      <c r="J1441">
        <v>0.50259327492516248</v>
      </c>
      <c r="K1441" t="s">
        <v>1488</v>
      </c>
      <c r="L1441">
        <v>0</v>
      </c>
      <c r="M1441">
        <v>0.5</v>
      </c>
      <c r="N1441" t="s">
        <v>920</v>
      </c>
    </row>
    <row r="1442" spans="1:14" x14ac:dyDescent="0.35">
      <c r="A1442" t="s">
        <v>921</v>
      </c>
      <c r="B1442">
        <v>1.0575577251995401E-4</v>
      </c>
      <c r="C1442" t="s">
        <v>26</v>
      </c>
      <c r="D1442" t="s">
        <v>368</v>
      </c>
      <c r="F1442" t="s">
        <v>27</v>
      </c>
      <c r="H1442">
        <v>2</v>
      </c>
      <c r="I1442">
        <v>-9.1543781550505674</v>
      </c>
      <c r="J1442">
        <v>0.50259327492516248</v>
      </c>
      <c r="K1442" t="s">
        <v>1485</v>
      </c>
      <c r="L1442">
        <v>0</v>
      </c>
      <c r="M1442">
        <v>0.5</v>
      </c>
      <c r="N1442" t="s">
        <v>921</v>
      </c>
    </row>
    <row r="1443" spans="1:14" x14ac:dyDescent="0.35">
      <c r="A1443" t="s">
        <v>1489</v>
      </c>
      <c r="B1443">
        <v>1.9674573805010101E-2</v>
      </c>
      <c r="C1443" t="s">
        <v>26</v>
      </c>
      <c r="D1443" t="s">
        <v>10</v>
      </c>
      <c r="F1443" t="s">
        <v>27</v>
      </c>
      <c r="H1443">
        <v>2</v>
      </c>
      <c r="I1443">
        <v>-3.92842814666627</v>
      </c>
      <c r="J1443">
        <v>0.50398412673416615</v>
      </c>
      <c r="K1443" t="s">
        <v>1490</v>
      </c>
      <c r="L1443">
        <v>0</v>
      </c>
      <c r="M1443">
        <v>0.5</v>
      </c>
      <c r="N1443" t="s">
        <v>1491</v>
      </c>
    </row>
    <row r="1444" spans="1:14" x14ac:dyDescent="0.35">
      <c r="A1444" t="s">
        <v>927</v>
      </c>
      <c r="B1444">
        <v>4.0740212846826298E-5</v>
      </c>
      <c r="C1444" t="s">
        <v>26</v>
      </c>
      <c r="D1444" t="s">
        <v>368</v>
      </c>
      <c r="F1444" t="s">
        <v>27</v>
      </c>
      <c r="H1444">
        <v>2</v>
      </c>
      <c r="I1444">
        <v>-10.10829492266217</v>
      </c>
      <c r="J1444">
        <v>0.50259327492516248</v>
      </c>
      <c r="K1444" t="s">
        <v>1481</v>
      </c>
      <c r="L1444">
        <v>0</v>
      </c>
      <c r="M1444">
        <v>0.5</v>
      </c>
      <c r="N1444" t="s">
        <v>928</v>
      </c>
    </row>
    <row r="1445" spans="1:14" x14ac:dyDescent="0.35">
      <c r="A1445" t="s">
        <v>1492</v>
      </c>
      <c r="B1445">
        <v>3.9908779931584996E-6</v>
      </c>
      <c r="C1445" t="s">
        <v>26</v>
      </c>
      <c r="D1445" t="s">
        <v>368</v>
      </c>
      <c r="F1445" t="s">
        <v>27</v>
      </c>
      <c r="H1445">
        <v>2</v>
      </c>
      <c r="I1445">
        <v>-12.431499302858951</v>
      </c>
      <c r="J1445">
        <v>0.50259327492516248</v>
      </c>
      <c r="K1445" t="s">
        <v>1481</v>
      </c>
      <c r="L1445">
        <v>0</v>
      </c>
      <c r="M1445">
        <v>0.5</v>
      </c>
      <c r="N1445" t="s">
        <v>1493</v>
      </c>
    </row>
    <row r="1447" spans="1:14" ht="15.5" x14ac:dyDescent="0.35">
      <c r="A1447" s="1" t="s">
        <v>4</v>
      </c>
      <c r="B1447" s="1" t="s">
        <v>1458</v>
      </c>
    </row>
    <row r="1448" spans="1:14" x14ac:dyDescent="0.35">
      <c r="A1448" t="s">
        <v>7</v>
      </c>
      <c r="B1448" t="s">
        <v>765</v>
      </c>
    </row>
    <row r="1449" spans="1:14" x14ac:dyDescent="0.35">
      <c r="A1449" t="s">
        <v>67</v>
      </c>
      <c r="B1449">
        <v>1</v>
      </c>
    </row>
    <row r="1450" spans="1:14" x14ac:dyDescent="0.35">
      <c r="A1450" t="s">
        <v>9</v>
      </c>
      <c r="B1450" t="s">
        <v>1470</v>
      </c>
    </row>
    <row r="1451" spans="1:14" x14ac:dyDescent="0.35">
      <c r="A1451" t="s">
        <v>18</v>
      </c>
      <c r="B1451" t="s">
        <v>184</v>
      </c>
    </row>
    <row r="1452" spans="1:14" x14ac:dyDescent="0.35">
      <c r="A1452" t="s">
        <v>10</v>
      </c>
      <c r="B1452" t="s">
        <v>21</v>
      </c>
    </row>
    <row r="1453" spans="1:14" ht="15.5" x14ac:dyDescent="0.35">
      <c r="A1453" s="1" t="s">
        <v>13</v>
      </c>
    </row>
    <row r="1454" spans="1:14" x14ac:dyDescent="0.35">
      <c r="A1454" t="s">
        <v>14</v>
      </c>
      <c r="B1454" t="s">
        <v>15</v>
      </c>
      <c r="C1454" t="s">
        <v>7</v>
      </c>
      <c r="D1454" t="s">
        <v>10</v>
      </c>
      <c r="E1454" t="s">
        <v>17</v>
      </c>
      <c r="F1454" t="s">
        <v>18</v>
      </c>
      <c r="G1454" t="s">
        <v>614</v>
      </c>
      <c r="H1454" t="s">
        <v>185</v>
      </c>
      <c r="I1454" t="s">
        <v>699</v>
      </c>
      <c r="J1454" t="s">
        <v>700</v>
      </c>
      <c r="K1454" t="s">
        <v>65</v>
      </c>
      <c r="L1454" t="s">
        <v>1467</v>
      </c>
      <c r="M1454" t="s">
        <v>1457</v>
      </c>
      <c r="N1454" t="s">
        <v>9</v>
      </c>
    </row>
    <row r="1455" spans="1:14" x14ac:dyDescent="0.35">
      <c r="A1455" t="s">
        <v>840</v>
      </c>
      <c r="B1455">
        <v>1.8113333333333299</v>
      </c>
      <c r="D1455" t="s">
        <v>21</v>
      </c>
      <c r="E1455" t="s">
        <v>841</v>
      </c>
      <c r="F1455" t="s">
        <v>23</v>
      </c>
    </row>
    <row r="1456" spans="1:14" x14ac:dyDescent="0.35">
      <c r="A1456" t="s">
        <v>905</v>
      </c>
      <c r="B1456">
        <v>19.600000000000001</v>
      </c>
      <c r="D1456" t="s">
        <v>11</v>
      </c>
      <c r="E1456" t="s">
        <v>906</v>
      </c>
      <c r="F1456" t="s">
        <v>23</v>
      </c>
      <c r="H1456">
        <v>0</v>
      </c>
      <c r="I1456">
        <v>19.600000000000001</v>
      </c>
      <c r="K1456" t="s">
        <v>1471</v>
      </c>
      <c r="L1456">
        <v>0</v>
      </c>
    </row>
    <row r="1457" spans="1:14" x14ac:dyDescent="0.35">
      <c r="A1457" t="s">
        <v>1472</v>
      </c>
      <c r="B1457">
        <v>2.77113308624793</v>
      </c>
      <c r="D1457" t="s">
        <v>355</v>
      </c>
      <c r="E1457" t="s">
        <v>356</v>
      </c>
      <c r="F1457" t="s">
        <v>23</v>
      </c>
      <c r="H1457">
        <v>2</v>
      </c>
      <c r="I1457">
        <v>1.0192562929656781</v>
      </c>
      <c r="J1457">
        <v>0.44944410108488458</v>
      </c>
      <c r="K1457" t="s">
        <v>1473</v>
      </c>
      <c r="L1457">
        <v>0</v>
      </c>
      <c r="M1457">
        <v>0.44721359549995793</v>
      </c>
    </row>
    <row r="1458" spans="1:14" x14ac:dyDescent="0.35">
      <c r="A1458" t="s">
        <v>908</v>
      </c>
      <c r="B1458">
        <v>6.1177917684949901E-2</v>
      </c>
      <c r="D1458" t="s">
        <v>355</v>
      </c>
      <c r="E1458" t="s">
        <v>356</v>
      </c>
      <c r="F1458" t="s">
        <v>23</v>
      </c>
      <c r="H1458">
        <v>2</v>
      </c>
      <c r="I1458">
        <v>-2.7939689767171698</v>
      </c>
      <c r="J1458">
        <v>0.44944410108488458</v>
      </c>
      <c r="K1458" t="s">
        <v>1474</v>
      </c>
      <c r="L1458">
        <v>0</v>
      </c>
      <c r="M1458">
        <v>0.44721359549995793</v>
      </c>
    </row>
    <row r="1459" spans="1:14" x14ac:dyDescent="0.35">
      <c r="A1459" t="s">
        <v>1475</v>
      </c>
      <c r="B1459">
        <v>1.9793807758913699E-2</v>
      </c>
      <c r="D1459" t="s">
        <v>221</v>
      </c>
      <c r="E1459" t="s">
        <v>356</v>
      </c>
      <c r="F1459" t="s">
        <v>23</v>
      </c>
      <c r="G1459" t="s">
        <v>1476</v>
      </c>
      <c r="H1459">
        <v>2</v>
      </c>
      <c r="I1459">
        <v>-3.92238612964363</v>
      </c>
      <c r="J1459">
        <v>0.59329587896765301</v>
      </c>
      <c r="K1459" t="s">
        <v>1477</v>
      </c>
      <c r="L1459">
        <v>0</v>
      </c>
      <c r="M1459">
        <v>0.59160797830996159</v>
      </c>
    </row>
    <row r="1460" spans="1:14" x14ac:dyDescent="0.35">
      <c r="A1460" t="s">
        <v>910</v>
      </c>
      <c r="B1460">
        <v>4.3698512632107099E-4</v>
      </c>
      <c r="D1460" t="s">
        <v>221</v>
      </c>
      <c r="E1460" t="s">
        <v>356</v>
      </c>
      <c r="F1460" t="s">
        <v>23</v>
      </c>
      <c r="G1460" t="s">
        <v>1478</v>
      </c>
      <c r="H1460">
        <v>2</v>
      </c>
      <c r="I1460">
        <v>-7.7356113993264737</v>
      </c>
      <c r="J1460">
        <v>0.59329587896765301</v>
      </c>
      <c r="K1460" t="s">
        <v>1479</v>
      </c>
      <c r="L1460">
        <v>0</v>
      </c>
      <c r="M1460">
        <v>0.59160797830996159</v>
      </c>
    </row>
    <row r="1461" spans="1:14" x14ac:dyDescent="0.35">
      <c r="A1461" t="s">
        <v>1480</v>
      </c>
      <c r="B1461">
        <v>1.9793807758913699E-2</v>
      </c>
      <c r="D1461" t="s">
        <v>221</v>
      </c>
      <c r="E1461" t="s">
        <v>356</v>
      </c>
      <c r="F1461" t="s">
        <v>23</v>
      </c>
      <c r="G1461" t="s">
        <v>1476</v>
      </c>
      <c r="H1461">
        <v>2</v>
      </c>
      <c r="I1461">
        <v>-3.92238612964363</v>
      </c>
      <c r="J1461">
        <v>0.59329587896765301</v>
      </c>
      <c r="K1461" t="s">
        <v>1481</v>
      </c>
      <c r="L1461">
        <v>0</v>
      </c>
      <c r="M1461">
        <v>0.59160797830996159</v>
      </c>
    </row>
    <row r="1462" spans="1:14" x14ac:dyDescent="0.35">
      <c r="A1462" t="s">
        <v>912</v>
      </c>
      <c r="B1462">
        <v>4.3698512632107099E-4</v>
      </c>
      <c r="D1462" t="s">
        <v>221</v>
      </c>
      <c r="E1462" t="s">
        <v>356</v>
      </c>
      <c r="F1462" t="s">
        <v>23</v>
      </c>
      <c r="G1462" t="s">
        <v>1478</v>
      </c>
      <c r="H1462">
        <v>2</v>
      </c>
      <c r="I1462">
        <v>-7.7356113993264737</v>
      </c>
      <c r="J1462">
        <v>0.59329587896765301</v>
      </c>
      <c r="K1462" t="s">
        <v>1481</v>
      </c>
      <c r="L1462">
        <v>0</v>
      </c>
      <c r="M1462">
        <v>0.59160797830996159</v>
      </c>
    </row>
    <row r="1463" spans="1:14" x14ac:dyDescent="0.35">
      <c r="A1463" t="s">
        <v>913</v>
      </c>
      <c r="B1463">
        <v>1.6629711751662999E-3</v>
      </c>
      <c r="D1463" t="s">
        <v>198</v>
      </c>
      <c r="E1463" t="s">
        <v>906</v>
      </c>
      <c r="F1463" t="s">
        <v>23</v>
      </c>
      <c r="H1463">
        <v>2</v>
      </c>
      <c r="I1463">
        <v>-6.3991494119544576</v>
      </c>
      <c r="J1463">
        <v>0.16431676725154981</v>
      </c>
      <c r="K1463" t="s">
        <v>1482</v>
      </c>
      <c r="L1463">
        <v>0</v>
      </c>
      <c r="M1463">
        <v>0.158113883008419</v>
      </c>
    </row>
    <row r="1464" spans="1:14" x14ac:dyDescent="0.35">
      <c r="A1464" t="s">
        <v>1458</v>
      </c>
      <c r="B1464">
        <v>1</v>
      </c>
      <c r="C1464" t="s">
        <v>765</v>
      </c>
      <c r="D1464" t="s">
        <v>21</v>
      </c>
      <c r="F1464" t="s">
        <v>25</v>
      </c>
      <c r="H1464">
        <v>0</v>
      </c>
      <c r="I1464">
        <v>1</v>
      </c>
      <c r="K1464" t="s">
        <v>1483</v>
      </c>
      <c r="L1464">
        <v>671689333.33333302</v>
      </c>
    </row>
    <row r="1465" spans="1:14" x14ac:dyDescent="0.35">
      <c r="A1465" t="s">
        <v>916</v>
      </c>
      <c r="B1465">
        <v>3.3056003493919302E-5</v>
      </c>
      <c r="C1465" t="s">
        <v>26</v>
      </c>
      <c r="D1465" t="s">
        <v>368</v>
      </c>
      <c r="F1465" t="s">
        <v>27</v>
      </c>
      <c r="H1465">
        <v>2</v>
      </c>
      <c r="I1465">
        <v>-10.317307359330069</v>
      </c>
      <c r="J1465">
        <v>0.50259327492516248</v>
      </c>
      <c r="K1465" t="s">
        <v>1484</v>
      </c>
      <c r="L1465">
        <v>0</v>
      </c>
      <c r="M1465">
        <v>0.5</v>
      </c>
      <c r="N1465" t="s">
        <v>916</v>
      </c>
    </row>
    <row r="1466" spans="1:14" x14ac:dyDescent="0.35">
      <c r="A1466" t="s">
        <v>917</v>
      </c>
      <c r="B1466">
        <v>2.5942350332594301E-5</v>
      </c>
      <c r="C1466" t="s">
        <v>26</v>
      </c>
      <c r="D1466" t="s">
        <v>368</v>
      </c>
      <c r="F1466" t="s">
        <v>27</v>
      </c>
      <c r="H1466">
        <v>2</v>
      </c>
      <c r="I1466">
        <v>-10.5596337766811</v>
      </c>
      <c r="J1466">
        <v>0.50259327492516248</v>
      </c>
      <c r="K1466" t="s">
        <v>1485</v>
      </c>
      <c r="L1466">
        <v>0</v>
      </c>
      <c r="M1466">
        <v>0.5</v>
      </c>
      <c r="N1466" t="s">
        <v>917</v>
      </c>
    </row>
    <row r="1467" spans="1:14" x14ac:dyDescent="0.35">
      <c r="A1467" t="s">
        <v>797</v>
      </c>
      <c r="B1467">
        <v>2.3041643064074899E-2</v>
      </c>
      <c r="C1467" t="s">
        <v>34</v>
      </c>
      <c r="D1467" t="s">
        <v>11</v>
      </c>
      <c r="F1467" t="s">
        <v>27</v>
      </c>
      <c r="H1467">
        <v>2</v>
      </c>
      <c r="I1467">
        <v>-3.7704521321522191</v>
      </c>
      <c r="J1467">
        <v>0.50259327492516248</v>
      </c>
      <c r="K1467" t="s">
        <v>1486</v>
      </c>
      <c r="L1467">
        <v>0</v>
      </c>
      <c r="M1467">
        <v>0.5</v>
      </c>
      <c r="N1467" t="s">
        <v>559</v>
      </c>
    </row>
    <row r="1468" spans="1:14" x14ac:dyDescent="0.35">
      <c r="A1468" t="s">
        <v>918</v>
      </c>
      <c r="B1468">
        <v>0.19576933659184001</v>
      </c>
      <c r="C1468" t="s">
        <v>69</v>
      </c>
      <c r="D1468" t="s">
        <v>21</v>
      </c>
      <c r="F1468" t="s">
        <v>27</v>
      </c>
      <c r="H1468">
        <v>2</v>
      </c>
      <c r="I1468">
        <v>-1.630818166911487</v>
      </c>
      <c r="J1468">
        <v>0.50259327492516248</v>
      </c>
      <c r="K1468" t="s">
        <v>1501</v>
      </c>
      <c r="L1468">
        <v>0</v>
      </c>
      <c r="M1468">
        <v>0.5</v>
      </c>
      <c r="N1468" t="s">
        <v>600</v>
      </c>
    </row>
    <row r="1469" spans="1:14" x14ac:dyDescent="0.35">
      <c r="A1469" t="s">
        <v>920</v>
      </c>
      <c r="B1469">
        <v>7.5627963811157595E-4</v>
      </c>
      <c r="C1469" t="s">
        <v>26</v>
      </c>
      <c r="D1469" t="s">
        <v>368</v>
      </c>
      <c r="F1469" t="s">
        <v>27</v>
      </c>
      <c r="H1469">
        <v>2</v>
      </c>
      <c r="I1469">
        <v>-7.1870993584958258</v>
      </c>
      <c r="J1469">
        <v>0.50259327492516248</v>
      </c>
      <c r="K1469" t="s">
        <v>1488</v>
      </c>
      <c r="L1469">
        <v>0</v>
      </c>
      <c r="M1469">
        <v>0.5</v>
      </c>
      <c r="N1469" t="s">
        <v>920</v>
      </c>
    </row>
    <row r="1470" spans="1:14" x14ac:dyDescent="0.35">
      <c r="A1470" t="s">
        <v>921</v>
      </c>
      <c r="B1470">
        <v>1.3885144124168501E-4</v>
      </c>
      <c r="C1470" t="s">
        <v>26</v>
      </c>
      <c r="D1470" t="s">
        <v>368</v>
      </c>
      <c r="F1470" t="s">
        <v>27</v>
      </c>
      <c r="H1470">
        <v>2</v>
      </c>
      <c r="I1470">
        <v>-8.8821059644188463</v>
      </c>
      <c r="J1470">
        <v>0.50259327492516248</v>
      </c>
      <c r="K1470" t="s">
        <v>1485</v>
      </c>
      <c r="L1470">
        <v>0</v>
      </c>
      <c r="M1470">
        <v>0.5</v>
      </c>
      <c r="N1470" t="s">
        <v>921</v>
      </c>
    </row>
    <row r="1471" spans="1:14" x14ac:dyDescent="0.35">
      <c r="A1471" t="s">
        <v>1489</v>
      </c>
      <c r="B1471">
        <v>1.6184634308187801E-2</v>
      </c>
      <c r="C1471" t="s">
        <v>26</v>
      </c>
      <c r="D1471" t="s">
        <v>10</v>
      </c>
      <c r="F1471" t="s">
        <v>27</v>
      </c>
      <c r="H1471">
        <v>2</v>
      </c>
      <c r="I1471">
        <v>-4.1236929863486669</v>
      </c>
      <c r="J1471">
        <v>0.50398412673416615</v>
      </c>
      <c r="K1471" t="s">
        <v>1490</v>
      </c>
      <c r="L1471">
        <v>0</v>
      </c>
      <c r="M1471">
        <v>0.5</v>
      </c>
      <c r="N1471" t="s">
        <v>1491</v>
      </c>
    </row>
    <row r="1472" spans="1:14" x14ac:dyDescent="0.35">
      <c r="A1472" t="s">
        <v>927</v>
      </c>
      <c r="B1472">
        <v>4.22517861542252E-5</v>
      </c>
      <c r="C1472" t="s">
        <v>26</v>
      </c>
      <c r="D1472" t="s">
        <v>368</v>
      </c>
      <c r="F1472" t="s">
        <v>27</v>
      </c>
      <c r="H1472">
        <v>2</v>
      </c>
      <c r="I1472">
        <v>-10.07186392921504</v>
      </c>
      <c r="J1472">
        <v>0.50259327492516248</v>
      </c>
      <c r="K1472" t="s">
        <v>1481</v>
      </c>
      <c r="L1472">
        <v>0</v>
      </c>
      <c r="M1472">
        <v>0.5</v>
      </c>
      <c r="N1472" t="s">
        <v>928</v>
      </c>
    </row>
    <row r="1473" spans="1:15" x14ac:dyDescent="0.35">
      <c r="A1473" t="s">
        <v>1492</v>
      </c>
      <c r="B1473">
        <v>4.1389504804138904E-6</v>
      </c>
      <c r="C1473" t="s">
        <v>26</v>
      </c>
      <c r="D1473" t="s">
        <v>368</v>
      </c>
      <c r="F1473" t="s">
        <v>27</v>
      </c>
      <c r="H1473">
        <v>2</v>
      </c>
      <c r="I1473">
        <v>-12.395068309411821</v>
      </c>
      <c r="J1473">
        <v>0.50259327492516248</v>
      </c>
      <c r="K1473" t="s">
        <v>1481</v>
      </c>
      <c r="L1473">
        <v>0</v>
      </c>
      <c r="M1473">
        <v>0.5</v>
      </c>
      <c r="N1473" t="s">
        <v>1493</v>
      </c>
    </row>
    <row r="1475" spans="1:15" ht="15.5" x14ac:dyDescent="0.35">
      <c r="A1475" s="1" t="s">
        <v>4</v>
      </c>
      <c r="B1475" s="1" t="s">
        <v>1459</v>
      </c>
    </row>
    <row r="1476" spans="1:15" x14ac:dyDescent="0.35">
      <c r="A1476" t="s">
        <v>7</v>
      </c>
      <c r="B1476" t="s">
        <v>1460</v>
      </c>
    </row>
    <row r="1477" spans="1:15" x14ac:dyDescent="0.35">
      <c r="A1477" t="s">
        <v>67</v>
      </c>
      <c r="B1477">
        <v>1</v>
      </c>
    </row>
    <row r="1478" spans="1:15" x14ac:dyDescent="0.35">
      <c r="A1478" t="s">
        <v>9</v>
      </c>
      <c r="B1478" t="s">
        <v>1470</v>
      </c>
    </row>
    <row r="1479" spans="1:15" x14ac:dyDescent="0.35">
      <c r="A1479" t="s">
        <v>18</v>
      </c>
      <c r="B1479" t="s">
        <v>184</v>
      </c>
    </row>
    <row r="1480" spans="1:15" x14ac:dyDescent="0.35">
      <c r="A1480" t="s">
        <v>10</v>
      </c>
      <c r="B1480" t="s">
        <v>21</v>
      </c>
    </row>
    <row r="1481" spans="1:15" ht="15.5" x14ac:dyDescent="0.35">
      <c r="A1481" s="1" t="s">
        <v>13</v>
      </c>
    </row>
    <row r="1482" spans="1:15" x14ac:dyDescent="0.35">
      <c r="A1482" t="s">
        <v>14</v>
      </c>
      <c r="B1482" t="s">
        <v>15</v>
      </c>
      <c r="C1482" t="s">
        <v>7</v>
      </c>
      <c r="D1482" t="s">
        <v>10</v>
      </c>
      <c r="E1482" t="s">
        <v>17</v>
      </c>
      <c r="F1482" t="s">
        <v>18</v>
      </c>
      <c r="G1482" t="s">
        <v>614</v>
      </c>
      <c r="H1482" t="s">
        <v>185</v>
      </c>
      <c r="I1482" t="s">
        <v>699</v>
      </c>
      <c r="J1482" t="s">
        <v>700</v>
      </c>
      <c r="K1482" t="s">
        <v>65</v>
      </c>
      <c r="L1482" t="s">
        <v>1456</v>
      </c>
      <c r="M1482" t="s">
        <v>1467</v>
      </c>
      <c r="N1482" t="s">
        <v>1457</v>
      </c>
      <c r="O1482" t="s">
        <v>9</v>
      </c>
    </row>
    <row r="1483" spans="1:15" x14ac:dyDescent="0.35">
      <c r="A1483" t="s">
        <v>840</v>
      </c>
      <c r="B1483">
        <v>1.8113333333333299</v>
      </c>
      <c r="D1483" t="s">
        <v>21</v>
      </c>
      <c r="E1483" t="s">
        <v>841</v>
      </c>
      <c r="F1483" t="s">
        <v>23</v>
      </c>
    </row>
    <row r="1484" spans="1:15" x14ac:dyDescent="0.35">
      <c r="A1484" t="s">
        <v>905</v>
      </c>
      <c r="B1484">
        <v>19.600000000000001</v>
      </c>
      <c r="D1484" t="s">
        <v>11</v>
      </c>
      <c r="E1484" t="s">
        <v>906</v>
      </c>
      <c r="F1484" t="s">
        <v>23</v>
      </c>
      <c r="H1484">
        <v>0</v>
      </c>
      <c r="I1484">
        <v>19.600000000000001</v>
      </c>
      <c r="K1484" t="s">
        <v>1471</v>
      </c>
      <c r="M1484">
        <v>0</v>
      </c>
    </row>
    <row r="1485" spans="1:15" x14ac:dyDescent="0.35">
      <c r="A1485" t="s">
        <v>1472</v>
      </c>
      <c r="B1485">
        <v>1.97209948688712</v>
      </c>
      <c r="D1485" t="s">
        <v>355</v>
      </c>
      <c r="E1485" t="s">
        <v>356</v>
      </c>
      <c r="F1485" t="s">
        <v>23</v>
      </c>
      <c r="H1485">
        <v>2</v>
      </c>
      <c r="I1485">
        <v>0.67909870464781719</v>
      </c>
      <c r="J1485">
        <v>0.44944410108488458</v>
      </c>
      <c r="K1485" t="s">
        <v>1473</v>
      </c>
      <c r="L1485" t="s">
        <v>66</v>
      </c>
      <c r="M1485">
        <v>0</v>
      </c>
      <c r="N1485">
        <v>0.44721359549995793</v>
      </c>
    </row>
    <row r="1486" spans="1:15" x14ac:dyDescent="0.35">
      <c r="A1486" t="s">
        <v>908</v>
      </c>
      <c r="B1486">
        <v>7.5026922589636301E-3</v>
      </c>
      <c r="D1486" t="s">
        <v>355</v>
      </c>
      <c r="E1486" t="s">
        <v>356</v>
      </c>
      <c r="F1486" t="s">
        <v>23</v>
      </c>
      <c r="H1486">
        <v>2</v>
      </c>
      <c r="I1486">
        <v>-4.8924933549916032</v>
      </c>
      <c r="J1486">
        <v>0.44944410108488458</v>
      </c>
      <c r="K1486" t="s">
        <v>1474</v>
      </c>
      <c r="L1486" t="s">
        <v>66</v>
      </c>
      <c r="M1486">
        <v>0</v>
      </c>
      <c r="N1486">
        <v>0.44721359549995793</v>
      </c>
    </row>
    <row r="1487" spans="1:15" x14ac:dyDescent="0.35">
      <c r="A1487" t="s">
        <v>1475</v>
      </c>
      <c r="B1487">
        <v>3.2868324781451901E-2</v>
      </c>
      <c r="D1487" t="s">
        <v>221</v>
      </c>
      <c r="E1487" t="s">
        <v>356</v>
      </c>
      <c r="F1487" t="s">
        <v>23</v>
      </c>
      <c r="G1487" t="s">
        <v>1476</v>
      </c>
      <c r="H1487">
        <v>2</v>
      </c>
      <c r="I1487">
        <v>-3.4152458575742859</v>
      </c>
      <c r="J1487">
        <v>0.59329587896765301</v>
      </c>
      <c r="K1487" t="s">
        <v>1477</v>
      </c>
      <c r="L1487" t="s">
        <v>66</v>
      </c>
      <c r="M1487">
        <v>0</v>
      </c>
      <c r="N1487">
        <v>0.59160797830996159</v>
      </c>
    </row>
    <row r="1488" spans="1:15" x14ac:dyDescent="0.35">
      <c r="A1488" t="s">
        <v>910</v>
      </c>
      <c r="B1488">
        <v>1.2504487098272701E-4</v>
      </c>
      <c r="D1488" t="s">
        <v>221</v>
      </c>
      <c r="E1488" t="s">
        <v>356</v>
      </c>
      <c r="F1488" t="s">
        <v>23</v>
      </c>
      <c r="G1488" t="s">
        <v>1478</v>
      </c>
      <c r="H1488">
        <v>2</v>
      </c>
      <c r="I1488">
        <v>-8.9868379172137054</v>
      </c>
      <c r="J1488">
        <v>0.59329587896765301</v>
      </c>
      <c r="K1488" t="s">
        <v>1479</v>
      </c>
      <c r="L1488" t="s">
        <v>66</v>
      </c>
      <c r="M1488">
        <v>0</v>
      </c>
      <c r="N1488">
        <v>0.59160797830996159</v>
      </c>
    </row>
    <row r="1489" spans="1:15" x14ac:dyDescent="0.35">
      <c r="A1489" t="s">
        <v>1480</v>
      </c>
      <c r="B1489">
        <v>3.2868324781451901E-2</v>
      </c>
      <c r="D1489" t="s">
        <v>221</v>
      </c>
      <c r="E1489" t="s">
        <v>356</v>
      </c>
      <c r="F1489" t="s">
        <v>23</v>
      </c>
      <c r="G1489" t="s">
        <v>1476</v>
      </c>
      <c r="H1489">
        <v>2</v>
      </c>
      <c r="I1489">
        <v>-3.4152458575742859</v>
      </c>
      <c r="J1489">
        <v>0.59329587896765301</v>
      </c>
      <c r="K1489" t="s">
        <v>1481</v>
      </c>
      <c r="L1489" t="s">
        <v>66</v>
      </c>
      <c r="M1489">
        <v>0</v>
      </c>
      <c r="N1489">
        <v>0.59160797830996159</v>
      </c>
    </row>
    <row r="1490" spans="1:15" x14ac:dyDescent="0.35">
      <c r="A1490" t="s">
        <v>912</v>
      </c>
      <c r="B1490">
        <v>1.2504487098272701E-4</v>
      </c>
      <c r="D1490" t="s">
        <v>221</v>
      </c>
      <c r="E1490" t="s">
        <v>356</v>
      </c>
      <c r="F1490" t="s">
        <v>23</v>
      </c>
      <c r="G1490" t="s">
        <v>1478</v>
      </c>
      <c r="H1490">
        <v>2</v>
      </c>
      <c r="I1490">
        <v>-8.9868379172137054</v>
      </c>
      <c r="J1490">
        <v>0.59329587896765301</v>
      </c>
      <c r="K1490" t="s">
        <v>1481</v>
      </c>
      <c r="L1490" t="s">
        <v>66</v>
      </c>
      <c r="M1490">
        <v>0</v>
      </c>
      <c r="N1490">
        <v>0.59160797830996159</v>
      </c>
    </row>
    <row r="1491" spans="1:15" x14ac:dyDescent="0.35">
      <c r="A1491" t="s">
        <v>913</v>
      </c>
      <c r="B1491">
        <v>1.6034777651083201E-3</v>
      </c>
      <c r="D1491" t="s">
        <v>198</v>
      </c>
      <c r="E1491" t="s">
        <v>906</v>
      </c>
      <c r="F1491" t="s">
        <v>23</v>
      </c>
      <c r="H1491">
        <v>2</v>
      </c>
      <c r="I1491">
        <v>-6.4355804054015922</v>
      </c>
      <c r="J1491">
        <v>0.16431676725154981</v>
      </c>
      <c r="K1491" t="s">
        <v>1482</v>
      </c>
      <c r="L1491" t="s">
        <v>66</v>
      </c>
      <c r="M1491">
        <v>0</v>
      </c>
      <c r="N1491">
        <v>0.158113883008419</v>
      </c>
    </row>
    <row r="1492" spans="1:15" x14ac:dyDescent="0.35">
      <c r="A1492" t="s">
        <v>1459</v>
      </c>
      <c r="B1492">
        <v>1</v>
      </c>
      <c r="C1492" t="s">
        <v>1460</v>
      </c>
      <c r="D1492" t="s">
        <v>21</v>
      </c>
      <c r="F1492" t="s">
        <v>25</v>
      </c>
      <c r="H1492">
        <v>0</v>
      </c>
      <c r="I1492">
        <v>1</v>
      </c>
      <c r="K1492" t="s">
        <v>1494</v>
      </c>
      <c r="M1492">
        <v>1948948135.11111</v>
      </c>
    </row>
    <row r="1493" spans="1:15" x14ac:dyDescent="0.35">
      <c r="A1493" t="s">
        <v>916</v>
      </c>
      <c r="B1493">
        <v>7.6270962487378602E-5</v>
      </c>
      <c r="C1493" t="s">
        <v>26</v>
      </c>
      <c r="D1493" t="s">
        <v>368</v>
      </c>
      <c r="F1493" t="s">
        <v>27</v>
      </c>
      <c r="H1493">
        <v>2</v>
      </c>
      <c r="I1493">
        <v>-9.4812182623924848</v>
      </c>
      <c r="J1493">
        <v>0.50259327492516248</v>
      </c>
      <c r="K1493" t="s">
        <v>1495</v>
      </c>
      <c r="L1493" t="s">
        <v>66</v>
      </c>
      <c r="M1493">
        <v>0</v>
      </c>
      <c r="N1493">
        <v>0.5</v>
      </c>
      <c r="O1493" t="s">
        <v>916</v>
      </c>
    </row>
    <row r="1494" spans="1:15" x14ac:dyDescent="0.35">
      <c r="A1494" t="s">
        <v>917</v>
      </c>
      <c r="B1494">
        <v>1.56980473204105E-4</v>
      </c>
      <c r="C1494" t="s">
        <v>26</v>
      </c>
      <c r="D1494" t="s">
        <v>368</v>
      </c>
      <c r="F1494" t="s">
        <v>27</v>
      </c>
      <c r="H1494">
        <v>2</v>
      </c>
      <c r="I1494">
        <v>-8.759389134847261</v>
      </c>
      <c r="J1494">
        <v>0.50259327492516248</v>
      </c>
      <c r="K1494" t="s">
        <v>1485</v>
      </c>
      <c r="L1494" t="s">
        <v>66</v>
      </c>
      <c r="M1494">
        <v>0</v>
      </c>
      <c r="N1494">
        <v>0.5</v>
      </c>
      <c r="O1494" t="s">
        <v>917</v>
      </c>
    </row>
    <row r="1495" spans="1:15" x14ac:dyDescent="0.35">
      <c r="A1495" t="s">
        <v>797</v>
      </c>
      <c r="B1495">
        <v>1.2632606185860901E-2</v>
      </c>
      <c r="C1495" t="s">
        <v>34</v>
      </c>
      <c r="D1495" t="s">
        <v>11</v>
      </c>
      <c r="F1495" t="s">
        <v>27</v>
      </c>
      <c r="H1495">
        <v>2</v>
      </c>
      <c r="I1495">
        <v>-4.3714740150658047</v>
      </c>
      <c r="J1495">
        <v>0.50259327492516248</v>
      </c>
      <c r="K1495" t="s">
        <v>1496</v>
      </c>
      <c r="L1495" t="s">
        <v>66</v>
      </c>
      <c r="M1495">
        <v>0</v>
      </c>
      <c r="N1495">
        <v>0.5</v>
      </c>
      <c r="O1495" t="s">
        <v>559</v>
      </c>
    </row>
    <row r="1496" spans="1:15" x14ac:dyDescent="0.35">
      <c r="A1496" t="s">
        <v>918</v>
      </c>
      <c r="B1496">
        <v>1.3128061784703699E-2</v>
      </c>
      <c r="C1496" t="s">
        <v>69</v>
      </c>
      <c r="D1496" t="s">
        <v>21</v>
      </c>
      <c r="F1496" t="s">
        <v>27</v>
      </c>
      <c r="H1496">
        <v>2</v>
      </c>
      <c r="I1496">
        <v>-4.3330032188751586</v>
      </c>
      <c r="J1496">
        <v>0.50259327492516248</v>
      </c>
      <c r="K1496" t="s">
        <v>1497</v>
      </c>
      <c r="L1496" t="s">
        <v>66</v>
      </c>
      <c r="M1496">
        <v>0</v>
      </c>
      <c r="N1496">
        <v>0.5</v>
      </c>
      <c r="O1496" t="s">
        <v>600</v>
      </c>
    </row>
    <row r="1497" spans="1:15" x14ac:dyDescent="0.35">
      <c r="A1497" t="s">
        <v>920</v>
      </c>
      <c r="B1497">
        <v>1.99086479581064E-4</v>
      </c>
      <c r="C1497" t="s">
        <v>26</v>
      </c>
      <c r="D1497" t="s">
        <v>368</v>
      </c>
      <c r="F1497" t="s">
        <v>27</v>
      </c>
      <c r="H1497">
        <v>2</v>
      </c>
      <c r="I1497">
        <v>-8.521771256879191</v>
      </c>
      <c r="J1497">
        <v>0.50259327492516248</v>
      </c>
      <c r="K1497" t="s">
        <v>1498</v>
      </c>
      <c r="L1497" t="s">
        <v>66</v>
      </c>
      <c r="M1497">
        <v>0</v>
      </c>
      <c r="N1497">
        <v>0.5</v>
      </c>
      <c r="O1497" t="s">
        <v>920</v>
      </c>
    </row>
    <row r="1498" spans="1:15" x14ac:dyDescent="0.35">
      <c r="A1498" t="s">
        <v>921</v>
      </c>
      <c r="B1498">
        <v>1.9101589224629401E-6</v>
      </c>
      <c r="C1498" t="s">
        <v>26</v>
      </c>
      <c r="D1498" t="s">
        <v>368</v>
      </c>
      <c r="F1498" t="s">
        <v>27</v>
      </c>
      <c r="H1498">
        <v>2</v>
      </c>
      <c r="I1498">
        <v>-13.16832411388914</v>
      </c>
      <c r="J1498">
        <v>0.50259327492516248</v>
      </c>
      <c r="K1498" t="s">
        <v>1485</v>
      </c>
      <c r="L1498" t="s">
        <v>66</v>
      </c>
      <c r="M1498">
        <v>0</v>
      </c>
      <c r="N1498">
        <v>0.5</v>
      </c>
      <c r="O1498" t="s">
        <v>921</v>
      </c>
    </row>
    <row r="1499" spans="1:15" x14ac:dyDescent="0.35">
      <c r="A1499" t="s">
        <v>927</v>
      </c>
      <c r="B1499">
        <v>3.69571930824782E-5</v>
      </c>
      <c r="C1499" t="s">
        <v>26</v>
      </c>
      <c r="D1499" t="s">
        <v>368</v>
      </c>
      <c r="F1499" t="s">
        <v>27</v>
      </c>
      <c r="H1499">
        <v>2</v>
      </c>
      <c r="I1499">
        <v>-10.205750258812881</v>
      </c>
      <c r="J1499">
        <v>0.50259327492516248</v>
      </c>
      <c r="K1499" t="s">
        <v>1481</v>
      </c>
      <c r="L1499" t="s">
        <v>66</v>
      </c>
      <c r="M1499">
        <v>0</v>
      </c>
      <c r="N1499">
        <v>0.5</v>
      </c>
      <c r="O1499" t="s">
        <v>928</v>
      </c>
    </row>
    <row r="1500" spans="1:15" x14ac:dyDescent="0.35">
      <c r="A1500" t="s">
        <v>1492</v>
      </c>
      <c r="B1500">
        <v>2.21493728620296E-5</v>
      </c>
      <c r="C1500" t="s">
        <v>26</v>
      </c>
      <c r="D1500" t="s">
        <v>368</v>
      </c>
      <c r="F1500" t="s">
        <v>27</v>
      </c>
      <c r="H1500">
        <v>2</v>
      </c>
      <c r="I1500">
        <v>-10.71770137510061</v>
      </c>
      <c r="J1500">
        <v>0.50259327492516248</v>
      </c>
      <c r="K1500" t="s">
        <v>1481</v>
      </c>
      <c r="L1500" t="s">
        <v>66</v>
      </c>
      <c r="M1500">
        <v>0</v>
      </c>
      <c r="N1500">
        <v>0.5</v>
      </c>
      <c r="O1500" t="s">
        <v>1493</v>
      </c>
    </row>
    <row r="1502" spans="1:15" ht="15.5" x14ac:dyDescent="0.35">
      <c r="A1502" s="1" t="s">
        <v>4</v>
      </c>
      <c r="B1502" s="1" t="s">
        <v>1464</v>
      </c>
    </row>
    <row r="1503" spans="1:15" x14ac:dyDescent="0.35">
      <c r="A1503" t="s">
        <v>7</v>
      </c>
      <c r="B1503" t="s">
        <v>765</v>
      </c>
    </row>
    <row r="1504" spans="1:15" x14ac:dyDescent="0.35">
      <c r="A1504" t="s">
        <v>67</v>
      </c>
      <c r="B1504">
        <v>1</v>
      </c>
    </row>
    <row r="1505" spans="1:15" x14ac:dyDescent="0.35">
      <c r="A1505" t="s">
        <v>9</v>
      </c>
      <c r="B1505" t="s">
        <v>1470</v>
      </c>
    </row>
    <row r="1506" spans="1:15" x14ac:dyDescent="0.35">
      <c r="A1506" t="s">
        <v>18</v>
      </c>
      <c r="B1506" t="s">
        <v>184</v>
      </c>
    </row>
    <row r="1507" spans="1:15" x14ac:dyDescent="0.35">
      <c r="A1507" t="s">
        <v>10</v>
      </c>
      <c r="B1507" t="s">
        <v>21</v>
      </c>
    </row>
    <row r="1508" spans="1:15" ht="15.5" x14ac:dyDescent="0.35">
      <c r="A1508" s="1" t="s">
        <v>13</v>
      </c>
    </row>
    <row r="1509" spans="1:15" x14ac:dyDescent="0.35">
      <c r="A1509" t="s">
        <v>14</v>
      </c>
      <c r="B1509" t="s">
        <v>15</v>
      </c>
      <c r="C1509" t="s">
        <v>7</v>
      </c>
      <c r="D1509" t="s">
        <v>10</v>
      </c>
      <c r="E1509" t="s">
        <v>17</v>
      </c>
      <c r="F1509" t="s">
        <v>18</v>
      </c>
      <c r="G1509" t="s">
        <v>614</v>
      </c>
      <c r="H1509" t="s">
        <v>185</v>
      </c>
      <c r="I1509" t="s">
        <v>699</v>
      </c>
      <c r="J1509" t="s">
        <v>700</v>
      </c>
      <c r="K1509" t="s">
        <v>65</v>
      </c>
      <c r="L1509" t="s">
        <v>1456</v>
      </c>
      <c r="M1509" t="s">
        <v>1467</v>
      </c>
      <c r="N1509" t="s">
        <v>1457</v>
      </c>
      <c r="O1509" t="s">
        <v>9</v>
      </c>
    </row>
    <row r="1510" spans="1:15" x14ac:dyDescent="0.35">
      <c r="A1510" t="s">
        <v>840</v>
      </c>
      <c r="B1510">
        <v>1.8113333333333299</v>
      </c>
      <c r="D1510" t="s">
        <v>21</v>
      </c>
      <c r="E1510" t="s">
        <v>841</v>
      </c>
      <c r="F1510" t="s">
        <v>23</v>
      </c>
    </row>
    <row r="1511" spans="1:15" x14ac:dyDescent="0.35">
      <c r="A1511" t="s">
        <v>905</v>
      </c>
      <c r="B1511">
        <v>20.399999999999999</v>
      </c>
      <c r="D1511" t="s">
        <v>11</v>
      </c>
      <c r="E1511" t="s">
        <v>906</v>
      </c>
      <c r="F1511" t="s">
        <v>23</v>
      </c>
      <c r="H1511">
        <v>0</v>
      </c>
      <c r="I1511">
        <v>20.399999999999999</v>
      </c>
      <c r="K1511" t="s">
        <v>1471</v>
      </c>
      <c r="M1511">
        <v>0</v>
      </c>
    </row>
    <row r="1512" spans="1:15" x14ac:dyDescent="0.35">
      <c r="A1512" t="s">
        <v>1472</v>
      </c>
      <c r="B1512">
        <v>2.3289138558948901</v>
      </c>
      <c r="D1512" t="s">
        <v>355</v>
      </c>
      <c r="E1512" t="s">
        <v>356</v>
      </c>
      <c r="F1512" t="s">
        <v>23</v>
      </c>
      <c r="H1512">
        <v>2</v>
      </c>
      <c r="I1512">
        <v>0.8454020026247111</v>
      </c>
      <c r="J1512">
        <v>0.44944410108488458</v>
      </c>
      <c r="K1512" t="s">
        <v>1473</v>
      </c>
      <c r="L1512" t="s">
        <v>66</v>
      </c>
      <c r="M1512">
        <v>0</v>
      </c>
      <c r="N1512">
        <v>0.44721359549995793</v>
      </c>
    </row>
    <row r="1513" spans="1:15" x14ac:dyDescent="0.35">
      <c r="A1513" t="s">
        <v>908</v>
      </c>
      <c r="B1513">
        <v>5.1415105567589603E-2</v>
      </c>
      <c r="D1513" t="s">
        <v>355</v>
      </c>
      <c r="E1513" t="s">
        <v>356</v>
      </c>
      <c r="F1513" t="s">
        <v>23</v>
      </c>
      <c r="H1513">
        <v>2</v>
      </c>
      <c r="I1513">
        <v>-2.9678232670581308</v>
      </c>
      <c r="J1513">
        <v>0.44944410108488458</v>
      </c>
      <c r="K1513" t="s">
        <v>1474</v>
      </c>
      <c r="L1513" t="s">
        <v>66</v>
      </c>
      <c r="M1513">
        <v>0</v>
      </c>
      <c r="N1513">
        <v>0.44721359549995793</v>
      </c>
    </row>
    <row r="1514" spans="1:15" x14ac:dyDescent="0.35">
      <c r="A1514" t="s">
        <v>1475</v>
      </c>
      <c r="B1514">
        <v>2.3289138558948898E-2</v>
      </c>
      <c r="D1514" t="s">
        <v>221</v>
      </c>
      <c r="E1514" t="s">
        <v>356</v>
      </c>
      <c r="F1514" t="s">
        <v>23</v>
      </c>
      <c r="G1514" t="s">
        <v>1476</v>
      </c>
      <c r="H1514">
        <v>2</v>
      </c>
      <c r="I1514">
        <v>-3.7597681833633798</v>
      </c>
      <c r="J1514">
        <v>0.59329587896765301</v>
      </c>
      <c r="K1514" t="s">
        <v>1477</v>
      </c>
      <c r="L1514" t="s">
        <v>66</v>
      </c>
      <c r="M1514">
        <v>0</v>
      </c>
      <c r="N1514">
        <v>0.59160797830996159</v>
      </c>
    </row>
    <row r="1515" spans="1:15" x14ac:dyDescent="0.35">
      <c r="A1515" t="s">
        <v>910</v>
      </c>
      <c r="B1515">
        <v>5.1415105567589403E-4</v>
      </c>
      <c r="D1515" t="s">
        <v>221</v>
      </c>
      <c r="E1515" t="s">
        <v>356</v>
      </c>
      <c r="F1515" t="s">
        <v>23</v>
      </c>
      <c r="G1515" t="s">
        <v>1478</v>
      </c>
      <c r="H1515">
        <v>2</v>
      </c>
      <c r="I1515">
        <v>-7.5729934530462266</v>
      </c>
      <c r="J1515">
        <v>0.59329587896765301</v>
      </c>
      <c r="K1515" t="s">
        <v>1479</v>
      </c>
      <c r="L1515" t="s">
        <v>66</v>
      </c>
      <c r="M1515">
        <v>0</v>
      </c>
      <c r="N1515">
        <v>0.59160797830996159</v>
      </c>
    </row>
    <row r="1516" spans="1:15" x14ac:dyDescent="0.35">
      <c r="A1516" t="s">
        <v>1480</v>
      </c>
      <c r="B1516">
        <v>2.3289138558948898E-2</v>
      </c>
      <c r="D1516" t="s">
        <v>221</v>
      </c>
      <c r="E1516" t="s">
        <v>356</v>
      </c>
      <c r="F1516" t="s">
        <v>23</v>
      </c>
      <c r="G1516" t="s">
        <v>1476</v>
      </c>
      <c r="H1516">
        <v>2</v>
      </c>
      <c r="I1516">
        <v>-3.7597681833633798</v>
      </c>
      <c r="J1516">
        <v>0.59329587896765301</v>
      </c>
      <c r="K1516" t="s">
        <v>1481</v>
      </c>
      <c r="L1516" t="s">
        <v>66</v>
      </c>
      <c r="M1516">
        <v>0</v>
      </c>
      <c r="N1516">
        <v>0.59160797830996159</v>
      </c>
    </row>
    <row r="1517" spans="1:15" x14ac:dyDescent="0.35">
      <c r="A1517" t="s">
        <v>912</v>
      </c>
      <c r="B1517">
        <v>5.1415105567589403E-4</v>
      </c>
      <c r="D1517" t="s">
        <v>221</v>
      </c>
      <c r="E1517" t="s">
        <v>356</v>
      </c>
      <c r="F1517" t="s">
        <v>23</v>
      </c>
      <c r="G1517" t="s">
        <v>1478</v>
      </c>
      <c r="H1517">
        <v>2</v>
      </c>
      <c r="I1517">
        <v>-7.5729934530462266</v>
      </c>
      <c r="J1517">
        <v>0.59329587896765301</v>
      </c>
      <c r="K1517" t="s">
        <v>1481</v>
      </c>
      <c r="L1517" t="s">
        <v>66</v>
      </c>
      <c r="M1517">
        <v>0</v>
      </c>
      <c r="N1517">
        <v>0.59160797830996159</v>
      </c>
    </row>
    <row r="1518" spans="1:15" x14ac:dyDescent="0.35">
      <c r="A1518" t="s">
        <v>931</v>
      </c>
      <c r="B1518">
        <v>2.3255813953488402E-3</v>
      </c>
      <c r="D1518" t="s">
        <v>198</v>
      </c>
      <c r="E1518" t="s">
        <v>906</v>
      </c>
      <c r="F1518" t="s">
        <v>23</v>
      </c>
      <c r="H1518">
        <v>2</v>
      </c>
      <c r="I1518">
        <v>-6.063785208687607</v>
      </c>
      <c r="J1518">
        <v>0.16431676725154981</v>
      </c>
      <c r="K1518" t="s">
        <v>1482</v>
      </c>
      <c r="L1518" t="s">
        <v>66</v>
      </c>
      <c r="M1518">
        <v>0</v>
      </c>
      <c r="N1518">
        <v>0.158113883008419</v>
      </c>
    </row>
    <row r="1519" spans="1:15" x14ac:dyDescent="0.35">
      <c r="A1519" t="s">
        <v>1464</v>
      </c>
      <c r="B1519">
        <v>1</v>
      </c>
      <c r="C1519" t="s">
        <v>765</v>
      </c>
      <c r="D1519" t="s">
        <v>21</v>
      </c>
      <c r="F1519" t="s">
        <v>25</v>
      </c>
      <c r="H1519">
        <v>0</v>
      </c>
      <c r="I1519">
        <v>1</v>
      </c>
      <c r="K1519" t="s">
        <v>1502</v>
      </c>
      <c r="M1519">
        <v>331100000</v>
      </c>
    </row>
    <row r="1520" spans="1:15" x14ac:dyDescent="0.35">
      <c r="A1520" t="s">
        <v>916</v>
      </c>
      <c r="B1520">
        <v>5.24212185277724E-5</v>
      </c>
      <c r="C1520" t="s">
        <v>26</v>
      </c>
      <c r="D1520" t="s">
        <v>368</v>
      </c>
      <c r="F1520" t="s">
        <v>27</v>
      </c>
      <c r="H1520">
        <v>2</v>
      </c>
      <c r="I1520">
        <v>-9.8561991148647028</v>
      </c>
      <c r="J1520">
        <v>0.50259327492516248</v>
      </c>
      <c r="K1520" t="s">
        <v>1484</v>
      </c>
      <c r="L1520" t="s">
        <v>66</v>
      </c>
      <c r="M1520">
        <v>0</v>
      </c>
      <c r="N1520">
        <v>0.5</v>
      </c>
      <c r="O1520" t="s">
        <v>916</v>
      </c>
    </row>
    <row r="1521" spans="1:15" x14ac:dyDescent="0.35">
      <c r="A1521" t="s">
        <v>917</v>
      </c>
      <c r="B1521">
        <v>3.8604651162790699E-5</v>
      </c>
      <c r="C1521" t="s">
        <v>26</v>
      </c>
      <c r="D1521" t="s">
        <v>368</v>
      </c>
      <c r="F1521" t="s">
        <v>27</v>
      </c>
      <c r="H1521">
        <v>2</v>
      </c>
      <c r="I1521">
        <v>-10.16213779230725</v>
      </c>
      <c r="J1521">
        <v>0.50259327492516248</v>
      </c>
      <c r="K1521" t="s">
        <v>1485</v>
      </c>
      <c r="L1521" t="s">
        <v>66</v>
      </c>
      <c r="M1521">
        <v>0</v>
      </c>
      <c r="N1521">
        <v>0.5</v>
      </c>
      <c r="O1521" t="s">
        <v>917</v>
      </c>
    </row>
    <row r="1522" spans="1:15" x14ac:dyDescent="0.35">
      <c r="A1522" t="s">
        <v>797</v>
      </c>
      <c r="B1522">
        <v>2.04268952836162E-2</v>
      </c>
      <c r="C1522" t="s">
        <v>34</v>
      </c>
      <c r="D1522" t="s">
        <v>11</v>
      </c>
      <c r="F1522" t="s">
        <v>27</v>
      </c>
      <c r="H1522">
        <v>2</v>
      </c>
      <c r="I1522">
        <v>-3.8909028501975031</v>
      </c>
      <c r="J1522">
        <v>0.50259327492516248</v>
      </c>
      <c r="K1522" t="s">
        <v>1503</v>
      </c>
      <c r="L1522" t="s">
        <v>66</v>
      </c>
      <c r="M1522">
        <v>0</v>
      </c>
      <c r="N1522">
        <v>0.5</v>
      </c>
      <c r="O1522" t="s">
        <v>559</v>
      </c>
    </row>
    <row r="1523" spans="1:15" x14ac:dyDescent="0.35">
      <c r="A1523" t="s">
        <v>918</v>
      </c>
      <c r="B1523">
        <v>0.16452833781628601</v>
      </c>
      <c r="C1523" t="s">
        <v>69</v>
      </c>
      <c r="D1523" t="s">
        <v>21</v>
      </c>
      <c r="F1523" t="s">
        <v>27</v>
      </c>
      <c r="H1523">
        <v>2</v>
      </c>
      <c r="I1523">
        <v>-1.8046724572524551</v>
      </c>
      <c r="J1523">
        <v>0.50259327492516248</v>
      </c>
      <c r="K1523" t="s">
        <v>1487</v>
      </c>
      <c r="L1523" t="s">
        <v>66</v>
      </c>
      <c r="M1523">
        <v>0</v>
      </c>
      <c r="N1523">
        <v>0.5</v>
      </c>
      <c r="O1523" t="s">
        <v>600</v>
      </c>
    </row>
    <row r="1524" spans="1:15" x14ac:dyDescent="0.35">
      <c r="A1524" t="s">
        <v>920</v>
      </c>
      <c r="B1524">
        <v>1.1039132608126499E-3</v>
      </c>
      <c r="C1524" t="s">
        <v>26</v>
      </c>
      <c r="D1524" t="s">
        <v>368</v>
      </c>
      <c r="F1524" t="s">
        <v>27</v>
      </c>
      <c r="H1524">
        <v>2</v>
      </c>
      <c r="I1524">
        <v>-6.8088939023183528</v>
      </c>
      <c r="J1524">
        <v>0.50259327492516248</v>
      </c>
      <c r="K1524" t="s">
        <v>1488</v>
      </c>
      <c r="L1524" t="s">
        <v>66</v>
      </c>
      <c r="M1524">
        <v>0</v>
      </c>
      <c r="N1524">
        <v>0.5</v>
      </c>
      <c r="O1524" t="s">
        <v>920</v>
      </c>
    </row>
    <row r="1525" spans="1:15" x14ac:dyDescent="0.35">
      <c r="A1525" t="s">
        <v>921</v>
      </c>
      <c r="B1525">
        <v>1.6887906976744199E-4</v>
      </c>
      <c r="C1525" t="s">
        <v>26</v>
      </c>
      <c r="D1525" t="s">
        <v>368</v>
      </c>
      <c r="F1525" t="s">
        <v>27</v>
      </c>
      <c r="H1525">
        <v>2</v>
      </c>
      <c r="I1525">
        <v>-8.6863276626852226</v>
      </c>
      <c r="J1525">
        <v>0.50259327492516248</v>
      </c>
      <c r="K1525" t="s">
        <v>1485</v>
      </c>
      <c r="L1525" t="s">
        <v>66</v>
      </c>
      <c r="M1525">
        <v>0</v>
      </c>
      <c r="N1525">
        <v>0.5</v>
      </c>
      <c r="O1525" t="s">
        <v>921</v>
      </c>
    </row>
    <row r="1526" spans="1:15" x14ac:dyDescent="0.35">
      <c r="A1526" t="s">
        <v>1489</v>
      </c>
      <c r="B1526">
        <v>7.1409868843874203E-3</v>
      </c>
      <c r="C1526" t="s">
        <v>26</v>
      </c>
      <c r="D1526" t="s">
        <v>10</v>
      </c>
      <c r="F1526" t="s">
        <v>27</v>
      </c>
      <c r="H1526">
        <v>2</v>
      </c>
      <c r="I1526">
        <v>-4.9419042930801442</v>
      </c>
      <c r="J1526">
        <v>0.50398412673416615</v>
      </c>
      <c r="K1526" t="s">
        <v>1490</v>
      </c>
      <c r="L1526" t="s">
        <v>66</v>
      </c>
      <c r="M1526">
        <v>0</v>
      </c>
      <c r="N1526">
        <v>0.5</v>
      </c>
      <c r="O1526" t="s">
        <v>1491</v>
      </c>
    </row>
    <row r="1527" spans="1:15" x14ac:dyDescent="0.35">
      <c r="A1527" t="s">
        <v>927</v>
      </c>
      <c r="B1527">
        <v>6.0429880197321998E-5</v>
      </c>
      <c r="C1527" t="s">
        <v>26</v>
      </c>
      <c r="D1527" t="s">
        <v>368</v>
      </c>
      <c r="F1527" t="s">
        <v>27</v>
      </c>
      <c r="H1527">
        <v>2</v>
      </c>
      <c r="I1527">
        <v>-9.7140268700961308</v>
      </c>
      <c r="J1527">
        <v>0.50259327492516248</v>
      </c>
      <c r="K1527" t="s">
        <v>1481</v>
      </c>
      <c r="L1527" t="s">
        <v>66</v>
      </c>
      <c r="M1527">
        <v>0</v>
      </c>
      <c r="N1527">
        <v>0.5</v>
      </c>
      <c r="O1527" t="s">
        <v>928</v>
      </c>
    </row>
    <row r="1528" spans="1:15" x14ac:dyDescent="0.35">
      <c r="A1528" t="s">
        <v>1492</v>
      </c>
      <c r="B1528">
        <v>5.9196617336152299E-6</v>
      </c>
      <c r="C1528" t="s">
        <v>26</v>
      </c>
      <c r="D1528" t="s">
        <v>368</v>
      </c>
      <c r="F1528" t="s">
        <v>27</v>
      </c>
      <c r="H1528">
        <v>2</v>
      </c>
      <c r="I1528">
        <v>-12.03723125029291</v>
      </c>
      <c r="J1528">
        <v>0.50259327492516248</v>
      </c>
      <c r="K1528" t="s">
        <v>1481</v>
      </c>
      <c r="L1528" t="s">
        <v>66</v>
      </c>
      <c r="M1528">
        <v>0</v>
      </c>
      <c r="N1528">
        <v>0.5</v>
      </c>
      <c r="O1528" t="s">
        <v>1493</v>
      </c>
    </row>
    <row r="1530" spans="1:15" ht="15.5" x14ac:dyDescent="0.35">
      <c r="A1530" s="1" t="s">
        <v>4</v>
      </c>
      <c r="B1530" s="1" t="s">
        <v>1463</v>
      </c>
    </row>
    <row r="1531" spans="1:15" x14ac:dyDescent="0.35">
      <c r="A1531" t="s">
        <v>7</v>
      </c>
      <c r="B1531" t="s">
        <v>1460</v>
      </c>
    </row>
    <row r="1532" spans="1:15" x14ac:dyDescent="0.35">
      <c r="A1532" t="s">
        <v>67</v>
      </c>
      <c r="B1532">
        <v>1</v>
      </c>
    </row>
    <row r="1533" spans="1:15" x14ac:dyDescent="0.35">
      <c r="A1533" t="s">
        <v>9</v>
      </c>
      <c r="B1533" t="s">
        <v>1470</v>
      </c>
    </row>
    <row r="1534" spans="1:15" x14ac:dyDescent="0.35">
      <c r="A1534" t="s">
        <v>18</v>
      </c>
      <c r="B1534" t="s">
        <v>184</v>
      </c>
    </row>
    <row r="1535" spans="1:15" x14ac:dyDescent="0.35">
      <c r="A1535" t="s">
        <v>10</v>
      </c>
      <c r="B1535" t="s">
        <v>21</v>
      </c>
    </row>
    <row r="1536" spans="1:15" ht="15.5" x14ac:dyDescent="0.35">
      <c r="A1536" s="1" t="s">
        <v>13</v>
      </c>
    </row>
    <row r="1537" spans="1:15" x14ac:dyDescent="0.35">
      <c r="A1537" t="s">
        <v>14</v>
      </c>
      <c r="B1537" t="s">
        <v>15</v>
      </c>
      <c r="C1537" t="s">
        <v>7</v>
      </c>
      <c r="D1537" t="s">
        <v>10</v>
      </c>
      <c r="E1537" t="s">
        <v>17</v>
      </c>
      <c r="F1537" t="s">
        <v>18</v>
      </c>
      <c r="G1537" t="s">
        <v>614</v>
      </c>
      <c r="H1537" t="s">
        <v>185</v>
      </c>
      <c r="I1537" t="s">
        <v>699</v>
      </c>
      <c r="J1537" t="s">
        <v>700</v>
      </c>
      <c r="K1537" t="s">
        <v>65</v>
      </c>
      <c r="L1537" t="s">
        <v>1456</v>
      </c>
      <c r="M1537" t="s">
        <v>1467</v>
      </c>
      <c r="N1537" t="s">
        <v>1457</v>
      </c>
      <c r="O1537" t="s">
        <v>9</v>
      </c>
    </row>
    <row r="1538" spans="1:15" x14ac:dyDescent="0.35">
      <c r="A1538" t="s">
        <v>840</v>
      </c>
      <c r="B1538">
        <v>1.8113333333333299</v>
      </c>
      <c r="D1538" t="s">
        <v>21</v>
      </c>
      <c r="E1538" t="s">
        <v>841</v>
      </c>
      <c r="F1538" t="s">
        <v>23</v>
      </c>
    </row>
    <row r="1539" spans="1:15" x14ac:dyDescent="0.35">
      <c r="A1539" t="s">
        <v>905</v>
      </c>
      <c r="B1539">
        <v>20.399999999999999</v>
      </c>
      <c r="D1539" t="s">
        <v>11</v>
      </c>
      <c r="E1539" t="s">
        <v>906</v>
      </c>
      <c r="F1539" t="s">
        <v>23</v>
      </c>
      <c r="H1539">
        <v>0</v>
      </c>
      <c r="I1539">
        <v>20.399999999999999</v>
      </c>
      <c r="K1539" t="s">
        <v>1471</v>
      </c>
      <c r="M1539">
        <v>0</v>
      </c>
    </row>
    <row r="1540" spans="1:15" x14ac:dyDescent="0.35">
      <c r="A1540" t="s">
        <v>1472</v>
      </c>
      <c r="B1540">
        <v>3.8179936763437601</v>
      </c>
      <c r="D1540" t="s">
        <v>355</v>
      </c>
      <c r="E1540" t="s">
        <v>356</v>
      </c>
      <c r="F1540" t="s">
        <v>23</v>
      </c>
      <c r="H1540">
        <v>2</v>
      </c>
      <c r="I1540">
        <v>1.3397250690276321</v>
      </c>
      <c r="J1540">
        <v>0.44944410108488458</v>
      </c>
      <c r="K1540" t="s">
        <v>1473</v>
      </c>
      <c r="L1540" t="s">
        <v>66</v>
      </c>
      <c r="M1540">
        <v>0</v>
      </c>
      <c r="N1540">
        <v>0.44721359549995793</v>
      </c>
    </row>
    <row r="1541" spans="1:15" x14ac:dyDescent="0.35">
      <c r="A1541" t="s">
        <v>908</v>
      </c>
      <c r="B1541">
        <v>1.45252467184057E-2</v>
      </c>
      <c r="D1541" t="s">
        <v>355</v>
      </c>
      <c r="E1541" t="s">
        <v>356</v>
      </c>
      <c r="F1541" t="s">
        <v>23</v>
      </c>
      <c r="H1541">
        <v>2</v>
      </c>
      <c r="I1541">
        <v>-4.2318669906117794</v>
      </c>
      <c r="J1541">
        <v>0.44944410108488458</v>
      </c>
      <c r="K1541" t="s">
        <v>1474</v>
      </c>
      <c r="L1541" t="s">
        <v>66</v>
      </c>
      <c r="M1541">
        <v>0</v>
      </c>
      <c r="N1541">
        <v>0.44721359549995793</v>
      </c>
    </row>
    <row r="1542" spans="1:15" x14ac:dyDescent="0.35">
      <c r="A1542" t="s">
        <v>1475</v>
      </c>
      <c r="B1542">
        <v>4.7724920954297097E-2</v>
      </c>
      <c r="D1542" t="s">
        <v>221</v>
      </c>
      <c r="E1542" t="s">
        <v>356</v>
      </c>
      <c r="F1542" t="s">
        <v>23</v>
      </c>
      <c r="G1542" t="s">
        <v>1476</v>
      </c>
      <c r="H1542">
        <v>2</v>
      </c>
      <c r="I1542">
        <v>-3.0423015656462469</v>
      </c>
      <c r="J1542">
        <v>0.59329587896765301</v>
      </c>
      <c r="K1542" t="s">
        <v>1477</v>
      </c>
      <c r="L1542" t="s">
        <v>66</v>
      </c>
      <c r="M1542">
        <v>0</v>
      </c>
      <c r="N1542">
        <v>0.59160797830996159</v>
      </c>
    </row>
    <row r="1543" spans="1:15" x14ac:dyDescent="0.35">
      <c r="A1543" t="s">
        <v>910</v>
      </c>
      <c r="B1543">
        <v>1.8156558398007099E-4</v>
      </c>
      <c r="D1543" t="s">
        <v>221</v>
      </c>
      <c r="E1543" t="s">
        <v>356</v>
      </c>
      <c r="F1543" t="s">
        <v>23</v>
      </c>
      <c r="G1543" t="s">
        <v>1478</v>
      </c>
      <c r="H1543">
        <v>2</v>
      </c>
      <c r="I1543">
        <v>-8.6138936252856624</v>
      </c>
      <c r="J1543">
        <v>0.59329587896765301</v>
      </c>
      <c r="K1543" t="s">
        <v>1479</v>
      </c>
      <c r="L1543" t="s">
        <v>66</v>
      </c>
      <c r="M1543">
        <v>0</v>
      </c>
      <c r="N1543">
        <v>0.59160797830996159</v>
      </c>
    </row>
    <row r="1544" spans="1:15" x14ac:dyDescent="0.35">
      <c r="A1544" t="s">
        <v>1480</v>
      </c>
      <c r="B1544">
        <v>4.7724920954297097E-2</v>
      </c>
      <c r="D1544" t="s">
        <v>221</v>
      </c>
      <c r="E1544" t="s">
        <v>356</v>
      </c>
      <c r="F1544" t="s">
        <v>23</v>
      </c>
      <c r="G1544" t="s">
        <v>1476</v>
      </c>
      <c r="H1544">
        <v>2</v>
      </c>
      <c r="I1544">
        <v>-3.0423015656462469</v>
      </c>
      <c r="J1544">
        <v>0.59329587896765301</v>
      </c>
      <c r="K1544" t="s">
        <v>1481</v>
      </c>
      <c r="L1544" t="s">
        <v>66</v>
      </c>
      <c r="M1544">
        <v>0</v>
      </c>
      <c r="N1544">
        <v>0.59160797830996159</v>
      </c>
    </row>
    <row r="1545" spans="1:15" x14ac:dyDescent="0.35">
      <c r="A1545" t="s">
        <v>912</v>
      </c>
      <c r="B1545">
        <v>1.8156558398007099E-4</v>
      </c>
      <c r="D1545" t="s">
        <v>221</v>
      </c>
      <c r="E1545" t="s">
        <v>356</v>
      </c>
      <c r="F1545" t="s">
        <v>23</v>
      </c>
      <c r="G1545" t="s">
        <v>1478</v>
      </c>
      <c r="H1545">
        <v>2</v>
      </c>
      <c r="I1545">
        <v>-8.6138936252856624</v>
      </c>
      <c r="J1545">
        <v>0.59329587896765301</v>
      </c>
      <c r="K1545" t="s">
        <v>1481</v>
      </c>
      <c r="L1545" t="s">
        <v>66</v>
      </c>
      <c r="M1545">
        <v>0</v>
      </c>
      <c r="N1545">
        <v>0.59160797830996159</v>
      </c>
    </row>
    <row r="1546" spans="1:15" x14ac:dyDescent="0.35">
      <c r="A1546" t="s">
        <v>931</v>
      </c>
      <c r="B1546">
        <v>2.0408163265306098E-3</v>
      </c>
      <c r="D1546" t="s">
        <v>198</v>
      </c>
      <c r="E1546" t="s">
        <v>906</v>
      </c>
      <c r="F1546" t="s">
        <v>23</v>
      </c>
      <c r="H1546">
        <v>2</v>
      </c>
      <c r="I1546">
        <v>-6.1944053911046737</v>
      </c>
      <c r="J1546">
        <v>0.16431676725154981</v>
      </c>
      <c r="K1546" t="s">
        <v>1482</v>
      </c>
      <c r="L1546" t="s">
        <v>66</v>
      </c>
      <c r="M1546">
        <v>0</v>
      </c>
      <c r="N1546">
        <v>0.158113883008419</v>
      </c>
    </row>
    <row r="1547" spans="1:15" x14ac:dyDescent="0.35">
      <c r="A1547" t="s">
        <v>1463</v>
      </c>
      <c r="B1547">
        <v>1</v>
      </c>
      <c r="C1547" t="s">
        <v>1460</v>
      </c>
      <c r="D1547" t="s">
        <v>21</v>
      </c>
      <c r="F1547" t="s">
        <v>25</v>
      </c>
      <c r="H1547">
        <v>0</v>
      </c>
      <c r="I1547">
        <v>1</v>
      </c>
      <c r="K1547" t="s">
        <v>1494</v>
      </c>
      <c r="M1547">
        <v>766834810</v>
      </c>
    </row>
    <row r="1548" spans="1:15" x14ac:dyDescent="0.35">
      <c r="A1548" t="s">
        <v>916</v>
      </c>
      <c r="B1548">
        <v>9.8347425481658097E-5</v>
      </c>
      <c r="C1548" t="s">
        <v>26</v>
      </c>
      <c r="D1548" t="s">
        <v>368</v>
      </c>
      <c r="F1548" t="s">
        <v>27</v>
      </c>
      <c r="H1548">
        <v>2</v>
      </c>
      <c r="I1548">
        <v>-9.2270041905774942</v>
      </c>
      <c r="J1548">
        <v>0.50259327492516248</v>
      </c>
      <c r="K1548" t="s">
        <v>1495</v>
      </c>
      <c r="L1548" t="s">
        <v>66</v>
      </c>
      <c r="M1548">
        <v>0</v>
      </c>
      <c r="N1548">
        <v>0.5</v>
      </c>
      <c r="O1548" t="s">
        <v>916</v>
      </c>
    </row>
    <row r="1549" spans="1:15" x14ac:dyDescent="0.35">
      <c r="A1549" t="s">
        <v>917</v>
      </c>
      <c r="B1549">
        <v>1.9979591836734699E-4</v>
      </c>
      <c r="C1549" t="s">
        <v>26</v>
      </c>
      <c r="D1549" t="s">
        <v>368</v>
      </c>
      <c r="F1549" t="s">
        <v>27</v>
      </c>
      <c r="H1549">
        <v>2</v>
      </c>
      <c r="I1549">
        <v>-8.5182141205503452</v>
      </c>
      <c r="J1549">
        <v>0.50259327492516248</v>
      </c>
      <c r="K1549" t="s">
        <v>1485</v>
      </c>
      <c r="L1549" t="s">
        <v>66</v>
      </c>
      <c r="M1549">
        <v>0</v>
      </c>
      <c r="N1549">
        <v>0.5</v>
      </c>
      <c r="O1549" t="s">
        <v>917</v>
      </c>
    </row>
    <row r="1550" spans="1:15" x14ac:dyDescent="0.35">
      <c r="A1550" t="s">
        <v>797</v>
      </c>
      <c r="B1550">
        <v>3.2156204081632701E-2</v>
      </c>
      <c r="C1550" t="s">
        <v>34</v>
      </c>
      <c r="D1550" t="s">
        <v>11</v>
      </c>
      <c r="F1550" t="s">
        <v>27</v>
      </c>
      <c r="H1550">
        <v>2</v>
      </c>
      <c r="I1550">
        <v>-3.437149873925271</v>
      </c>
      <c r="J1550">
        <v>0.50259327492516248</v>
      </c>
      <c r="K1550" t="s">
        <v>1496</v>
      </c>
      <c r="L1550" t="s">
        <v>66</v>
      </c>
      <c r="M1550">
        <v>0</v>
      </c>
      <c r="N1550">
        <v>0.5</v>
      </c>
      <c r="O1550" t="s">
        <v>559</v>
      </c>
    </row>
    <row r="1551" spans="1:15" x14ac:dyDescent="0.35">
      <c r="A1551" t="s">
        <v>918</v>
      </c>
      <c r="B1551">
        <v>1.90619909935805E-2</v>
      </c>
      <c r="C1551" t="s">
        <v>69</v>
      </c>
      <c r="D1551" t="s">
        <v>21</v>
      </c>
      <c r="F1551" t="s">
        <v>27</v>
      </c>
      <c r="H1551">
        <v>2</v>
      </c>
      <c r="I1551">
        <v>-3.960058926947116</v>
      </c>
      <c r="J1551">
        <v>0.50259327492516248</v>
      </c>
      <c r="K1551" t="s">
        <v>1497</v>
      </c>
      <c r="L1551" t="s">
        <v>66</v>
      </c>
      <c r="M1551">
        <v>0</v>
      </c>
      <c r="N1551">
        <v>0.5</v>
      </c>
      <c r="O1551" t="s">
        <v>600</v>
      </c>
    </row>
    <row r="1552" spans="1:15" x14ac:dyDescent="0.35">
      <c r="A1552" t="s">
        <v>920</v>
      </c>
      <c r="B1552">
        <v>2.16421193829645E-4</v>
      </c>
      <c r="C1552" t="s">
        <v>26</v>
      </c>
      <c r="D1552" t="s">
        <v>368</v>
      </c>
      <c r="F1552" t="s">
        <v>27</v>
      </c>
      <c r="H1552">
        <v>2</v>
      </c>
      <c r="I1552">
        <v>-8.4382840775729555</v>
      </c>
      <c r="J1552">
        <v>0.50259327492516248</v>
      </c>
      <c r="K1552" t="s">
        <v>1498</v>
      </c>
      <c r="L1552" t="s">
        <v>66</v>
      </c>
      <c r="M1552">
        <v>0</v>
      </c>
      <c r="N1552">
        <v>0.5</v>
      </c>
      <c r="O1552" t="s">
        <v>920</v>
      </c>
    </row>
    <row r="1553" spans="1:15" x14ac:dyDescent="0.35">
      <c r="A1553" t="s">
        <v>921</v>
      </c>
      <c r="B1553">
        <v>2.43114285714286E-6</v>
      </c>
      <c r="C1553" t="s">
        <v>26</v>
      </c>
      <c r="D1553" t="s">
        <v>368</v>
      </c>
      <c r="F1553" t="s">
        <v>27</v>
      </c>
      <c r="H1553">
        <v>2</v>
      </c>
      <c r="I1553">
        <v>-12.927149099592221</v>
      </c>
      <c r="J1553">
        <v>0.50259327492516248</v>
      </c>
      <c r="K1553" t="s">
        <v>1485</v>
      </c>
      <c r="L1553" t="s">
        <v>66</v>
      </c>
      <c r="M1553">
        <v>0</v>
      </c>
      <c r="N1553">
        <v>0.5</v>
      </c>
      <c r="O1553" t="s">
        <v>921</v>
      </c>
    </row>
    <row r="1554" spans="1:15" x14ac:dyDescent="0.35">
      <c r="A1554" t="s">
        <v>1499</v>
      </c>
      <c r="B1554">
        <v>6.8065536073584204E-3</v>
      </c>
      <c r="C1554" t="s">
        <v>26</v>
      </c>
      <c r="D1554" t="s">
        <v>10</v>
      </c>
      <c r="F1554" t="s">
        <v>27</v>
      </c>
      <c r="H1554">
        <v>2</v>
      </c>
      <c r="I1554">
        <v>-4.9898693651361397</v>
      </c>
      <c r="J1554">
        <v>0.50398412673416615</v>
      </c>
      <c r="K1554" t="s">
        <v>1500</v>
      </c>
      <c r="L1554" t="s">
        <v>66</v>
      </c>
      <c r="M1554">
        <v>0</v>
      </c>
      <c r="N1554">
        <v>0.5</v>
      </c>
      <c r="O1554" t="s">
        <v>1491</v>
      </c>
    </row>
    <row r="1555" spans="1:15" x14ac:dyDescent="0.35">
      <c r="A1555" t="s">
        <v>1489</v>
      </c>
      <c r="B1555">
        <v>1.6188559931014701E-2</v>
      </c>
      <c r="C1555" t="s">
        <v>26</v>
      </c>
      <c r="D1555" t="s">
        <v>10</v>
      </c>
      <c r="F1555" t="s">
        <v>27</v>
      </c>
      <c r="H1555">
        <v>2</v>
      </c>
      <c r="I1555">
        <v>-4.1234504633021523</v>
      </c>
      <c r="J1555">
        <v>0.50398412673416615</v>
      </c>
      <c r="K1555" t="s">
        <v>1500</v>
      </c>
      <c r="L1555" t="s">
        <v>66</v>
      </c>
      <c r="M1555">
        <v>0</v>
      </c>
      <c r="N1555">
        <v>0.5</v>
      </c>
      <c r="O1555" t="s">
        <v>1491</v>
      </c>
    </row>
    <row r="1556" spans="1:15" x14ac:dyDescent="0.35">
      <c r="A1556" t="s">
        <v>927</v>
      </c>
      <c r="B1556">
        <v>4.8106060606060701E-5</v>
      </c>
      <c r="C1556" t="s">
        <v>26</v>
      </c>
      <c r="D1556" t="s">
        <v>368</v>
      </c>
      <c r="F1556" t="s">
        <v>27</v>
      </c>
      <c r="H1556">
        <v>2</v>
      </c>
      <c r="I1556">
        <v>-9.9421023886639048</v>
      </c>
      <c r="J1556">
        <v>0.50259327492516248</v>
      </c>
      <c r="K1556" t="s">
        <v>1481</v>
      </c>
      <c r="L1556" t="s">
        <v>66</v>
      </c>
      <c r="M1556">
        <v>0</v>
      </c>
      <c r="N1556">
        <v>0.5</v>
      </c>
      <c r="O1556" t="s">
        <v>928</v>
      </c>
    </row>
    <row r="1557" spans="1:15" x14ac:dyDescent="0.35">
      <c r="A1557" t="s">
        <v>1492</v>
      </c>
      <c r="B1557">
        <v>2.8831168831168801E-5</v>
      </c>
      <c r="C1557" t="s">
        <v>26</v>
      </c>
      <c r="D1557" t="s">
        <v>368</v>
      </c>
      <c r="F1557" t="s">
        <v>27</v>
      </c>
      <c r="H1557">
        <v>2</v>
      </c>
      <c r="I1557">
        <v>-10.454053504951631</v>
      </c>
      <c r="J1557">
        <v>0.50259327492516248</v>
      </c>
      <c r="K1557" t="s">
        <v>1481</v>
      </c>
      <c r="L1557" t="s">
        <v>66</v>
      </c>
      <c r="M1557">
        <v>0</v>
      </c>
      <c r="N1557">
        <v>0.5</v>
      </c>
      <c r="O1557" t="s">
        <v>1493</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2"/>
  <sheetViews>
    <sheetView topLeftCell="A49" workbookViewId="0">
      <selection activeCell="A65" sqref="A65"/>
    </sheetView>
  </sheetViews>
  <sheetFormatPr defaultRowHeight="14.5" x14ac:dyDescent="0.35"/>
  <cols>
    <col min="1" max="1" width="23" customWidth="1"/>
  </cols>
  <sheetData>
    <row r="1" spans="1:6" ht="15.5" x14ac:dyDescent="0.35">
      <c r="A1" s="1" t="s">
        <v>4</v>
      </c>
      <c r="B1" s="1" t="s">
        <v>768</v>
      </c>
    </row>
    <row r="2" spans="1:6" x14ac:dyDescent="0.35">
      <c r="A2" t="s">
        <v>6</v>
      </c>
      <c r="B2" t="s">
        <v>518</v>
      </c>
    </row>
    <row r="3" spans="1:6" x14ac:dyDescent="0.35">
      <c r="A3" t="s">
        <v>65</v>
      </c>
      <c r="B3" t="s">
        <v>176</v>
      </c>
    </row>
    <row r="4" spans="1:6" x14ac:dyDescent="0.35">
      <c r="A4" t="s">
        <v>7</v>
      </c>
      <c r="B4" t="s">
        <v>34</v>
      </c>
    </row>
    <row r="5" spans="1:6" x14ac:dyDescent="0.35">
      <c r="A5" t="s">
        <v>67</v>
      </c>
      <c r="B5">
        <v>1</v>
      </c>
    </row>
    <row r="6" spans="1:6" x14ac:dyDescent="0.35">
      <c r="A6" t="s">
        <v>9</v>
      </c>
      <c r="B6" t="s">
        <v>768</v>
      </c>
    </row>
    <row r="7" spans="1:6" x14ac:dyDescent="0.35">
      <c r="A7" t="s">
        <v>10</v>
      </c>
      <c r="B7" t="s">
        <v>177</v>
      </c>
    </row>
    <row r="8" spans="1:6" x14ac:dyDescent="0.35">
      <c r="A8" t="s">
        <v>12</v>
      </c>
      <c r="B8" t="s">
        <v>1</v>
      </c>
    </row>
    <row r="9" spans="1:6" ht="15.5" x14ac:dyDescent="0.35">
      <c r="A9" s="1" t="s">
        <v>13</v>
      </c>
    </row>
    <row r="10" spans="1:6" x14ac:dyDescent="0.35">
      <c r="A10" t="s">
        <v>14</v>
      </c>
      <c r="B10" t="s">
        <v>15</v>
      </c>
      <c r="C10" t="s">
        <v>16</v>
      </c>
      <c r="D10" t="s">
        <v>7</v>
      </c>
      <c r="E10" t="s">
        <v>10</v>
      </c>
      <c r="F10" t="s">
        <v>18</v>
      </c>
    </row>
    <row r="11" spans="1:6" x14ac:dyDescent="0.35">
      <c r="A11" t="s">
        <v>768</v>
      </c>
      <c r="B11">
        <v>1</v>
      </c>
      <c r="C11" t="s">
        <v>1</v>
      </c>
      <c r="D11" t="s">
        <v>34</v>
      </c>
      <c r="E11" t="s">
        <v>177</v>
      </c>
      <c r="F11" t="s">
        <v>25</v>
      </c>
    </row>
    <row r="12" spans="1:6" x14ac:dyDescent="0.35">
      <c r="A12" t="s">
        <v>771</v>
      </c>
      <c r="B12">
        <v>1</v>
      </c>
      <c r="C12" t="s">
        <v>1</v>
      </c>
      <c r="D12" t="s">
        <v>34</v>
      </c>
      <c r="E12" t="s">
        <v>177</v>
      </c>
      <c r="F12" t="s">
        <v>27</v>
      </c>
    </row>
    <row r="13" spans="1:6" x14ac:dyDescent="0.35">
      <c r="A13" t="s">
        <v>772</v>
      </c>
      <c r="B13">
        <v>1</v>
      </c>
      <c r="C13" t="s">
        <v>1</v>
      </c>
      <c r="D13" t="s">
        <v>34</v>
      </c>
      <c r="E13" t="s">
        <v>177</v>
      </c>
      <c r="F13" t="s">
        <v>27</v>
      </c>
    </row>
    <row r="14" spans="1:6" x14ac:dyDescent="0.35">
      <c r="A14" t="s">
        <v>302</v>
      </c>
      <c r="B14">
        <v>1</v>
      </c>
      <c r="C14" t="s">
        <v>1</v>
      </c>
      <c r="D14" t="s">
        <v>34</v>
      </c>
      <c r="E14" t="s">
        <v>177</v>
      </c>
      <c r="F14" t="s">
        <v>27</v>
      </c>
    </row>
    <row r="15" spans="1:6" x14ac:dyDescent="0.35">
      <c r="A15" t="s">
        <v>773</v>
      </c>
      <c r="B15">
        <v>1</v>
      </c>
      <c r="C15" t="s">
        <v>1</v>
      </c>
      <c r="D15" t="s">
        <v>34</v>
      </c>
      <c r="E15" t="s">
        <v>177</v>
      </c>
      <c r="F15" t="s">
        <v>27</v>
      </c>
    </row>
    <row r="16" spans="1:6" x14ac:dyDescent="0.35">
      <c r="A16" t="s">
        <v>404</v>
      </c>
      <c r="B16">
        <v>8.4508327320827317E-2</v>
      </c>
      <c r="C16" t="s">
        <v>1</v>
      </c>
      <c r="D16" t="s">
        <v>34</v>
      </c>
      <c r="E16" t="s">
        <v>21</v>
      </c>
      <c r="F16" t="s">
        <v>27</v>
      </c>
    </row>
    <row r="17" spans="1:7" x14ac:dyDescent="0.35">
      <c r="A17" t="s">
        <v>769</v>
      </c>
      <c r="B17">
        <v>1</v>
      </c>
      <c r="C17" t="s">
        <v>1</v>
      </c>
      <c r="D17" t="s">
        <v>34</v>
      </c>
      <c r="E17" t="s">
        <v>177</v>
      </c>
      <c r="F17" t="s">
        <v>27</v>
      </c>
    </row>
    <row r="18" spans="1:7" x14ac:dyDescent="0.35">
      <c r="A18" t="s">
        <v>579</v>
      </c>
      <c r="B18">
        <v>7.2841184198240455E-2</v>
      </c>
      <c r="C18" t="s">
        <v>1</v>
      </c>
      <c r="D18" t="s">
        <v>34</v>
      </c>
      <c r="E18" t="s">
        <v>21</v>
      </c>
      <c r="F18" t="s">
        <v>27</v>
      </c>
    </row>
    <row r="20" spans="1:7" ht="15.5" x14ac:dyDescent="0.35">
      <c r="A20" s="1" t="s">
        <v>4</v>
      </c>
      <c r="B20" s="1" t="s">
        <v>771</v>
      </c>
    </row>
    <row r="21" spans="1:7" x14ac:dyDescent="0.35">
      <c r="A21" t="s">
        <v>6</v>
      </c>
      <c r="B21" t="s">
        <v>175</v>
      </c>
    </row>
    <row r="22" spans="1:7" x14ac:dyDescent="0.35">
      <c r="A22" t="s">
        <v>65</v>
      </c>
      <c r="B22" t="s">
        <v>176</v>
      </c>
    </row>
    <row r="23" spans="1:7" x14ac:dyDescent="0.35">
      <c r="A23" t="s">
        <v>7</v>
      </c>
      <c r="B23" t="s">
        <v>34</v>
      </c>
    </row>
    <row r="24" spans="1:7" x14ac:dyDescent="0.35">
      <c r="A24" t="s">
        <v>67</v>
      </c>
      <c r="B24">
        <v>1</v>
      </c>
    </row>
    <row r="25" spans="1:7" x14ac:dyDescent="0.35">
      <c r="A25" t="s">
        <v>9</v>
      </c>
      <c r="B25" t="s">
        <v>771</v>
      </c>
    </row>
    <row r="26" spans="1:7" x14ac:dyDescent="0.35">
      <c r="A26" t="s">
        <v>10</v>
      </c>
      <c r="B26" t="s">
        <v>177</v>
      </c>
    </row>
    <row r="27" spans="1:7" x14ac:dyDescent="0.35">
      <c r="A27" t="s">
        <v>12</v>
      </c>
      <c r="B27" t="s">
        <v>1</v>
      </c>
    </row>
    <row r="28" spans="1:7" ht="15.5" x14ac:dyDescent="0.35">
      <c r="A28" s="1" t="s">
        <v>13</v>
      </c>
    </row>
    <row r="29" spans="1:7" x14ac:dyDescent="0.35">
      <c r="A29" t="s">
        <v>14</v>
      </c>
      <c r="B29" t="s">
        <v>15</v>
      </c>
      <c r="C29" t="s">
        <v>16</v>
      </c>
      <c r="D29" t="s">
        <v>7</v>
      </c>
      <c r="E29" t="s">
        <v>10</v>
      </c>
      <c r="F29" t="s">
        <v>18</v>
      </c>
      <c r="G29" t="s">
        <v>9</v>
      </c>
    </row>
    <row r="30" spans="1:7" x14ac:dyDescent="0.35">
      <c r="A30" t="s">
        <v>771</v>
      </c>
      <c r="B30">
        <v>1</v>
      </c>
      <c r="C30" t="s">
        <v>1</v>
      </c>
      <c r="D30" t="s">
        <v>34</v>
      </c>
      <c r="E30" t="s">
        <v>177</v>
      </c>
      <c r="F30" t="s">
        <v>25</v>
      </c>
    </row>
    <row r="31" spans="1:7" x14ac:dyDescent="0.35">
      <c r="A31" t="s">
        <v>178</v>
      </c>
      <c r="B31">
        <v>0.14285714285714279</v>
      </c>
      <c r="C31" t="s">
        <v>780</v>
      </c>
      <c r="D31" t="s">
        <v>69</v>
      </c>
      <c r="E31" t="s">
        <v>21</v>
      </c>
      <c r="F31" t="s">
        <v>27</v>
      </c>
      <c r="G31" t="s">
        <v>179</v>
      </c>
    </row>
    <row r="32" spans="1:7" x14ac:dyDescent="0.35">
      <c r="A32" t="s">
        <v>166</v>
      </c>
      <c r="B32">
        <v>0.42857142857142849</v>
      </c>
      <c r="C32" t="s">
        <v>780</v>
      </c>
      <c r="D32" t="s">
        <v>69</v>
      </c>
      <c r="E32" t="s">
        <v>21</v>
      </c>
      <c r="F32" t="s">
        <v>27</v>
      </c>
      <c r="G32" t="s">
        <v>166</v>
      </c>
    </row>
    <row r="33" spans="1:8" x14ac:dyDescent="0.35">
      <c r="A33" t="s">
        <v>180</v>
      </c>
      <c r="B33">
        <v>0.2857142857142857</v>
      </c>
      <c r="C33" t="s">
        <v>780</v>
      </c>
      <c r="D33" t="s">
        <v>69</v>
      </c>
      <c r="E33" t="s">
        <v>21</v>
      </c>
      <c r="F33" t="s">
        <v>27</v>
      </c>
      <c r="G33" t="s">
        <v>181</v>
      </c>
    </row>
    <row r="35" spans="1:8" ht="15.5" x14ac:dyDescent="0.35">
      <c r="A35" s="1" t="s">
        <v>4</v>
      </c>
      <c r="B35" s="1" t="s">
        <v>772</v>
      </c>
    </row>
    <row r="36" spans="1:8" x14ac:dyDescent="0.35">
      <c r="A36" t="s">
        <v>6</v>
      </c>
      <c r="B36" t="s">
        <v>219</v>
      </c>
    </row>
    <row r="37" spans="1:8" x14ac:dyDescent="0.35">
      <c r="A37" t="s">
        <v>65</v>
      </c>
      <c r="B37" t="s">
        <v>66</v>
      </c>
    </row>
    <row r="38" spans="1:8" x14ac:dyDescent="0.35">
      <c r="A38" t="s">
        <v>7</v>
      </c>
      <c r="B38" t="s">
        <v>34</v>
      </c>
    </row>
    <row r="39" spans="1:8" x14ac:dyDescent="0.35">
      <c r="A39" t="s">
        <v>67</v>
      </c>
      <c r="B39">
        <v>1</v>
      </c>
    </row>
    <row r="40" spans="1:8" x14ac:dyDescent="0.35">
      <c r="A40" t="s">
        <v>9</v>
      </c>
      <c r="B40" t="s">
        <v>772</v>
      </c>
    </row>
    <row r="41" spans="1:8" x14ac:dyDescent="0.35">
      <c r="A41" t="s">
        <v>10</v>
      </c>
      <c r="B41" t="s">
        <v>177</v>
      </c>
    </row>
    <row r="42" spans="1:8" x14ac:dyDescent="0.35">
      <c r="A42" t="s">
        <v>12</v>
      </c>
      <c r="B42" t="s">
        <v>1</v>
      </c>
    </row>
    <row r="43" spans="1:8" ht="15.5" x14ac:dyDescent="0.35">
      <c r="A43" s="1" t="s">
        <v>13</v>
      </c>
    </row>
    <row r="44" spans="1:8" x14ac:dyDescent="0.35">
      <c r="A44" t="s">
        <v>14</v>
      </c>
      <c r="B44" t="s">
        <v>15</v>
      </c>
      <c r="C44" t="s">
        <v>16</v>
      </c>
      <c r="D44" t="s">
        <v>7</v>
      </c>
      <c r="E44" t="s">
        <v>10</v>
      </c>
      <c r="F44" t="s">
        <v>18</v>
      </c>
      <c r="G44" t="s">
        <v>65</v>
      </c>
      <c r="H44" t="s">
        <v>9</v>
      </c>
    </row>
    <row r="45" spans="1:8" x14ac:dyDescent="0.35">
      <c r="A45" t="s">
        <v>772</v>
      </c>
      <c r="B45">
        <v>1</v>
      </c>
      <c r="C45" t="s">
        <v>1</v>
      </c>
      <c r="D45" t="s">
        <v>34</v>
      </c>
      <c r="E45" t="s">
        <v>177</v>
      </c>
      <c r="F45" t="s">
        <v>25</v>
      </c>
    </row>
    <row r="46" spans="1:8" x14ac:dyDescent="0.35">
      <c r="A46" t="s">
        <v>220</v>
      </c>
      <c r="B46">
        <v>0.24050024050024049</v>
      </c>
      <c r="C46" t="s">
        <v>1</v>
      </c>
      <c r="D46" t="s">
        <v>34</v>
      </c>
      <c r="E46" t="s">
        <v>221</v>
      </c>
      <c r="F46" t="s">
        <v>27</v>
      </c>
      <c r="G46" t="s">
        <v>222</v>
      </c>
    </row>
    <row r="47" spans="1:8" x14ac:dyDescent="0.35">
      <c r="A47" t="s">
        <v>478</v>
      </c>
      <c r="B47">
        <v>1.5031265031265029E-4</v>
      </c>
      <c r="C47" t="s">
        <v>1</v>
      </c>
      <c r="D47" t="s">
        <v>34</v>
      </c>
      <c r="E47" t="s">
        <v>21</v>
      </c>
      <c r="F47" t="s">
        <v>27</v>
      </c>
      <c r="H47" t="s">
        <v>479</v>
      </c>
    </row>
    <row r="48" spans="1:8" x14ac:dyDescent="0.35">
      <c r="A48" t="s">
        <v>223</v>
      </c>
      <c r="B48">
        <v>2.254689754689755E-4</v>
      </c>
      <c r="C48" t="s">
        <v>780</v>
      </c>
      <c r="D48" t="s">
        <v>34</v>
      </c>
      <c r="E48" t="s">
        <v>21</v>
      </c>
      <c r="F48" t="s">
        <v>27</v>
      </c>
      <c r="H48" t="s">
        <v>95</v>
      </c>
    </row>
    <row r="49" spans="1:8" x14ac:dyDescent="0.35">
      <c r="A49" t="s">
        <v>224</v>
      </c>
      <c r="B49">
        <v>1.878908128908129E-5</v>
      </c>
      <c r="C49" t="s">
        <v>780</v>
      </c>
      <c r="D49" t="s">
        <v>34</v>
      </c>
      <c r="E49" t="s">
        <v>21</v>
      </c>
      <c r="F49" t="s">
        <v>27</v>
      </c>
      <c r="H49" t="s">
        <v>225</v>
      </c>
    </row>
    <row r="50" spans="1:8" x14ac:dyDescent="0.35">
      <c r="A50" t="s">
        <v>226</v>
      </c>
      <c r="B50">
        <v>1.878908128908129E-4</v>
      </c>
      <c r="C50" t="s">
        <v>780</v>
      </c>
      <c r="D50" t="s">
        <v>69</v>
      </c>
      <c r="E50" t="s">
        <v>21</v>
      </c>
      <c r="F50" t="s">
        <v>27</v>
      </c>
      <c r="H50" t="s">
        <v>227</v>
      </c>
    </row>
    <row r="51" spans="1:8" x14ac:dyDescent="0.35">
      <c r="A51" t="s">
        <v>228</v>
      </c>
      <c r="B51">
        <v>8.0114055974476619E-6</v>
      </c>
      <c r="C51" t="s">
        <v>780</v>
      </c>
      <c r="D51" t="s">
        <v>69</v>
      </c>
      <c r="E51" t="s">
        <v>21</v>
      </c>
      <c r="F51" t="s">
        <v>27</v>
      </c>
      <c r="H51" t="s">
        <v>229</v>
      </c>
    </row>
    <row r="52" spans="1:8" x14ac:dyDescent="0.35">
      <c r="A52" t="s">
        <v>230</v>
      </c>
      <c r="B52">
        <v>1.077767569163363E-5</v>
      </c>
      <c r="C52" t="s">
        <v>780</v>
      </c>
      <c r="D52" t="s">
        <v>69</v>
      </c>
      <c r="E52" t="s">
        <v>21</v>
      </c>
      <c r="F52" t="s">
        <v>27</v>
      </c>
      <c r="H52" t="s">
        <v>231</v>
      </c>
    </row>
    <row r="54" spans="1:8" ht="15.5" x14ac:dyDescent="0.35">
      <c r="A54" s="1" t="s">
        <v>4</v>
      </c>
      <c r="B54" s="1" t="s">
        <v>773</v>
      </c>
    </row>
    <row r="55" spans="1:8" x14ac:dyDescent="0.35">
      <c r="A55" t="s">
        <v>6</v>
      </c>
      <c r="B55" t="s">
        <v>326</v>
      </c>
    </row>
    <row r="56" spans="1:8" x14ac:dyDescent="0.35">
      <c r="A56" t="s">
        <v>65</v>
      </c>
      <c r="B56" t="s">
        <v>66</v>
      </c>
    </row>
    <row r="57" spans="1:8" x14ac:dyDescent="0.35">
      <c r="A57" t="s">
        <v>7</v>
      </c>
      <c r="B57" t="s">
        <v>34</v>
      </c>
    </row>
    <row r="58" spans="1:8" x14ac:dyDescent="0.35">
      <c r="A58" t="s">
        <v>67</v>
      </c>
      <c r="B58">
        <v>1</v>
      </c>
    </row>
    <row r="59" spans="1:8" x14ac:dyDescent="0.35">
      <c r="A59" t="s">
        <v>9</v>
      </c>
      <c r="B59" t="s">
        <v>773</v>
      </c>
    </row>
    <row r="60" spans="1:8" x14ac:dyDescent="0.35">
      <c r="A60" t="s">
        <v>10</v>
      </c>
      <c r="B60" t="s">
        <v>177</v>
      </c>
    </row>
    <row r="61" spans="1:8" x14ac:dyDescent="0.35">
      <c r="A61" t="s">
        <v>12</v>
      </c>
      <c r="B61" t="s">
        <v>1</v>
      </c>
    </row>
    <row r="62" spans="1:8" ht="15.5" x14ac:dyDescent="0.35">
      <c r="A62" s="1" t="s">
        <v>13</v>
      </c>
    </row>
    <row r="63" spans="1:8" x14ac:dyDescent="0.35">
      <c r="A63" t="s">
        <v>14</v>
      </c>
      <c r="B63" t="s">
        <v>15</v>
      </c>
      <c r="C63" t="s">
        <v>16</v>
      </c>
      <c r="D63" t="s">
        <v>7</v>
      </c>
      <c r="E63" t="s">
        <v>10</v>
      </c>
      <c r="F63" t="s">
        <v>18</v>
      </c>
      <c r="G63" t="s">
        <v>9</v>
      </c>
    </row>
    <row r="64" spans="1:8" x14ac:dyDescent="0.35">
      <c r="A64" t="s">
        <v>773</v>
      </c>
      <c r="B64">
        <v>1</v>
      </c>
      <c r="C64" t="s">
        <v>1</v>
      </c>
      <c r="D64" t="s">
        <v>34</v>
      </c>
      <c r="E64" t="s">
        <v>177</v>
      </c>
      <c r="F64" t="s">
        <v>25</v>
      </c>
    </row>
    <row r="65" spans="1:7" x14ac:dyDescent="0.35">
      <c r="A65" t="s">
        <v>323</v>
      </c>
      <c r="B65">
        <v>5.1106301106301107E-2</v>
      </c>
      <c r="C65" t="s">
        <v>1</v>
      </c>
      <c r="D65" t="s">
        <v>34</v>
      </c>
      <c r="E65" t="s">
        <v>21</v>
      </c>
      <c r="F65" t="s">
        <v>27</v>
      </c>
    </row>
    <row r="66" spans="1:7" x14ac:dyDescent="0.35">
      <c r="A66" t="s">
        <v>223</v>
      </c>
      <c r="B66">
        <v>3.0062530062530072E-3</v>
      </c>
      <c r="C66" t="s">
        <v>780</v>
      </c>
      <c r="D66" t="s">
        <v>34</v>
      </c>
      <c r="E66" t="s">
        <v>21</v>
      </c>
      <c r="F66" t="s">
        <v>27</v>
      </c>
      <c r="G66" t="s">
        <v>95</v>
      </c>
    </row>
    <row r="67" spans="1:7" x14ac:dyDescent="0.35">
      <c r="A67" t="s">
        <v>230</v>
      </c>
      <c r="B67">
        <v>9.0187590187590181E-3</v>
      </c>
      <c r="C67" t="s">
        <v>780</v>
      </c>
      <c r="D67" t="s">
        <v>69</v>
      </c>
      <c r="E67" t="s">
        <v>21</v>
      </c>
      <c r="F67" t="s">
        <v>27</v>
      </c>
      <c r="G67" t="s">
        <v>231</v>
      </c>
    </row>
    <row r="69" spans="1:7" ht="15.5" x14ac:dyDescent="0.35">
      <c r="A69" s="1" t="s">
        <v>4</v>
      </c>
      <c r="B69" s="1" t="s">
        <v>769</v>
      </c>
    </row>
    <row r="70" spans="1:7" x14ac:dyDescent="0.35">
      <c r="A70" t="s">
        <v>6</v>
      </c>
      <c r="B70" t="s">
        <v>410</v>
      </c>
    </row>
    <row r="71" spans="1:7" x14ac:dyDescent="0.35">
      <c r="A71" t="s">
        <v>65</v>
      </c>
      <c r="B71" t="s">
        <v>66</v>
      </c>
    </row>
    <row r="72" spans="1:7" x14ac:dyDescent="0.35">
      <c r="A72" t="s">
        <v>7</v>
      </c>
      <c r="B72" t="s">
        <v>34</v>
      </c>
    </row>
    <row r="73" spans="1:7" x14ac:dyDescent="0.35">
      <c r="A73" t="s">
        <v>67</v>
      </c>
      <c r="B73">
        <v>1</v>
      </c>
    </row>
    <row r="74" spans="1:7" x14ac:dyDescent="0.35">
      <c r="A74" t="s">
        <v>9</v>
      </c>
      <c r="B74" t="s">
        <v>769</v>
      </c>
    </row>
    <row r="75" spans="1:7" x14ac:dyDescent="0.35">
      <c r="A75" t="s">
        <v>10</v>
      </c>
      <c r="B75" t="s">
        <v>177</v>
      </c>
    </row>
    <row r="76" spans="1:7" x14ac:dyDescent="0.35">
      <c r="A76" t="s">
        <v>12</v>
      </c>
      <c r="B76" t="s">
        <v>1</v>
      </c>
    </row>
    <row r="77" spans="1:7" ht="15.5" x14ac:dyDescent="0.35">
      <c r="A77" s="1" t="s">
        <v>13</v>
      </c>
    </row>
    <row r="78" spans="1:7" x14ac:dyDescent="0.35">
      <c r="A78" t="s">
        <v>14</v>
      </c>
      <c r="B78" t="s">
        <v>15</v>
      </c>
      <c r="C78" t="s">
        <v>16</v>
      </c>
      <c r="D78" t="s">
        <v>7</v>
      </c>
      <c r="E78" t="s">
        <v>10</v>
      </c>
      <c r="F78" t="s">
        <v>18</v>
      </c>
      <c r="G78" t="s">
        <v>9</v>
      </c>
    </row>
    <row r="79" spans="1:7" x14ac:dyDescent="0.35">
      <c r="A79" t="s">
        <v>769</v>
      </c>
      <c r="B79">
        <v>1</v>
      </c>
      <c r="C79" t="s">
        <v>1</v>
      </c>
      <c r="D79" t="s">
        <v>34</v>
      </c>
      <c r="E79" t="s">
        <v>177</v>
      </c>
      <c r="F79" t="s">
        <v>25</v>
      </c>
    </row>
    <row r="80" spans="1:7" x14ac:dyDescent="0.35">
      <c r="A80" t="s">
        <v>411</v>
      </c>
      <c r="B80">
        <v>1.905E-3</v>
      </c>
      <c r="C80" t="s">
        <v>780</v>
      </c>
      <c r="D80" t="s">
        <v>69</v>
      </c>
      <c r="E80" t="s">
        <v>21</v>
      </c>
      <c r="F80" t="s">
        <v>27</v>
      </c>
      <c r="G80" t="s">
        <v>412</v>
      </c>
    </row>
    <row r="81" spans="1:7" x14ac:dyDescent="0.35">
      <c r="A81" t="s">
        <v>228</v>
      </c>
      <c r="B81">
        <v>8.1216425384685424E-3</v>
      </c>
      <c r="C81" t="s">
        <v>780</v>
      </c>
      <c r="D81" t="s">
        <v>69</v>
      </c>
      <c r="E81" t="s">
        <v>21</v>
      </c>
      <c r="F81" t="s">
        <v>27</v>
      </c>
      <c r="G81" t="s">
        <v>229</v>
      </c>
    </row>
    <row r="82" spans="1:7" x14ac:dyDescent="0.35">
      <c r="A82" t="s">
        <v>230</v>
      </c>
      <c r="B82">
        <v>1.092597650915051E-2</v>
      </c>
      <c r="C82" t="s">
        <v>780</v>
      </c>
      <c r="D82" t="s">
        <v>69</v>
      </c>
      <c r="E82" t="s">
        <v>21</v>
      </c>
      <c r="F82" t="s">
        <v>27</v>
      </c>
      <c r="G82" t="s">
        <v>231</v>
      </c>
    </row>
    <row r="84" spans="1:7" ht="15.5" x14ac:dyDescent="0.35">
      <c r="A84" s="1" t="s">
        <v>4</v>
      </c>
      <c r="B84" s="1" t="s">
        <v>770</v>
      </c>
    </row>
    <row r="85" spans="1:7" x14ac:dyDescent="0.35">
      <c r="A85" t="s">
        <v>6</v>
      </c>
      <c r="B85" t="s">
        <v>459</v>
      </c>
    </row>
    <row r="86" spans="1:7" x14ac:dyDescent="0.35">
      <c r="A86" t="s">
        <v>65</v>
      </c>
      <c r="B86" t="s">
        <v>176</v>
      </c>
    </row>
    <row r="87" spans="1:7" x14ac:dyDescent="0.35">
      <c r="A87" t="s">
        <v>7</v>
      </c>
      <c r="B87" t="s">
        <v>34</v>
      </c>
    </row>
    <row r="88" spans="1:7" x14ac:dyDescent="0.35">
      <c r="A88" t="s">
        <v>67</v>
      </c>
      <c r="B88">
        <v>1</v>
      </c>
    </row>
    <row r="89" spans="1:7" x14ac:dyDescent="0.35">
      <c r="A89" t="s">
        <v>9</v>
      </c>
      <c r="B89" t="s">
        <v>770</v>
      </c>
    </row>
    <row r="90" spans="1:7" x14ac:dyDescent="0.35">
      <c r="A90" t="s">
        <v>10</v>
      </c>
      <c r="B90" t="s">
        <v>177</v>
      </c>
    </row>
    <row r="91" spans="1:7" x14ac:dyDescent="0.35">
      <c r="A91" t="s">
        <v>12</v>
      </c>
      <c r="B91" t="s">
        <v>1</v>
      </c>
    </row>
    <row r="92" spans="1:7" ht="15.5" x14ac:dyDescent="0.35">
      <c r="A92" s="1" t="s">
        <v>13</v>
      </c>
    </row>
    <row r="93" spans="1:7" x14ac:dyDescent="0.35">
      <c r="A93" t="s">
        <v>14</v>
      </c>
      <c r="B93" t="s">
        <v>15</v>
      </c>
      <c r="C93" t="s">
        <v>16</v>
      </c>
      <c r="D93" t="s">
        <v>7</v>
      </c>
      <c r="E93" t="s">
        <v>10</v>
      </c>
      <c r="F93" t="s">
        <v>18</v>
      </c>
    </row>
    <row r="94" spans="1:7" x14ac:dyDescent="0.35">
      <c r="A94" t="s">
        <v>770</v>
      </c>
      <c r="B94">
        <v>1</v>
      </c>
      <c r="C94" t="s">
        <v>1</v>
      </c>
      <c r="D94" t="s">
        <v>34</v>
      </c>
      <c r="E94" t="s">
        <v>177</v>
      </c>
      <c r="F94" t="s">
        <v>25</v>
      </c>
    </row>
    <row r="95" spans="1:7" x14ac:dyDescent="0.35">
      <c r="A95" t="s">
        <v>63</v>
      </c>
      <c r="B95">
        <v>0.3725</v>
      </c>
      <c r="C95" t="s">
        <v>1</v>
      </c>
      <c r="D95" t="s">
        <v>34</v>
      </c>
      <c r="E95" t="s">
        <v>21</v>
      </c>
      <c r="F95" t="s">
        <v>27</v>
      </c>
    </row>
    <row r="96" spans="1:7" x14ac:dyDescent="0.35">
      <c r="A96" t="s">
        <v>310</v>
      </c>
      <c r="B96">
        <v>0.59970299454320042</v>
      </c>
      <c r="C96" t="s">
        <v>1</v>
      </c>
      <c r="D96" t="s">
        <v>34</v>
      </c>
      <c r="E96" t="s">
        <v>21</v>
      </c>
      <c r="F96" t="s">
        <v>27</v>
      </c>
    </row>
    <row r="97" spans="1:7" x14ac:dyDescent="0.35">
      <c r="A97" t="s">
        <v>768</v>
      </c>
      <c r="B97">
        <v>1.125</v>
      </c>
      <c r="C97" t="s">
        <v>1</v>
      </c>
      <c r="D97" t="s">
        <v>34</v>
      </c>
      <c r="E97" t="s">
        <v>177</v>
      </c>
      <c r="F97" t="s">
        <v>27</v>
      </c>
    </row>
    <row r="99" spans="1:7" ht="15.5" x14ac:dyDescent="0.35">
      <c r="A99" s="1" t="s">
        <v>4</v>
      </c>
      <c r="B99" s="1" t="s">
        <v>63</v>
      </c>
    </row>
    <row r="100" spans="1:7" x14ac:dyDescent="0.35">
      <c r="A100" t="s">
        <v>6</v>
      </c>
      <c r="B100" t="s">
        <v>64</v>
      </c>
    </row>
    <row r="101" spans="1:7" x14ac:dyDescent="0.35">
      <c r="A101" t="s">
        <v>65</v>
      </c>
      <c r="B101" t="s">
        <v>66</v>
      </c>
    </row>
    <row r="102" spans="1:7" x14ac:dyDescent="0.35">
      <c r="A102" t="s">
        <v>7</v>
      </c>
      <c r="B102" t="s">
        <v>34</v>
      </c>
    </row>
    <row r="103" spans="1:7" x14ac:dyDescent="0.35">
      <c r="A103" t="s">
        <v>67</v>
      </c>
      <c r="B103">
        <v>1</v>
      </c>
    </row>
    <row r="104" spans="1:7" x14ac:dyDescent="0.35">
      <c r="A104" t="s">
        <v>9</v>
      </c>
      <c r="B104" t="s">
        <v>63</v>
      </c>
    </row>
    <row r="105" spans="1:7" x14ac:dyDescent="0.35">
      <c r="A105" t="s">
        <v>10</v>
      </c>
      <c r="B105" t="s">
        <v>21</v>
      </c>
    </row>
    <row r="106" spans="1:7" x14ac:dyDescent="0.35">
      <c r="A106" t="s">
        <v>12</v>
      </c>
      <c r="B106" t="s">
        <v>1</v>
      </c>
    </row>
    <row r="107" spans="1:7" ht="15.5" x14ac:dyDescent="0.35">
      <c r="A107" s="1" t="s">
        <v>13</v>
      </c>
    </row>
    <row r="108" spans="1:7" x14ac:dyDescent="0.35">
      <c r="A108" t="s">
        <v>14</v>
      </c>
      <c r="B108" t="s">
        <v>15</v>
      </c>
      <c r="C108" t="s">
        <v>16</v>
      </c>
      <c r="D108" t="s">
        <v>7</v>
      </c>
      <c r="E108" t="s">
        <v>10</v>
      </c>
      <c r="F108" t="s">
        <v>18</v>
      </c>
      <c r="G108" t="s">
        <v>9</v>
      </c>
    </row>
    <row r="109" spans="1:7" x14ac:dyDescent="0.35">
      <c r="A109" t="s">
        <v>63</v>
      </c>
      <c r="B109">
        <v>1</v>
      </c>
      <c r="C109" t="s">
        <v>1</v>
      </c>
      <c r="D109" t="s">
        <v>34</v>
      </c>
      <c r="E109" t="s">
        <v>21</v>
      </c>
      <c r="F109" t="s">
        <v>25</v>
      </c>
    </row>
    <row r="110" spans="1:7" x14ac:dyDescent="0.35">
      <c r="A110" t="s">
        <v>68</v>
      </c>
      <c r="B110">
        <v>0.1</v>
      </c>
      <c r="C110" t="s">
        <v>780</v>
      </c>
      <c r="D110" t="s">
        <v>69</v>
      </c>
      <c r="E110" t="s">
        <v>21</v>
      </c>
      <c r="F110" t="s">
        <v>27</v>
      </c>
      <c r="G110" t="s">
        <v>70</v>
      </c>
    </row>
    <row r="111" spans="1:7" x14ac:dyDescent="0.35">
      <c r="A111" t="s">
        <v>71</v>
      </c>
      <c r="B111">
        <v>0.9</v>
      </c>
      <c r="C111" t="s">
        <v>780</v>
      </c>
      <c r="D111" t="s">
        <v>34</v>
      </c>
      <c r="E111" t="s">
        <v>21</v>
      </c>
      <c r="F111" t="s">
        <v>27</v>
      </c>
      <c r="G111" t="s">
        <v>72</v>
      </c>
    </row>
    <row r="113" spans="1:7" ht="15.5" x14ac:dyDescent="0.35">
      <c r="A113" s="1" t="s">
        <v>4</v>
      </c>
      <c r="B113" s="1" t="s">
        <v>302</v>
      </c>
    </row>
    <row r="114" spans="1:7" x14ac:dyDescent="0.35">
      <c r="A114" t="s">
        <v>6</v>
      </c>
      <c r="B114" t="s">
        <v>303</v>
      </c>
    </row>
    <row r="115" spans="1:7" x14ac:dyDescent="0.35">
      <c r="A115" t="s">
        <v>65</v>
      </c>
      <c r="B115" t="s">
        <v>66</v>
      </c>
    </row>
    <row r="116" spans="1:7" x14ac:dyDescent="0.35">
      <c r="A116" t="s">
        <v>7</v>
      </c>
      <c r="B116" t="s">
        <v>34</v>
      </c>
    </row>
    <row r="117" spans="1:7" x14ac:dyDescent="0.35">
      <c r="A117" t="s">
        <v>67</v>
      </c>
      <c r="B117">
        <v>1</v>
      </c>
    </row>
    <row r="118" spans="1:7" x14ac:dyDescent="0.35">
      <c r="A118" t="s">
        <v>9</v>
      </c>
      <c r="B118" t="s">
        <v>302</v>
      </c>
    </row>
    <row r="119" spans="1:7" x14ac:dyDescent="0.35">
      <c r="A119" t="s">
        <v>10</v>
      </c>
      <c r="B119" t="s">
        <v>177</v>
      </c>
    </row>
    <row r="120" spans="1:7" x14ac:dyDescent="0.35">
      <c r="A120" t="s">
        <v>12</v>
      </c>
      <c r="B120" t="s">
        <v>1</v>
      </c>
    </row>
    <row r="121" spans="1:7" ht="15.5" x14ac:dyDescent="0.35">
      <c r="A121" s="1" t="s">
        <v>13</v>
      </c>
    </row>
    <row r="122" spans="1:7" x14ac:dyDescent="0.35">
      <c r="A122" t="s">
        <v>14</v>
      </c>
      <c r="B122" t="s">
        <v>15</v>
      </c>
      <c r="C122" t="s">
        <v>16</v>
      </c>
      <c r="D122" t="s">
        <v>7</v>
      </c>
      <c r="E122" t="s">
        <v>10</v>
      </c>
      <c r="F122" t="s">
        <v>18</v>
      </c>
      <c r="G122" t="s">
        <v>9</v>
      </c>
    </row>
    <row r="123" spans="1:7" x14ac:dyDescent="0.35">
      <c r="A123" t="s">
        <v>302</v>
      </c>
      <c r="B123">
        <v>1</v>
      </c>
      <c r="C123" t="s">
        <v>1</v>
      </c>
      <c r="D123" t="s">
        <v>34</v>
      </c>
      <c r="E123" t="s">
        <v>177</v>
      </c>
      <c r="F123" t="s">
        <v>25</v>
      </c>
    </row>
    <row r="124" spans="1:7" x14ac:dyDescent="0.35">
      <c r="A124" t="s">
        <v>161</v>
      </c>
      <c r="B124">
        <v>3.9529411764705882E-2</v>
      </c>
      <c r="C124" t="s">
        <v>780</v>
      </c>
      <c r="D124" t="s">
        <v>34</v>
      </c>
      <c r="E124" t="s">
        <v>21</v>
      </c>
      <c r="F124" t="s">
        <v>27</v>
      </c>
      <c r="G124" t="s">
        <v>162</v>
      </c>
    </row>
    <row r="125" spans="1:7" x14ac:dyDescent="0.35">
      <c r="A125" t="s">
        <v>170</v>
      </c>
      <c r="B125">
        <v>3.9529411764705882E-2</v>
      </c>
      <c r="C125" t="s">
        <v>780</v>
      </c>
      <c r="D125" t="s">
        <v>69</v>
      </c>
      <c r="E125" t="s">
        <v>21</v>
      </c>
      <c r="F125" t="s">
        <v>27</v>
      </c>
      <c r="G125" t="s">
        <v>170</v>
      </c>
    </row>
    <row r="127" spans="1:7" ht="15.5" x14ac:dyDescent="0.35">
      <c r="A127" s="1" t="s">
        <v>4</v>
      </c>
      <c r="B127" s="1" t="s">
        <v>310</v>
      </c>
    </row>
    <row r="128" spans="1:7" x14ac:dyDescent="0.35">
      <c r="A128" t="s">
        <v>6</v>
      </c>
      <c r="B128" t="s">
        <v>311</v>
      </c>
    </row>
    <row r="129" spans="1:7" x14ac:dyDescent="0.35">
      <c r="A129" t="s">
        <v>65</v>
      </c>
      <c r="B129" t="s">
        <v>66</v>
      </c>
    </row>
    <row r="130" spans="1:7" x14ac:dyDescent="0.35">
      <c r="A130" t="s">
        <v>7</v>
      </c>
      <c r="B130" t="s">
        <v>34</v>
      </c>
    </row>
    <row r="131" spans="1:7" x14ac:dyDescent="0.35">
      <c r="A131" t="s">
        <v>67</v>
      </c>
      <c r="B131">
        <v>1</v>
      </c>
    </row>
    <row r="132" spans="1:7" x14ac:dyDescent="0.35">
      <c r="A132" t="s">
        <v>9</v>
      </c>
      <c r="B132" t="s">
        <v>310</v>
      </c>
    </row>
    <row r="133" spans="1:7" x14ac:dyDescent="0.35">
      <c r="A133" t="s">
        <v>10</v>
      </c>
      <c r="B133" t="s">
        <v>21</v>
      </c>
    </row>
    <row r="134" spans="1:7" x14ac:dyDescent="0.35">
      <c r="A134" t="s">
        <v>12</v>
      </c>
      <c r="B134" t="s">
        <v>1</v>
      </c>
    </row>
    <row r="135" spans="1:7" ht="15.5" x14ac:dyDescent="0.35">
      <c r="A135" s="1" t="s">
        <v>13</v>
      </c>
    </row>
    <row r="136" spans="1:7" x14ac:dyDescent="0.35">
      <c r="A136" t="s">
        <v>14</v>
      </c>
      <c r="B136" t="s">
        <v>15</v>
      </c>
      <c r="C136" t="s">
        <v>16</v>
      </c>
      <c r="D136" t="s">
        <v>7</v>
      </c>
      <c r="E136" t="s">
        <v>10</v>
      </c>
      <c r="F136" t="s">
        <v>18</v>
      </c>
      <c r="G136" t="s">
        <v>9</v>
      </c>
    </row>
    <row r="137" spans="1:7" x14ac:dyDescent="0.35">
      <c r="A137" t="s">
        <v>310</v>
      </c>
      <c r="B137">
        <v>1</v>
      </c>
      <c r="C137" t="s">
        <v>1</v>
      </c>
      <c r="D137" t="s">
        <v>34</v>
      </c>
      <c r="E137" t="s">
        <v>21</v>
      </c>
      <c r="F137" t="s">
        <v>25</v>
      </c>
    </row>
    <row r="138" spans="1:7" x14ac:dyDescent="0.35">
      <c r="A138" t="s">
        <v>161</v>
      </c>
      <c r="B138">
        <v>9.0579710144927522E-2</v>
      </c>
      <c r="C138" t="s">
        <v>780</v>
      </c>
      <c r="D138" t="s">
        <v>34</v>
      </c>
      <c r="E138" t="s">
        <v>21</v>
      </c>
      <c r="F138" t="s">
        <v>27</v>
      </c>
      <c r="G138" t="s">
        <v>162</v>
      </c>
    </row>
    <row r="139" spans="1:7" x14ac:dyDescent="0.35">
      <c r="A139" t="s">
        <v>224</v>
      </c>
      <c r="B139">
        <v>0.16908212560386471</v>
      </c>
      <c r="C139" t="s">
        <v>780</v>
      </c>
      <c r="D139" t="s">
        <v>34</v>
      </c>
      <c r="E139" t="s">
        <v>21</v>
      </c>
      <c r="F139" t="s">
        <v>27</v>
      </c>
      <c r="G139" t="s">
        <v>225</v>
      </c>
    </row>
    <row r="140" spans="1:7" x14ac:dyDescent="0.35">
      <c r="A140" t="s">
        <v>312</v>
      </c>
      <c r="B140">
        <v>5.3140096618357481E-2</v>
      </c>
      <c r="C140" t="s">
        <v>780</v>
      </c>
      <c r="D140" t="s">
        <v>34</v>
      </c>
      <c r="E140" t="s">
        <v>21</v>
      </c>
      <c r="F140" t="s">
        <v>27</v>
      </c>
      <c r="G140" t="s">
        <v>313</v>
      </c>
    </row>
    <row r="141" spans="1:7" x14ac:dyDescent="0.35">
      <c r="A141" t="s">
        <v>314</v>
      </c>
      <c r="B141">
        <v>0.25241545893719802</v>
      </c>
      <c r="C141" t="s">
        <v>780</v>
      </c>
      <c r="D141" t="s">
        <v>34</v>
      </c>
      <c r="E141" t="s">
        <v>21</v>
      </c>
      <c r="F141" t="s">
        <v>27</v>
      </c>
      <c r="G141" t="s">
        <v>315</v>
      </c>
    </row>
    <row r="142" spans="1:7" x14ac:dyDescent="0.35">
      <c r="A142" t="s">
        <v>316</v>
      </c>
      <c r="B142">
        <v>0.33816425120772942</v>
      </c>
      <c r="C142" t="s">
        <v>780</v>
      </c>
      <c r="D142" t="s">
        <v>34</v>
      </c>
      <c r="E142" t="s">
        <v>21</v>
      </c>
      <c r="F142" t="s">
        <v>27</v>
      </c>
      <c r="G142" t="s">
        <v>317</v>
      </c>
    </row>
    <row r="143" spans="1:7" x14ac:dyDescent="0.35">
      <c r="A143" t="s">
        <v>104</v>
      </c>
      <c r="B143">
        <v>4.8309178743961352E-2</v>
      </c>
      <c r="C143" t="s">
        <v>780</v>
      </c>
      <c r="D143" t="s">
        <v>34</v>
      </c>
      <c r="E143" t="s">
        <v>21</v>
      </c>
      <c r="F143" t="s">
        <v>27</v>
      </c>
      <c r="G143" t="s">
        <v>105</v>
      </c>
    </row>
    <row r="144" spans="1:7" x14ac:dyDescent="0.35">
      <c r="A144" t="s">
        <v>318</v>
      </c>
      <c r="B144">
        <v>0.47705314009661831</v>
      </c>
      <c r="C144" t="s">
        <v>780</v>
      </c>
      <c r="D144" t="s">
        <v>69</v>
      </c>
      <c r="E144" t="s">
        <v>21</v>
      </c>
      <c r="F144" t="s">
        <v>27</v>
      </c>
      <c r="G144" t="s">
        <v>318</v>
      </c>
    </row>
    <row r="145" spans="1:7" x14ac:dyDescent="0.35">
      <c r="A145" t="s">
        <v>319</v>
      </c>
      <c r="B145">
        <v>4.8309178743961352E-2</v>
      </c>
      <c r="C145" t="s">
        <v>780</v>
      </c>
      <c r="D145" t="s">
        <v>69</v>
      </c>
      <c r="E145" t="s">
        <v>21</v>
      </c>
      <c r="F145" t="s">
        <v>27</v>
      </c>
      <c r="G145" t="s">
        <v>189</v>
      </c>
    </row>
    <row r="147" spans="1:7" ht="15.5" x14ac:dyDescent="0.35">
      <c r="A147" s="1" t="s">
        <v>4</v>
      </c>
      <c r="B147" s="1" t="s">
        <v>404</v>
      </c>
    </row>
    <row r="148" spans="1:7" x14ac:dyDescent="0.35">
      <c r="A148" t="s">
        <v>6</v>
      </c>
      <c r="B148" t="s">
        <v>405</v>
      </c>
    </row>
    <row r="149" spans="1:7" x14ac:dyDescent="0.35">
      <c r="A149" t="s">
        <v>65</v>
      </c>
      <c r="B149" t="s">
        <v>406</v>
      </c>
    </row>
    <row r="150" spans="1:7" x14ac:dyDescent="0.35">
      <c r="A150" t="s">
        <v>7</v>
      </c>
      <c r="B150" t="s">
        <v>34</v>
      </c>
    </row>
    <row r="151" spans="1:7" x14ac:dyDescent="0.35">
      <c r="A151" t="s">
        <v>67</v>
      </c>
      <c r="B151">
        <v>1</v>
      </c>
    </row>
    <row r="152" spans="1:7" x14ac:dyDescent="0.35">
      <c r="A152" t="s">
        <v>9</v>
      </c>
      <c r="B152" t="s">
        <v>404</v>
      </c>
    </row>
    <row r="153" spans="1:7" x14ac:dyDescent="0.35">
      <c r="A153" t="s">
        <v>10</v>
      </c>
      <c r="B153" t="s">
        <v>21</v>
      </c>
    </row>
    <row r="154" spans="1:7" x14ac:dyDescent="0.35">
      <c r="A154" t="s">
        <v>12</v>
      </c>
      <c r="B154" t="s">
        <v>1</v>
      </c>
    </row>
    <row r="155" spans="1:7" ht="15.5" x14ac:dyDescent="0.35">
      <c r="A155" s="1" t="s">
        <v>13</v>
      </c>
    </row>
    <row r="156" spans="1:7" x14ac:dyDescent="0.35">
      <c r="A156" t="s">
        <v>14</v>
      </c>
      <c r="B156" t="s">
        <v>15</v>
      </c>
      <c r="C156" t="s">
        <v>16</v>
      </c>
      <c r="D156" t="s">
        <v>7</v>
      </c>
      <c r="E156" t="s">
        <v>10</v>
      </c>
      <c r="F156" t="s">
        <v>18</v>
      </c>
      <c r="G156" t="s">
        <v>9</v>
      </c>
    </row>
    <row r="157" spans="1:7" x14ac:dyDescent="0.35">
      <c r="A157" t="s">
        <v>404</v>
      </c>
      <c r="B157">
        <v>1</v>
      </c>
      <c r="C157" t="s">
        <v>1</v>
      </c>
      <c r="D157" t="s">
        <v>34</v>
      </c>
      <c r="E157" t="s">
        <v>21</v>
      </c>
      <c r="F157" t="s">
        <v>25</v>
      </c>
    </row>
    <row r="158" spans="1:7" x14ac:dyDescent="0.35">
      <c r="A158" t="s">
        <v>407</v>
      </c>
      <c r="B158">
        <v>1</v>
      </c>
      <c r="C158" t="s">
        <v>200</v>
      </c>
      <c r="D158" t="s">
        <v>34</v>
      </c>
      <c r="E158" t="s">
        <v>21</v>
      </c>
      <c r="F158" t="s">
        <v>27</v>
      </c>
      <c r="G158" t="s">
        <v>408</v>
      </c>
    </row>
    <row r="160" spans="1:7" ht="15.5" x14ac:dyDescent="0.35">
      <c r="A160" s="1" t="s">
        <v>4</v>
      </c>
      <c r="B160" s="1" t="s">
        <v>220</v>
      </c>
    </row>
    <row r="161" spans="1:8" x14ac:dyDescent="0.35">
      <c r="A161" t="s">
        <v>6</v>
      </c>
      <c r="B161" t="s">
        <v>262</v>
      </c>
    </row>
    <row r="162" spans="1:8" x14ac:dyDescent="0.35">
      <c r="A162" t="s">
        <v>65</v>
      </c>
      <c r="B162" t="s">
        <v>66</v>
      </c>
    </row>
    <row r="163" spans="1:8" x14ac:dyDescent="0.35">
      <c r="A163" t="s">
        <v>7</v>
      </c>
      <c r="B163" t="s">
        <v>34</v>
      </c>
    </row>
    <row r="164" spans="1:8" x14ac:dyDescent="0.35">
      <c r="A164" t="s">
        <v>67</v>
      </c>
      <c r="B164">
        <v>1</v>
      </c>
    </row>
    <row r="165" spans="1:8" x14ac:dyDescent="0.35">
      <c r="A165" t="s">
        <v>9</v>
      </c>
      <c r="B165" t="s">
        <v>220</v>
      </c>
    </row>
    <row r="166" spans="1:8" x14ac:dyDescent="0.35">
      <c r="A166" t="s">
        <v>10</v>
      </c>
      <c r="B166" t="s">
        <v>221</v>
      </c>
    </row>
    <row r="167" spans="1:8" x14ac:dyDescent="0.35">
      <c r="A167" t="s">
        <v>12</v>
      </c>
      <c r="B167" t="s">
        <v>1</v>
      </c>
    </row>
    <row r="168" spans="1:8" ht="15.5" x14ac:dyDescent="0.35">
      <c r="A168" s="1" t="s">
        <v>13</v>
      </c>
    </row>
    <row r="169" spans="1:8" x14ac:dyDescent="0.35">
      <c r="A169" t="s">
        <v>14</v>
      </c>
      <c r="B169" t="s">
        <v>15</v>
      </c>
      <c r="C169" t="s">
        <v>16</v>
      </c>
      <c r="D169" t="s">
        <v>7</v>
      </c>
      <c r="E169" t="s">
        <v>10</v>
      </c>
      <c r="F169" t="s">
        <v>17</v>
      </c>
      <c r="G169" t="s">
        <v>18</v>
      </c>
      <c r="H169" t="s">
        <v>9</v>
      </c>
    </row>
    <row r="170" spans="1:8" x14ac:dyDescent="0.35">
      <c r="A170" t="s">
        <v>109</v>
      </c>
      <c r="B170">
        <v>4.68</v>
      </c>
      <c r="C170" t="s">
        <v>1</v>
      </c>
      <c r="E170" t="s">
        <v>11</v>
      </c>
      <c r="F170" t="s">
        <v>22</v>
      </c>
      <c r="G170" t="s">
        <v>23</v>
      </c>
    </row>
    <row r="171" spans="1:8" x14ac:dyDescent="0.35">
      <c r="A171" t="s">
        <v>263</v>
      </c>
      <c r="B171">
        <v>4.8200000000000001E-4</v>
      </c>
      <c r="C171" t="s">
        <v>1</v>
      </c>
      <c r="E171" t="s">
        <v>21</v>
      </c>
      <c r="F171" t="s">
        <v>22</v>
      </c>
      <c r="G171" t="s">
        <v>23</v>
      </c>
    </row>
    <row r="172" spans="1:8" x14ac:dyDescent="0.35">
      <c r="A172" t="s">
        <v>220</v>
      </c>
      <c r="B172">
        <v>1</v>
      </c>
      <c r="C172" t="s">
        <v>1</v>
      </c>
      <c r="D172" t="s">
        <v>34</v>
      </c>
      <c r="E172" t="s">
        <v>221</v>
      </c>
      <c r="G172" t="s">
        <v>25</v>
      </c>
    </row>
    <row r="173" spans="1:8" x14ac:dyDescent="0.35">
      <c r="A173" t="s">
        <v>264</v>
      </c>
      <c r="B173">
        <v>34.4</v>
      </c>
      <c r="C173" t="s">
        <v>780</v>
      </c>
      <c r="D173" t="s">
        <v>69</v>
      </c>
      <c r="E173" t="s">
        <v>11</v>
      </c>
      <c r="G173" t="s">
        <v>27</v>
      </c>
      <c r="H173" t="s">
        <v>130</v>
      </c>
    </row>
    <row r="174" spans="1:8" x14ac:dyDescent="0.35">
      <c r="A174" t="s">
        <v>265</v>
      </c>
      <c r="B174">
        <v>1.72E-2</v>
      </c>
      <c r="C174" t="s">
        <v>780</v>
      </c>
      <c r="D174" t="s">
        <v>69</v>
      </c>
      <c r="E174" t="s">
        <v>21</v>
      </c>
      <c r="G174" t="s">
        <v>27</v>
      </c>
      <c r="H174" t="s">
        <v>266</v>
      </c>
    </row>
    <row r="175" spans="1:8" x14ac:dyDescent="0.35">
      <c r="A175" t="s">
        <v>131</v>
      </c>
      <c r="B175">
        <v>6.5400000000000001E-6</v>
      </c>
      <c r="C175" t="s">
        <v>780</v>
      </c>
      <c r="D175" t="s">
        <v>69</v>
      </c>
      <c r="E175" t="s">
        <v>21</v>
      </c>
      <c r="G175" t="s">
        <v>27</v>
      </c>
      <c r="H175" t="s">
        <v>132</v>
      </c>
    </row>
    <row r="176" spans="1:8" x14ac:dyDescent="0.35">
      <c r="A176" t="s">
        <v>120</v>
      </c>
      <c r="B176">
        <v>1.3</v>
      </c>
      <c r="C176" t="s">
        <v>780</v>
      </c>
      <c r="D176" t="s">
        <v>121</v>
      </c>
      <c r="E176" t="s">
        <v>61</v>
      </c>
      <c r="G176" t="s">
        <v>27</v>
      </c>
      <c r="H176" t="s">
        <v>122</v>
      </c>
    </row>
    <row r="177" spans="1:8" x14ac:dyDescent="0.35">
      <c r="A177" t="s">
        <v>267</v>
      </c>
      <c r="B177">
        <v>3.3299999999999998E-7</v>
      </c>
      <c r="C177" t="s">
        <v>780</v>
      </c>
      <c r="D177" t="s">
        <v>69</v>
      </c>
      <c r="E177" t="s">
        <v>10</v>
      </c>
      <c r="G177" t="s">
        <v>27</v>
      </c>
      <c r="H177" t="s">
        <v>268</v>
      </c>
    </row>
    <row r="178" spans="1:8" x14ac:dyDescent="0.35">
      <c r="A178" t="s">
        <v>269</v>
      </c>
      <c r="B178">
        <v>3.1E-2</v>
      </c>
      <c r="C178" t="s">
        <v>780</v>
      </c>
      <c r="D178" t="s">
        <v>69</v>
      </c>
      <c r="E178" t="s">
        <v>21</v>
      </c>
      <c r="G178" t="s">
        <v>27</v>
      </c>
      <c r="H178" t="s">
        <v>270</v>
      </c>
    </row>
    <row r="180" spans="1:8" ht="15.5" x14ac:dyDescent="0.35">
      <c r="A180" s="1" t="s">
        <v>4</v>
      </c>
      <c r="B180" s="1" t="s">
        <v>579</v>
      </c>
    </row>
    <row r="181" spans="1:8" x14ac:dyDescent="0.35">
      <c r="A181" t="s">
        <v>6</v>
      </c>
      <c r="B181" t="s">
        <v>592</v>
      </c>
    </row>
    <row r="182" spans="1:8" x14ac:dyDescent="0.35">
      <c r="A182" t="s">
        <v>65</v>
      </c>
      <c r="B182" t="s">
        <v>66</v>
      </c>
    </row>
    <row r="183" spans="1:8" x14ac:dyDescent="0.35">
      <c r="A183" t="s">
        <v>7</v>
      </c>
      <c r="B183" t="s">
        <v>34</v>
      </c>
    </row>
    <row r="184" spans="1:8" x14ac:dyDescent="0.35">
      <c r="A184" t="s">
        <v>67</v>
      </c>
      <c r="B184">
        <v>1</v>
      </c>
    </row>
    <row r="185" spans="1:8" x14ac:dyDescent="0.35">
      <c r="A185" t="s">
        <v>9</v>
      </c>
      <c r="B185" t="s">
        <v>579</v>
      </c>
    </row>
    <row r="186" spans="1:8" x14ac:dyDescent="0.35">
      <c r="A186" t="s">
        <v>10</v>
      </c>
      <c r="B186" t="s">
        <v>21</v>
      </c>
    </row>
    <row r="187" spans="1:8" x14ac:dyDescent="0.35">
      <c r="A187" t="s">
        <v>12</v>
      </c>
      <c r="B187" t="s">
        <v>1</v>
      </c>
    </row>
    <row r="188" spans="1:8" ht="15.5" x14ac:dyDescent="0.35">
      <c r="A188" s="1" t="s">
        <v>13</v>
      </c>
    </row>
    <row r="189" spans="1:8" x14ac:dyDescent="0.35">
      <c r="A189" t="s">
        <v>14</v>
      </c>
      <c r="B189" t="s">
        <v>15</v>
      </c>
      <c r="C189" t="s">
        <v>16</v>
      </c>
      <c r="D189" t="s">
        <v>7</v>
      </c>
      <c r="E189" t="s">
        <v>10</v>
      </c>
      <c r="F189" t="s">
        <v>18</v>
      </c>
      <c r="G189" t="s">
        <v>9</v>
      </c>
    </row>
    <row r="190" spans="1:8" x14ac:dyDescent="0.35">
      <c r="A190" t="s">
        <v>579</v>
      </c>
      <c r="B190">
        <v>1</v>
      </c>
      <c r="C190" t="s">
        <v>1</v>
      </c>
      <c r="D190" t="s">
        <v>34</v>
      </c>
      <c r="E190" t="s">
        <v>21</v>
      </c>
      <c r="F190" t="s">
        <v>25</v>
      </c>
    </row>
    <row r="191" spans="1:8" x14ac:dyDescent="0.35">
      <c r="A191" t="s">
        <v>318</v>
      </c>
      <c r="B191">
        <v>1</v>
      </c>
      <c r="C191" t="s">
        <v>780</v>
      </c>
      <c r="D191" t="s">
        <v>69</v>
      </c>
      <c r="E191" t="s">
        <v>21</v>
      </c>
      <c r="F191" t="s">
        <v>27</v>
      </c>
      <c r="G191" t="s">
        <v>318</v>
      </c>
    </row>
    <row r="192" spans="1:8" x14ac:dyDescent="0.35">
      <c r="A192" t="s">
        <v>319</v>
      </c>
      <c r="B192">
        <v>1</v>
      </c>
      <c r="C192" t="s">
        <v>780</v>
      </c>
      <c r="D192" t="s">
        <v>69</v>
      </c>
      <c r="E192" t="s">
        <v>21</v>
      </c>
      <c r="F192" t="s">
        <v>27</v>
      </c>
      <c r="G192"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9"/>
  <sheetViews>
    <sheetView topLeftCell="A35" workbookViewId="0">
      <selection activeCell="D53" sqref="D53"/>
    </sheetView>
  </sheetViews>
  <sheetFormatPr defaultRowHeight="14.5" x14ac:dyDescent="0.35"/>
  <sheetData>
    <row r="1" spans="1:7" ht="15.5" x14ac:dyDescent="0.35">
      <c r="A1" s="1" t="s">
        <v>4</v>
      </c>
      <c r="B1" s="1" t="s">
        <v>320</v>
      </c>
    </row>
    <row r="2" spans="1:7" x14ac:dyDescent="0.35">
      <c r="A2" t="s">
        <v>6</v>
      </c>
      <c r="B2" t="s">
        <v>321</v>
      </c>
    </row>
    <row r="3" spans="1:7" x14ac:dyDescent="0.35">
      <c r="A3" t="s">
        <v>65</v>
      </c>
      <c r="B3" t="s">
        <v>322</v>
      </c>
    </row>
    <row r="4" spans="1:7" x14ac:dyDescent="0.35">
      <c r="A4" t="s">
        <v>7</v>
      </c>
      <c r="B4" t="s">
        <v>34</v>
      </c>
    </row>
    <row r="5" spans="1:7" x14ac:dyDescent="0.35">
      <c r="A5" t="s">
        <v>67</v>
      </c>
      <c r="B5">
        <v>1</v>
      </c>
    </row>
    <row r="6" spans="1:7" x14ac:dyDescent="0.35">
      <c r="A6" t="s">
        <v>9</v>
      </c>
      <c r="B6" t="s">
        <v>320</v>
      </c>
    </row>
    <row r="7" spans="1:7" x14ac:dyDescent="0.35">
      <c r="A7" t="s">
        <v>10</v>
      </c>
      <c r="B7" t="s">
        <v>21</v>
      </c>
    </row>
    <row r="8" spans="1:7" x14ac:dyDescent="0.35">
      <c r="A8" t="s">
        <v>12</v>
      </c>
      <c r="B8" t="s">
        <v>1</v>
      </c>
    </row>
    <row r="9" spans="1:7" ht="15.5" x14ac:dyDescent="0.35">
      <c r="A9" s="1" t="s">
        <v>13</v>
      </c>
    </row>
    <row r="10" spans="1:7" x14ac:dyDescent="0.35">
      <c r="A10" t="s">
        <v>14</v>
      </c>
      <c r="B10" t="s">
        <v>15</v>
      </c>
      <c r="C10" t="s">
        <v>16</v>
      </c>
      <c r="D10" t="s">
        <v>7</v>
      </c>
      <c r="E10" t="s">
        <v>10</v>
      </c>
      <c r="F10" t="s">
        <v>18</v>
      </c>
      <c r="G10" t="s">
        <v>9</v>
      </c>
    </row>
    <row r="11" spans="1:7" x14ac:dyDescent="0.35">
      <c r="A11" t="s">
        <v>320</v>
      </c>
      <c r="B11">
        <v>1</v>
      </c>
      <c r="C11" t="s">
        <v>1</v>
      </c>
      <c r="D11" t="s">
        <v>34</v>
      </c>
      <c r="E11" t="s">
        <v>21</v>
      </c>
      <c r="F11" t="s">
        <v>25</v>
      </c>
    </row>
    <row r="12" spans="1:7" x14ac:dyDescent="0.35">
      <c r="A12" t="s">
        <v>323</v>
      </c>
      <c r="B12">
        <v>0.33</v>
      </c>
      <c r="C12" t="s">
        <v>1</v>
      </c>
      <c r="D12" t="s">
        <v>34</v>
      </c>
      <c r="E12" t="s">
        <v>21</v>
      </c>
      <c r="F12" t="s">
        <v>27</v>
      </c>
      <c r="G12" t="s">
        <v>323</v>
      </c>
    </row>
    <row r="13" spans="1:7" x14ac:dyDescent="0.35">
      <c r="A13" t="s">
        <v>161</v>
      </c>
      <c r="B13">
        <v>0.2</v>
      </c>
      <c r="C13" t="s">
        <v>780</v>
      </c>
      <c r="D13" t="s">
        <v>34</v>
      </c>
      <c r="E13" t="s">
        <v>21</v>
      </c>
      <c r="F13" t="s">
        <v>27</v>
      </c>
      <c r="G13" t="s">
        <v>162</v>
      </c>
    </row>
    <row r="14" spans="1:7" x14ac:dyDescent="0.35">
      <c r="A14" t="s">
        <v>324</v>
      </c>
      <c r="B14">
        <v>0.22</v>
      </c>
      <c r="C14" t="s">
        <v>780</v>
      </c>
      <c r="D14" t="s">
        <v>69</v>
      </c>
      <c r="E14" t="s">
        <v>21</v>
      </c>
      <c r="F14" t="s">
        <v>27</v>
      </c>
      <c r="G14" t="s">
        <v>325</v>
      </c>
    </row>
    <row r="15" spans="1:7" x14ac:dyDescent="0.35">
      <c r="A15" t="s">
        <v>166</v>
      </c>
      <c r="B15">
        <v>0.55000000000000004</v>
      </c>
      <c r="C15" t="s">
        <v>780</v>
      </c>
      <c r="D15" t="s">
        <v>69</v>
      </c>
      <c r="E15" t="s">
        <v>21</v>
      </c>
      <c r="F15" t="s">
        <v>27</v>
      </c>
      <c r="G15" t="s">
        <v>166</v>
      </c>
    </row>
    <row r="16" spans="1:7" x14ac:dyDescent="0.35">
      <c r="A16" t="s">
        <v>318</v>
      </c>
      <c r="B16">
        <v>0.45</v>
      </c>
      <c r="C16" t="s">
        <v>780</v>
      </c>
      <c r="D16" t="s">
        <v>69</v>
      </c>
      <c r="E16" t="s">
        <v>21</v>
      </c>
      <c r="F16" t="s">
        <v>27</v>
      </c>
      <c r="G16" t="s">
        <v>318</v>
      </c>
    </row>
    <row r="17" spans="1:9" x14ac:dyDescent="0.35">
      <c r="A17" t="s">
        <v>319</v>
      </c>
      <c r="B17">
        <v>0.25</v>
      </c>
      <c r="C17" t="s">
        <v>780</v>
      </c>
      <c r="D17" t="s">
        <v>69</v>
      </c>
      <c r="E17" t="s">
        <v>21</v>
      </c>
      <c r="F17" t="s">
        <v>27</v>
      </c>
      <c r="G17" t="s">
        <v>189</v>
      </c>
    </row>
    <row r="19" spans="1:9" ht="15.5" x14ac:dyDescent="0.35">
      <c r="A19" s="1" t="s">
        <v>4</v>
      </c>
      <c r="B19" s="1" t="s">
        <v>690</v>
      </c>
    </row>
    <row r="20" spans="1:9" x14ac:dyDescent="0.35">
      <c r="A20" t="s">
        <v>7</v>
      </c>
      <c r="B20" t="s">
        <v>26</v>
      </c>
    </row>
    <row r="21" spans="1:9" x14ac:dyDescent="0.35">
      <c r="A21" t="s">
        <v>67</v>
      </c>
      <c r="B21">
        <v>1</v>
      </c>
    </row>
    <row r="22" spans="1:9" x14ac:dyDescent="0.35">
      <c r="A22" t="s">
        <v>9</v>
      </c>
      <c r="B22" t="s">
        <v>682</v>
      </c>
    </row>
    <row r="23" spans="1:9" x14ac:dyDescent="0.35">
      <c r="A23" t="s">
        <v>18</v>
      </c>
      <c r="B23" t="s">
        <v>184</v>
      </c>
    </row>
    <row r="24" spans="1:9" x14ac:dyDescent="0.35">
      <c r="A24" t="s">
        <v>10</v>
      </c>
      <c r="B24" t="s">
        <v>21</v>
      </c>
    </row>
    <row r="25" spans="1:9" x14ac:dyDescent="0.35">
      <c r="A25" t="s">
        <v>65</v>
      </c>
      <c r="B25" t="s">
        <v>683</v>
      </c>
    </row>
    <row r="26" spans="1:9" x14ac:dyDescent="0.35">
      <c r="A26" t="s">
        <v>7</v>
      </c>
      <c r="B26" t="s">
        <v>26</v>
      </c>
    </row>
    <row r="27" spans="1:9" ht="15.5" x14ac:dyDescent="0.35">
      <c r="A27" s="1" t="s">
        <v>13</v>
      </c>
    </row>
    <row r="28" spans="1:9" x14ac:dyDescent="0.35">
      <c r="A28" t="s">
        <v>14</v>
      </c>
      <c r="B28" t="s">
        <v>15</v>
      </c>
      <c r="C28" t="s">
        <v>16</v>
      </c>
      <c r="D28" t="s">
        <v>7</v>
      </c>
      <c r="E28" t="s">
        <v>10</v>
      </c>
      <c r="F28" t="s">
        <v>17</v>
      </c>
      <c r="G28" t="s">
        <v>18</v>
      </c>
      <c r="H28" t="s">
        <v>9</v>
      </c>
      <c r="I28" t="s">
        <v>65</v>
      </c>
    </row>
    <row r="29" spans="1:9" ht="15.5" x14ac:dyDescent="0.35">
      <c r="A29" s="2" t="s">
        <v>690</v>
      </c>
      <c r="B29">
        <v>1</v>
      </c>
      <c r="C29" t="s">
        <v>1</v>
      </c>
      <c r="D29" t="s">
        <v>26</v>
      </c>
      <c r="E29" t="s">
        <v>21</v>
      </c>
      <c r="G29" t="s">
        <v>25</v>
      </c>
      <c r="H29" t="s">
        <v>682</v>
      </c>
    </row>
    <row r="30" spans="1:9" x14ac:dyDescent="0.35">
      <c r="A30" t="s">
        <v>684</v>
      </c>
      <c r="B30">
        <v>5.9579831932773109E-2</v>
      </c>
      <c r="C30" t="s">
        <v>200</v>
      </c>
      <c r="D30" t="s">
        <v>34</v>
      </c>
      <c r="E30" t="s">
        <v>21</v>
      </c>
      <c r="G30" t="s">
        <v>27</v>
      </c>
      <c r="H30" t="s">
        <v>685</v>
      </c>
      <c r="I30" t="s">
        <v>686</v>
      </c>
    </row>
    <row r="31" spans="1:9" x14ac:dyDescent="0.35">
      <c r="A31" t="s">
        <v>323</v>
      </c>
      <c r="B31">
        <v>0.16621848739495798</v>
      </c>
      <c r="C31" t="s">
        <v>1</v>
      </c>
      <c r="D31" t="s">
        <v>34</v>
      </c>
      <c r="E31" t="s">
        <v>21</v>
      </c>
      <c r="G31" t="s">
        <v>27</v>
      </c>
      <c r="H31" t="s">
        <v>323</v>
      </c>
    </row>
    <row r="32" spans="1:9" x14ac:dyDescent="0.35">
      <c r="A32" t="s">
        <v>215</v>
      </c>
      <c r="B32" s="3">
        <v>0.10815126050420168</v>
      </c>
      <c r="C32" t="s">
        <v>200</v>
      </c>
      <c r="D32" t="s">
        <v>60</v>
      </c>
      <c r="E32" t="s">
        <v>61</v>
      </c>
      <c r="G32" t="s">
        <v>27</v>
      </c>
      <c r="H32" t="s">
        <v>216</v>
      </c>
    </row>
    <row r="33" spans="1:8" x14ac:dyDescent="0.35">
      <c r="A33" t="s">
        <v>324</v>
      </c>
      <c r="B33">
        <v>0.249327731092437</v>
      </c>
      <c r="C33" t="s">
        <v>200</v>
      </c>
      <c r="D33" t="s">
        <v>26</v>
      </c>
      <c r="E33" t="s">
        <v>21</v>
      </c>
      <c r="G33" t="s">
        <v>27</v>
      </c>
      <c r="H33" t="s">
        <v>325</v>
      </c>
    </row>
    <row r="34" spans="1:8" ht="87" x14ac:dyDescent="0.35">
      <c r="A34" s="4" t="s">
        <v>525</v>
      </c>
      <c r="B34">
        <v>8.6218487394957979E-2</v>
      </c>
      <c r="C34" t="s">
        <v>200</v>
      </c>
      <c r="D34" t="s">
        <v>26</v>
      </c>
      <c r="E34" t="s">
        <v>21</v>
      </c>
      <c r="G34" t="s">
        <v>27</v>
      </c>
      <c r="H34" s="5" t="s">
        <v>313</v>
      </c>
    </row>
    <row r="35" spans="1:8" x14ac:dyDescent="0.35">
      <c r="A35" t="s">
        <v>687</v>
      </c>
      <c r="B35">
        <v>3.9243697478991597E-2</v>
      </c>
      <c r="C35" t="s">
        <v>200</v>
      </c>
      <c r="D35" t="s">
        <v>26</v>
      </c>
      <c r="E35" t="s">
        <v>21</v>
      </c>
      <c r="G35" t="s">
        <v>27</v>
      </c>
      <c r="H35" t="s">
        <v>688</v>
      </c>
    </row>
    <row r="36" spans="1:8" x14ac:dyDescent="0.35">
      <c r="A36" t="s">
        <v>588</v>
      </c>
      <c r="B36">
        <v>4.7058823529411764E-2</v>
      </c>
      <c r="C36" t="s">
        <v>200</v>
      </c>
      <c r="D36" t="s">
        <v>34</v>
      </c>
      <c r="E36" t="s">
        <v>21</v>
      </c>
      <c r="G36" t="s">
        <v>27</v>
      </c>
      <c r="H36" t="s">
        <v>589</v>
      </c>
    </row>
    <row r="37" spans="1:8" x14ac:dyDescent="0.35">
      <c r="A37" t="s">
        <v>466</v>
      </c>
      <c r="B37">
        <v>8.9411764705882357E-2</v>
      </c>
      <c r="C37" t="s">
        <v>200</v>
      </c>
      <c r="D37" t="s">
        <v>34</v>
      </c>
      <c r="E37" t="s">
        <v>21</v>
      </c>
      <c r="G37" t="s">
        <v>27</v>
      </c>
      <c r="H37" t="s">
        <v>467</v>
      </c>
    </row>
    <row r="38" spans="1:8" x14ac:dyDescent="0.35">
      <c r="A38" t="s">
        <v>318</v>
      </c>
      <c r="B38">
        <v>8.9411764705882357E-2</v>
      </c>
      <c r="C38" t="s">
        <v>200</v>
      </c>
      <c r="D38" t="s">
        <v>26</v>
      </c>
      <c r="E38" t="s">
        <v>21</v>
      </c>
      <c r="G38" t="s">
        <v>27</v>
      </c>
      <c r="H38" t="s">
        <v>318</v>
      </c>
    </row>
    <row r="40" spans="1:8" ht="15.5" x14ac:dyDescent="0.35">
      <c r="A40" s="1" t="s">
        <v>4</v>
      </c>
      <c r="B40" s="1" t="s">
        <v>691</v>
      </c>
    </row>
    <row r="41" spans="1:8" x14ac:dyDescent="0.35">
      <c r="A41" t="s">
        <v>7</v>
      </c>
      <c r="B41" t="s">
        <v>26</v>
      </c>
    </row>
    <row r="42" spans="1:8" x14ac:dyDescent="0.35">
      <c r="A42" t="s">
        <v>67</v>
      </c>
      <c r="B42">
        <v>1</v>
      </c>
    </row>
    <row r="43" spans="1:8" x14ac:dyDescent="0.35">
      <c r="A43" t="s">
        <v>9</v>
      </c>
      <c r="B43" t="s">
        <v>682</v>
      </c>
    </row>
    <row r="44" spans="1:8" x14ac:dyDescent="0.35">
      <c r="A44" t="s">
        <v>18</v>
      </c>
      <c r="B44" t="s">
        <v>184</v>
      </c>
    </row>
    <row r="45" spans="1:8" x14ac:dyDescent="0.35">
      <c r="A45" t="s">
        <v>10</v>
      </c>
      <c r="B45" t="s">
        <v>21</v>
      </c>
    </row>
    <row r="46" spans="1:8" x14ac:dyDescent="0.35">
      <c r="A46" t="s">
        <v>65</v>
      </c>
      <c r="B46" t="s">
        <v>689</v>
      </c>
    </row>
    <row r="47" spans="1:8" x14ac:dyDescent="0.35">
      <c r="A47" t="s">
        <v>7</v>
      </c>
      <c r="B47" t="s">
        <v>26</v>
      </c>
    </row>
    <row r="48" spans="1:8" ht="15.5" x14ac:dyDescent="0.35">
      <c r="A48" s="1" t="s">
        <v>13</v>
      </c>
    </row>
    <row r="49" spans="1:9" x14ac:dyDescent="0.35">
      <c r="A49" t="s">
        <v>14</v>
      </c>
      <c r="B49" t="s">
        <v>15</v>
      </c>
      <c r="C49" t="s">
        <v>16</v>
      </c>
      <c r="D49" t="s">
        <v>7</v>
      </c>
      <c r="E49" t="s">
        <v>10</v>
      </c>
      <c r="F49" t="s">
        <v>17</v>
      </c>
      <c r="G49" t="s">
        <v>18</v>
      </c>
      <c r="H49" t="s">
        <v>9</v>
      </c>
      <c r="I49" t="s">
        <v>65</v>
      </c>
    </row>
    <row r="50" spans="1:9" ht="15.5" x14ac:dyDescent="0.35">
      <c r="A50" s="2" t="s">
        <v>691</v>
      </c>
      <c r="B50">
        <v>1</v>
      </c>
      <c r="C50" t="s">
        <v>1</v>
      </c>
      <c r="D50" t="s">
        <v>26</v>
      </c>
      <c r="E50" t="s">
        <v>21</v>
      </c>
      <c r="G50" t="s">
        <v>25</v>
      </c>
      <c r="H50" t="s">
        <v>682</v>
      </c>
    </row>
    <row r="51" spans="1:9" x14ac:dyDescent="0.35">
      <c r="A51" t="s">
        <v>684</v>
      </c>
      <c r="B51">
        <v>0.45936559139784949</v>
      </c>
      <c r="C51" t="s">
        <v>200</v>
      </c>
      <c r="D51" t="s">
        <v>34</v>
      </c>
      <c r="E51" t="s">
        <v>21</v>
      </c>
      <c r="G51" t="s">
        <v>27</v>
      </c>
      <c r="H51" t="s">
        <v>685</v>
      </c>
      <c r="I51" t="s">
        <v>686</v>
      </c>
    </row>
    <row r="52" spans="1:9" x14ac:dyDescent="0.35">
      <c r="A52" t="s">
        <v>323</v>
      </c>
      <c r="B52">
        <v>0.21368817204301077</v>
      </c>
      <c r="C52" t="s">
        <v>1</v>
      </c>
      <c r="D52" t="s">
        <v>34</v>
      </c>
      <c r="E52" t="s">
        <v>21</v>
      </c>
      <c r="G52" t="s">
        <v>27</v>
      </c>
      <c r="H52" t="s">
        <v>323</v>
      </c>
    </row>
    <row r="53" spans="1:9" x14ac:dyDescent="0.35">
      <c r="A53" t="s">
        <v>215</v>
      </c>
      <c r="B53" s="3">
        <v>0.17658064516129032</v>
      </c>
      <c r="C53" t="s">
        <v>200</v>
      </c>
      <c r="D53" t="s">
        <v>60</v>
      </c>
      <c r="E53" t="s">
        <v>61</v>
      </c>
      <c r="G53" t="s">
        <v>27</v>
      </c>
      <c r="H53" t="s">
        <v>216</v>
      </c>
    </row>
    <row r="54" spans="1:9" x14ac:dyDescent="0.35">
      <c r="A54" t="s">
        <v>324</v>
      </c>
      <c r="B54">
        <v>0.31989247311827956</v>
      </c>
      <c r="C54" t="s">
        <v>200</v>
      </c>
      <c r="D54" t="s">
        <v>26</v>
      </c>
      <c r="E54" t="s">
        <v>21</v>
      </c>
      <c r="G54" t="s">
        <v>27</v>
      </c>
      <c r="H54" t="s">
        <v>325</v>
      </c>
    </row>
    <row r="55" spans="1:9" x14ac:dyDescent="0.35">
      <c r="A55" t="s">
        <v>687</v>
      </c>
      <c r="B55">
        <v>4.9903225806451616E-2</v>
      </c>
      <c r="C55" t="s">
        <v>200</v>
      </c>
      <c r="D55" t="s">
        <v>26</v>
      </c>
      <c r="E55" t="s">
        <v>21</v>
      </c>
      <c r="G55" t="s">
        <v>27</v>
      </c>
      <c r="H55" t="s">
        <v>688</v>
      </c>
    </row>
    <row r="56" spans="1:9" x14ac:dyDescent="0.35">
      <c r="A56" t="s">
        <v>588</v>
      </c>
      <c r="B56">
        <v>6.0139784946236556E-2</v>
      </c>
      <c r="C56" t="s">
        <v>200</v>
      </c>
      <c r="D56" t="s">
        <v>34</v>
      </c>
      <c r="E56" t="s">
        <v>21</v>
      </c>
      <c r="G56" t="s">
        <v>27</v>
      </c>
      <c r="H56" t="s">
        <v>589</v>
      </c>
    </row>
    <row r="57" spans="1:9" x14ac:dyDescent="0.35">
      <c r="A57" t="s">
        <v>466</v>
      </c>
      <c r="B57">
        <v>0.11388172043010752</v>
      </c>
      <c r="C57" t="s">
        <v>200</v>
      </c>
      <c r="D57" t="s">
        <v>34</v>
      </c>
      <c r="E57" t="s">
        <v>21</v>
      </c>
      <c r="G57" t="s">
        <v>27</v>
      </c>
      <c r="H57" t="s">
        <v>467</v>
      </c>
    </row>
    <row r="58" spans="1:9" x14ac:dyDescent="0.35">
      <c r="A58" t="s">
        <v>318</v>
      </c>
      <c r="B58">
        <v>0.11388172043010752</v>
      </c>
      <c r="C58" t="s">
        <v>200</v>
      </c>
      <c r="D58" t="s">
        <v>26</v>
      </c>
      <c r="E58" t="s">
        <v>21</v>
      </c>
      <c r="G58" t="s">
        <v>27</v>
      </c>
      <c r="H58" t="s">
        <v>318</v>
      </c>
    </row>
    <row r="59" spans="1:9" x14ac:dyDescent="0.35">
      <c r="A59" t="s">
        <v>240</v>
      </c>
      <c r="B59">
        <v>0.38387096774193552</v>
      </c>
      <c r="C59" t="s">
        <v>200</v>
      </c>
      <c r="D59" t="s">
        <v>34</v>
      </c>
      <c r="E59" t="s">
        <v>21</v>
      </c>
      <c r="G59" t="s">
        <v>27</v>
      </c>
      <c r="H59" t="s">
        <v>241</v>
      </c>
    </row>
    <row r="61" spans="1:9" ht="15.5" x14ac:dyDescent="0.35">
      <c r="A61" s="1" t="s">
        <v>4</v>
      </c>
      <c r="B61" s="1" t="s">
        <v>323</v>
      </c>
    </row>
    <row r="62" spans="1:9" x14ac:dyDescent="0.35">
      <c r="A62" t="s">
        <v>6</v>
      </c>
      <c r="B62" t="s">
        <v>583</v>
      </c>
    </row>
    <row r="63" spans="1:9" x14ac:dyDescent="0.35">
      <c r="A63" t="s">
        <v>65</v>
      </c>
      <c r="B63" t="s">
        <v>66</v>
      </c>
    </row>
    <row r="64" spans="1:9" x14ac:dyDescent="0.35">
      <c r="A64" t="s">
        <v>7</v>
      </c>
      <c r="B64" t="s">
        <v>34</v>
      </c>
    </row>
    <row r="65" spans="1:7" x14ac:dyDescent="0.35">
      <c r="A65" t="s">
        <v>67</v>
      </c>
      <c r="B65">
        <v>1</v>
      </c>
    </row>
    <row r="66" spans="1:7" x14ac:dyDescent="0.35">
      <c r="A66" t="s">
        <v>9</v>
      </c>
      <c r="B66" t="s">
        <v>323</v>
      </c>
    </row>
    <row r="67" spans="1:7" x14ac:dyDescent="0.35">
      <c r="A67" t="s">
        <v>10</v>
      </c>
      <c r="B67" t="s">
        <v>21</v>
      </c>
    </row>
    <row r="68" spans="1:7" x14ac:dyDescent="0.35">
      <c r="A68" t="s">
        <v>12</v>
      </c>
      <c r="B68" t="s">
        <v>1</v>
      </c>
    </row>
    <row r="69" spans="1:7" ht="15.5" x14ac:dyDescent="0.35">
      <c r="A69" s="1" t="s">
        <v>13</v>
      </c>
    </row>
    <row r="70" spans="1:7" x14ac:dyDescent="0.35">
      <c r="A70" t="s">
        <v>14</v>
      </c>
      <c r="B70" t="s">
        <v>15</v>
      </c>
      <c r="C70" t="s">
        <v>16</v>
      </c>
      <c r="D70" t="s">
        <v>7</v>
      </c>
      <c r="E70" t="s">
        <v>10</v>
      </c>
      <c r="F70" t="s">
        <v>18</v>
      </c>
      <c r="G70" t="s">
        <v>9</v>
      </c>
    </row>
    <row r="71" spans="1:7" x14ac:dyDescent="0.35">
      <c r="A71" t="s">
        <v>323</v>
      </c>
      <c r="B71">
        <v>1</v>
      </c>
      <c r="C71" t="s">
        <v>1</v>
      </c>
      <c r="D71" t="s">
        <v>34</v>
      </c>
      <c r="E71" t="s">
        <v>21</v>
      </c>
      <c r="F71" t="s">
        <v>25</v>
      </c>
      <c r="G71" t="s">
        <v>323</v>
      </c>
    </row>
    <row r="72" spans="1:7" x14ac:dyDescent="0.35">
      <c r="A72" t="s">
        <v>205</v>
      </c>
      <c r="B72">
        <v>1.02</v>
      </c>
      <c r="C72" t="s">
        <v>1</v>
      </c>
      <c r="D72" t="s">
        <v>34</v>
      </c>
      <c r="E72" t="s">
        <v>21</v>
      </c>
      <c r="F72" t="s">
        <v>27</v>
      </c>
    </row>
    <row r="73" spans="1:7" x14ac:dyDescent="0.35">
      <c r="A73" t="s">
        <v>584</v>
      </c>
      <c r="B73">
        <v>1</v>
      </c>
      <c r="C73" t="s">
        <v>1</v>
      </c>
      <c r="D73" t="s">
        <v>34</v>
      </c>
      <c r="E73" t="s">
        <v>21</v>
      </c>
      <c r="F73" t="s">
        <v>27</v>
      </c>
    </row>
    <row r="74" spans="1:7" x14ac:dyDescent="0.35">
      <c r="A74" t="s">
        <v>585</v>
      </c>
      <c r="B74">
        <v>0.02</v>
      </c>
      <c r="C74" t="s">
        <v>780</v>
      </c>
      <c r="D74" t="s">
        <v>69</v>
      </c>
      <c r="E74" t="s">
        <v>21</v>
      </c>
      <c r="F74" t="s">
        <v>27</v>
      </c>
      <c r="G74" t="s">
        <v>586</v>
      </c>
    </row>
    <row r="76" spans="1:7" ht="15.5" x14ac:dyDescent="0.35">
      <c r="A76" s="1" t="s">
        <v>4</v>
      </c>
      <c r="B76" s="1" t="s">
        <v>205</v>
      </c>
    </row>
    <row r="77" spans="1:7" x14ac:dyDescent="0.35">
      <c r="A77" t="s">
        <v>6</v>
      </c>
      <c r="B77" t="s">
        <v>206</v>
      </c>
    </row>
    <row r="78" spans="1:7" x14ac:dyDescent="0.35">
      <c r="A78" t="s">
        <v>65</v>
      </c>
      <c r="B78" t="s">
        <v>66</v>
      </c>
    </row>
    <row r="79" spans="1:7" x14ac:dyDescent="0.35">
      <c r="A79" t="s">
        <v>7</v>
      </c>
      <c r="B79" t="s">
        <v>34</v>
      </c>
    </row>
    <row r="80" spans="1:7" x14ac:dyDescent="0.35">
      <c r="A80" t="s">
        <v>67</v>
      </c>
      <c r="B80">
        <v>1</v>
      </c>
    </row>
    <row r="81" spans="1:8" x14ac:dyDescent="0.35">
      <c r="A81" t="s">
        <v>9</v>
      </c>
      <c r="B81" t="s">
        <v>205</v>
      </c>
    </row>
    <row r="82" spans="1:8" x14ac:dyDescent="0.35">
      <c r="A82" t="s">
        <v>10</v>
      </c>
      <c r="B82" t="s">
        <v>21</v>
      </c>
    </row>
    <row r="83" spans="1:8" x14ac:dyDescent="0.35">
      <c r="A83" t="s">
        <v>12</v>
      </c>
      <c r="B83" t="s">
        <v>1</v>
      </c>
    </row>
    <row r="84" spans="1:8" ht="15.5" x14ac:dyDescent="0.35">
      <c r="A84" s="1" t="s">
        <v>13</v>
      </c>
    </row>
    <row r="85" spans="1:8" x14ac:dyDescent="0.35">
      <c r="A85" t="s">
        <v>14</v>
      </c>
      <c r="B85" t="s">
        <v>15</v>
      </c>
      <c r="C85" t="s">
        <v>16</v>
      </c>
      <c r="D85" t="s">
        <v>7</v>
      </c>
      <c r="E85" t="s">
        <v>10</v>
      </c>
      <c r="F85" t="s">
        <v>17</v>
      </c>
      <c r="G85" t="s">
        <v>18</v>
      </c>
      <c r="H85" t="s">
        <v>9</v>
      </c>
    </row>
    <row r="86" spans="1:8" x14ac:dyDescent="0.35">
      <c r="A86" t="s">
        <v>207</v>
      </c>
      <c r="B86">
        <v>4.3999999999999999E-5</v>
      </c>
      <c r="C86" t="s">
        <v>1</v>
      </c>
      <c r="E86" t="s">
        <v>21</v>
      </c>
      <c r="F86" t="s">
        <v>208</v>
      </c>
      <c r="G86" t="s">
        <v>23</v>
      </c>
    </row>
    <row r="87" spans="1:8" x14ac:dyDescent="0.35">
      <c r="A87" t="s">
        <v>19</v>
      </c>
      <c r="B87">
        <v>2.992</v>
      </c>
      <c r="C87" t="s">
        <v>1</v>
      </c>
      <c r="E87" t="s">
        <v>21</v>
      </c>
      <c r="F87" t="s">
        <v>22</v>
      </c>
      <c r="G87" t="s">
        <v>23</v>
      </c>
    </row>
    <row r="88" spans="1:8" x14ac:dyDescent="0.35">
      <c r="A88" t="s">
        <v>109</v>
      </c>
      <c r="B88">
        <v>720</v>
      </c>
      <c r="C88" t="s">
        <v>1</v>
      </c>
      <c r="E88" t="s">
        <v>11</v>
      </c>
      <c r="F88" t="s">
        <v>22</v>
      </c>
      <c r="G88" t="s">
        <v>23</v>
      </c>
    </row>
    <row r="89" spans="1:8" x14ac:dyDescent="0.35">
      <c r="A89" t="s">
        <v>205</v>
      </c>
      <c r="B89">
        <v>1</v>
      </c>
      <c r="C89" t="s">
        <v>1</v>
      </c>
      <c r="D89" t="s">
        <v>34</v>
      </c>
      <c r="E89" t="s">
        <v>21</v>
      </c>
      <c r="G89" t="s">
        <v>25</v>
      </c>
    </row>
    <row r="90" spans="1:8" x14ac:dyDescent="0.35">
      <c r="A90" t="s">
        <v>209</v>
      </c>
      <c r="B90">
        <v>2.2000000000000002</v>
      </c>
      <c r="C90" t="s">
        <v>780</v>
      </c>
      <c r="D90" t="s">
        <v>69</v>
      </c>
      <c r="E90" t="s">
        <v>21</v>
      </c>
      <c r="G90" t="s">
        <v>27</v>
      </c>
      <c r="H90" t="s">
        <v>210</v>
      </c>
    </row>
    <row r="91" spans="1:8" x14ac:dyDescent="0.35">
      <c r="A91" t="s">
        <v>211</v>
      </c>
      <c r="B91">
        <v>36</v>
      </c>
      <c r="C91" t="s">
        <v>780</v>
      </c>
      <c r="D91" t="s">
        <v>69</v>
      </c>
      <c r="E91" t="s">
        <v>11</v>
      </c>
      <c r="G91" t="s">
        <v>27</v>
      </c>
      <c r="H91" t="s">
        <v>212</v>
      </c>
    </row>
    <row r="92" spans="1:8" x14ac:dyDescent="0.35">
      <c r="A92" t="s">
        <v>213</v>
      </c>
      <c r="B92">
        <v>190</v>
      </c>
      <c r="C92" t="s">
        <v>780</v>
      </c>
      <c r="D92" t="s">
        <v>69</v>
      </c>
      <c r="E92" t="s">
        <v>11</v>
      </c>
      <c r="G92" t="s">
        <v>27</v>
      </c>
      <c r="H92" t="s">
        <v>214</v>
      </c>
    </row>
    <row r="93" spans="1:8" x14ac:dyDescent="0.35">
      <c r="A93" t="s">
        <v>215</v>
      </c>
      <c r="B93">
        <v>55.6</v>
      </c>
      <c r="C93" t="s">
        <v>780</v>
      </c>
      <c r="D93" t="s">
        <v>121</v>
      </c>
      <c r="E93" t="s">
        <v>61</v>
      </c>
      <c r="G93" t="s">
        <v>27</v>
      </c>
      <c r="H93" t="s">
        <v>216</v>
      </c>
    </row>
    <row r="94" spans="1:8" x14ac:dyDescent="0.35">
      <c r="A94" t="s">
        <v>217</v>
      </c>
      <c r="B94">
        <v>0.22</v>
      </c>
      <c r="C94" t="s">
        <v>780</v>
      </c>
      <c r="D94" t="s">
        <v>69</v>
      </c>
      <c r="E94" t="s">
        <v>21</v>
      </c>
      <c r="G94" t="s">
        <v>27</v>
      </c>
      <c r="H94" t="s">
        <v>218</v>
      </c>
    </row>
    <row r="96" spans="1:8" ht="15.5" x14ac:dyDescent="0.35">
      <c r="A96" s="1" t="s">
        <v>4</v>
      </c>
      <c r="B96" s="1" t="s">
        <v>584</v>
      </c>
    </row>
    <row r="97" spans="1:8" x14ac:dyDescent="0.35">
      <c r="A97" t="s">
        <v>6</v>
      </c>
      <c r="B97" t="s">
        <v>610</v>
      </c>
    </row>
    <row r="98" spans="1:8" x14ac:dyDescent="0.35">
      <c r="A98" t="s">
        <v>65</v>
      </c>
      <c r="B98" t="s">
        <v>66</v>
      </c>
    </row>
    <row r="99" spans="1:8" x14ac:dyDescent="0.35">
      <c r="A99" t="s">
        <v>7</v>
      </c>
      <c r="B99" t="s">
        <v>34</v>
      </c>
    </row>
    <row r="100" spans="1:8" x14ac:dyDescent="0.35">
      <c r="A100" t="s">
        <v>67</v>
      </c>
      <c r="B100">
        <v>1</v>
      </c>
    </row>
    <row r="101" spans="1:8" x14ac:dyDescent="0.35">
      <c r="A101" t="s">
        <v>9</v>
      </c>
      <c r="B101" t="s">
        <v>584</v>
      </c>
    </row>
    <row r="102" spans="1:8" x14ac:dyDescent="0.35">
      <c r="A102" t="s">
        <v>10</v>
      </c>
      <c r="B102" t="s">
        <v>21</v>
      </c>
    </row>
    <row r="103" spans="1:8" x14ac:dyDescent="0.35">
      <c r="A103" t="s">
        <v>12</v>
      </c>
      <c r="B103" t="s">
        <v>1</v>
      </c>
    </row>
    <row r="104" spans="1:8" ht="15.5" x14ac:dyDescent="0.35">
      <c r="A104" s="1" t="s">
        <v>13</v>
      </c>
    </row>
    <row r="105" spans="1:8" x14ac:dyDescent="0.35">
      <c r="A105" t="s">
        <v>14</v>
      </c>
      <c r="B105" t="s">
        <v>15</v>
      </c>
      <c r="C105" t="s">
        <v>16</v>
      </c>
      <c r="D105" t="s">
        <v>7</v>
      </c>
      <c r="E105" t="s">
        <v>10</v>
      </c>
      <c r="F105" t="s">
        <v>17</v>
      </c>
      <c r="G105" t="s">
        <v>18</v>
      </c>
      <c r="H105" t="s">
        <v>9</v>
      </c>
    </row>
    <row r="106" spans="1:8" x14ac:dyDescent="0.35">
      <c r="A106" t="s">
        <v>109</v>
      </c>
      <c r="B106">
        <v>36.4</v>
      </c>
      <c r="C106" t="s">
        <v>1</v>
      </c>
      <c r="E106" t="s">
        <v>11</v>
      </c>
      <c r="F106" t="s">
        <v>22</v>
      </c>
      <c r="G106" t="s">
        <v>23</v>
      </c>
    </row>
    <row r="107" spans="1:8" x14ac:dyDescent="0.35">
      <c r="A107" t="s">
        <v>584</v>
      </c>
      <c r="B107">
        <v>1</v>
      </c>
      <c r="C107" t="s">
        <v>1</v>
      </c>
      <c r="D107" t="s">
        <v>34</v>
      </c>
      <c r="E107" t="s">
        <v>21</v>
      </c>
      <c r="G107" t="s">
        <v>25</v>
      </c>
    </row>
    <row r="108" spans="1:8" x14ac:dyDescent="0.35">
      <c r="A108" t="s">
        <v>215</v>
      </c>
      <c r="B108">
        <v>12.5</v>
      </c>
      <c r="C108" t="s">
        <v>780</v>
      </c>
      <c r="D108" t="s">
        <v>121</v>
      </c>
      <c r="E108" t="s">
        <v>61</v>
      </c>
      <c r="G108" t="s">
        <v>27</v>
      </c>
      <c r="H108" t="s">
        <v>216</v>
      </c>
    </row>
    <row r="109" spans="1:8" x14ac:dyDescent="0.35">
      <c r="A109" t="s">
        <v>611</v>
      </c>
      <c r="B109">
        <v>1.0000000000000001E-9</v>
      </c>
      <c r="C109" t="s">
        <v>780</v>
      </c>
      <c r="D109" t="s">
        <v>69</v>
      </c>
      <c r="E109" t="s">
        <v>10</v>
      </c>
      <c r="G109" t="s">
        <v>27</v>
      </c>
      <c r="H109" t="s">
        <v>612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04"/>
  <sheetViews>
    <sheetView topLeftCell="A70" workbookViewId="0">
      <selection activeCell="I94" sqref="I94"/>
    </sheetView>
  </sheetViews>
  <sheetFormatPr defaultRowHeight="14.5" x14ac:dyDescent="0.35"/>
  <cols>
    <col min="1" max="1" width="46.54296875" customWidth="1"/>
  </cols>
  <sheetData>
    <row r="1" spans="1:8" ht="15.5" x14ac:dyDescent="0.35">
      <c r="A1" s="1" t="s">
        <v>4</v>
      </c>
      <c r="B1" s="1" t="s">
        <v>532</v>
      </c>
    </row>
    <row r="2" spans="1:8" x14ac:dyDescent="0.35">
      <c r="A2" t="s">
        <v>6</v>
      </c>
      <c r="B2" t="s">
        <v>533</v>
      </c>
    </row>
    <row r="3" spans="1:8" x14ac:dyDescent="0.35">
      <c r="A3" t="s">
        <v>65</v>
      </c>
      <c r="B3" t="s">
        <v>534</v>
      </c>
    </row>
    <row r="4" spans="1:8" x14ac:dyDescent="0.35">
      <c r="A4" t="s">
        <v>7</v>
      </c>
      <c r="B4" t="s">
        <v>34</v>
      </c>
    </row>
    <row r="5" spans="1:8" x14ac:dyDescent="0.35">
      <c r="A5" t="s">
        <v>67</v>
      </c>
      <c r="B5">
        <v>1</v>
      </c>
    </row>
    <row r="6" spans="1:8" x14ac:dyDescent="0.35">
      <c r="A6" t="s">
        <v>9</v>
      </c>
      <c r="B6" t="s">
        <v>532</v>
      </c>
    </row>
    <row r="7" spans="1:8" x14ac:dyDescent="0.35">
      <c r="A7" t="s">
        <v>10</v>
      </c>
      <c r="B7" t="s">
        <v>21</v>
      </c>
    </row>
    <row r="8" spans="1:8" x14ac:dyDescent="0.35">
      <c r="A8" t="s">
        <v>12</v>
      </c>
      <c r="B8" t="s">
        <v>1</v>
      </c>
    </row>
    <row r="9" spans="1:8" ht="15.5" x14ac:dyDescent="0.35">
      <c r="A9" s="1" t="s">
        <v>13</v>
      </c>
    </row>
    <row r="10" spans="1:8" x14ac:dyDescent="0.35">
      <c r="A10" t="s">
        <v>14</v>
      </c>
      <c r="B10" t="s">
        <v>15</v>
      </c>
      <c r="C10" t="s">
        <v>16</v>
      </c>
      <c r="D10" t="s">
        <v>7</v>
      </c>
      <c r="E10" t="s">
        <v>10</v>
      </c>
      <c r="F10" t="s">
        <v>17</v>
      </c>
      <c r="G10" t="s">
        <v>18</v>
      </c>
      <c r="H10" t="s">
        <v>9</v>
      </c>
    </row>
    <row r="11" spans="1:8" x14ac:dyDescent="0.35">
      <c r="A11" t="s">
        <v>109</v>
      </c>
      <c r="B11">
        <v>5.5</v>
      </c>
      <c r="C11" t="s">
        <v>1</v>
      </c>
      <c r="E11" t="s">
        <v>11</v>
      </c>
      <c r="F11" t="s">
        <v>22</v>
      </c>
      <c r="G11" t="s">
        <v>23</v>
      </c>
    </row>
    <row r="12" spans="1:8" x14ac:dyDescent="0.35">
      <c r="A12" t="s">
        <v>532</v>
      </c>
      <c r="B12">
        <v>1</v>
      </c>
      <c r="C12" t="s">
        <v>1</v>
      </c>
      <c r="D12" t="s">
        <v>34</v>
      </c>
      <c r="E12" t="s">
        <v>21</v>
      </c>
      <c r="G12" t="s">
        <v>25</v>
      </c>
    </row>
    <row r="13" spans="1:8" x14ac:dyDescent="0.35">
      <c r="A13" t="s">
        <v>444</v>
      </c>
      <c r="B13">
        <v>0.95</v>
      </c>
      <c r="C13" t="s">
        <v>1</v>
      </c>
      <c r="D13" t="s">
        <v>34</v>
      </c>
      <c r="E13" t="s">
        <v>21</v>
      </c>
      <c r="G13" t="s">
        <v>27</v>
      </c>
    </row>
    <row r="14" spans="1:8" x14ac:dyDescent="0.35">
      <c r="A14" t="s">
        <v>293</v>
      </c>
      <c r="B14">
        <v>4.6000000000000001E-10</v>
      </c>
      <c r="C14" t="s">
        <v>780</v>
      </c>
      <c r="D14" t="s">
        <v>34</v>
      </c>
      <c r="E14" t="s">
        <v>10</v>
      </c>
      <c r="G14" t="s">
        <v>27</v>
      </c>
      <c r="H14" t="s">
        <v>29</v>
      </c>
    </row>
    <row r="15" spans="1:8" x14ac:dyDescent="0.35">
      <c r="A15" t="s">
        <v>535</v>
      </c>
      <c r="B15">
        <v>0.55000000000000004</v>
      </c>
      <c r="C15" t="s">
        <v>780</v>
      </c>
      <c r="D15" t="s">
        <v>34</v>
      </c>
      <c r="E15" t="s">
        <v>11</v>
      </c>
      <c r="G15" t="s">
        <v>27</v>
      </c>
      <c r="H15" t="s">
        <v>536</v>
      </c>
    </row>
    <row r="16" spans="1:8" x14ac:dyDescent="0.35">
      <c r="A16" t="s">
        <v>396</v>
      </c>
      <c r="B16">
        <v>0.25</v>
      </c>
      <c r="C16" t="s">
        <v>780</v>
      </c>
      <c r="D16" t="s">
        <v>34</v>
      </c>
      <c r="E16" t="s">
        <v>21</v>
      </c>
      <c r="G16" t="s">
        <v>27</v>
      </c>
      <c r="H16" t="s">
        <v>397</v>
      </c>
    </row>
    <row r="18" spans="1:7" ht="15.5" x14ac:dyDescent="0.35">
      <c r="A18" s="1" t="s">
        <v>4</v>
      </c>
      <c r="B18" s="1" t="s">
        <v>233</v>
      </c>
    </row>
    <row r="19" spans="1:7" x14ac:dyDescent="0.35">
      <c r="A19" t="s">
        <v>6</v>
      </c>
      <c r="B19" t="s">
        <v>537</v>
      </c>
    </row>
    <row r="20" spans="1:7" x14ac:dyDescent="0.35">
      <c r="A20" t="s">
        <v>65</v>
      </c>
      <c r="B20" t="s">
        <v>66</v>
      </c>
    </row>
    <row r="21" spans="1:7" x14ac:dyDescent="0.35">
      <c r="A21" t="s">
        <v>7</v>
      </c>
      <c r="B21" t="s">
        <v>34</v>
      </c>
    </row>
    <row r="22" spans="1:7" x14ac:dyDescent="0.35">
      <c r="A22" t="s">
        <v>67</v>
      </c>
      <c r="B22">
        <v>1</v>
      </c>
    </row>
    <row r="23" spans="1:7" x14ac:dyDescent="0.35">
      <c r="A23" t="s">
        <v>9</v>
      </c>
      <c r="B23" t="s">
        <v>233</v>
      </c>
    </row>
    <row r="24" spans="1:7" x14ac:dyDescent="0.35">
      <c r="A24" t="s">
        <v>10</v>
      </c>
      <c r="B24" t="s">
        <v>21</v>
      </c>
    </row>
    <row r="25" spans="1:7" x14ac:dyDescent="0.35">
      <c r="A25" t="s">
        <v>12</v>
      </c>
      <c r="B25" t="s">
        <v>1</v>
      </c>
    </row>
    <row r="26" spans="1:7" ht="15.5" x14ac:dyDescent="0.35">
      <c r="A26" s="1" t="s">
        <v>13</v>
      </c>
    </row>
    <row r="27" spans="1:7" x14ac:dyDescent="0.35">
      <c r="A27" t="s">
        <v>14</v>
      </c>
      <c r="B27" t="s">
        <v>15</v>
      </c>
      <c r="C27" t="s">
        <v>16</v>
      </c>
      <c r="D27" t="s">
        <v>7</v>
      </c>
      <c r="E27" t="s">
        <v>10</v>
      </c>
      <c r="F27" t="s">
        <v>18</v>
      </c>
      <c r="G27" t="s">
        <v>9</v>
      </c>
    </row>
    <row r="28" spans="1:7" x14ac:dyDescent="0.35">
      <c r="A28" t="s">
        <v>233</v>
      </c>
      <c r="B28">
        <v>1</v>
      </c>
      <c r="C28" t="s">
        <v>1</v>
      </c>
      <c r="D28" t="s">
        <v>34</v>
      </c>
      <c r="E28" t="s">
        <v>21</v>
      </c>
      <c r="F28" t="s">
        <v>25</v>
      </c>
    </row>
    <row r="29" spans="1:7" x14ac:dyDescent="0.35">
      <c r="A29" t="s">
        <v>161</v>
      </c>
      <c r="B29">
        <v>1</v>
      </c>
      <c r="C29" t="s">
        <v>780</v>
      </c>
      <c r="D29" t="s">
        <v>34</v>
      </c>
      <c r="E29" t="s">
        <v>21</v>
      </c>
      <c r="F29" t="s">
        <v>27</v>
      </c>
      <c r="G29" t="s">
        <v>162</v>
      </c>
    </row>
    <row r="30" spans="1:7" x14ac:dyDescent="0.35">
      <c r="A30" t="s">
        <v>306</v>
      </c>
      <c r="B30">
        <v>1.5E-10</v>
      </c>
      <c r="C30" t="s">
        <v>780</v>
      </c>
      <c r="D30" t="s">
        <v>34</v>
      </c>
      <c r="E30" t="s">
        <v>10</v>
      </c>
      <c r="F30" t="s">
        <v>27</v>
      </c>
      <c r="G30" t="s">
        <v>307</v>
      </c>
    </row>
    <row r="31" spans="1:7" x14ac:dyDescent="0.35">
      <c r="A31" t="s">
        <v>240</v>
      </c>
      <c r="B31">
        <v>1</v>
      </c>
      <c r="C31" t="s">
        <v>780</v>
      </c>
      <c r="D31" t="s">
        <v>34</v>
      </c>
      <c r="E31" t="s">
        <v>21</v>
      </c>
      <c r="F31" t="s">
        <v>27</v>
      </c>
      <c r="G31" t="s">
        <v>241</v>
      </c>
    </row>
    <row r="33" spans="1:7" ht="15.5" x14ac:dyDescent="0.35">
      <c r="A33" s="1" t="s">
        <v>4</v>
      </c>
      <c r="B33" s="1" t="s">
        <v>234</v>
      </c>
    </row>
    <row r="34" spans="1:7" x14ac:dyDescent="0.35">
      <c r="A34" t="s">
        <v>6</v>
      </c>
      <c r="B34" t="s">
        <v>538</v>
      </c>
    </row>
    <row r="35" spans="1:7" x14ac:dyDescent="0.35">
      <c r="A35" t="s">
        <v>65</v>
      </c>
      <c r="B35" t="s">
        <v>66</v>
      </c>
    </row>
    <row r="36" spans="1:7" x14ac:dyDescent="0.35">
      <c r="A36" t="s">
        <v>7</v>
      </c>
      <c r="B36" t="s">
        <v>34</v>
      </c>
    </row>
    <row r="37" spans="1:7" x14ac:dyDescent="0.35">
      <c r="A37" t="s">
        <v>67</v>
      </c>
      <c r="B37">
        <v>1</v>
      </c>
    </row>
    <row r="38" spans="1:7" x14ac:dyDescent="0.35">
      <c r="A38" t="s">
        <v>9</v>
      </c>
      <c r="B38" t="s">
        <v>234</v>
      </c>
    </row>
    <row r="39" spans="1:7" x14ac:dyDescent="0.35">
      <c r="A39" t="s">
        <v>10</v>
      </c>
      <c r="B39" t="s">
        <v>21</v>
      </c>
    </row>
    <row r="40" spans="1:7" x14ac:dyDescent="0.35">
      <c r="A40" t="s">
        <v>12</v>
      </c>
      <c r="B40" t="s">
        <v>1</v>
      </c>
    </row>
    <row r="41" spans="1:7" ht="15.5" x14ac:dyDescent="0.35">
      <c r="A41" s="1" t="s">
        <v>13</v>
      </c>
    </row>
    <row r="42" spans="1:7" x14ac:dyDescent="0.35">
      <c r="A42" t="s">
        <v>14</v>
      </c>
      <c r="B42" t="s">
        <v>15</v>
      </c>
      <c r="C42" t="s">
        <v>16</v>
      </c>
      <c r="D42" t="s">
        <v>7</v>
      </c>
      <c r="E42" t="s">
        <v>10</v>
      </c>
      <c r="F42" t="s">
        <v>18</v>
      </c>
      <c r="G42" t="s">
        <v>9</v>
      </c>
    </row>
    <row r="43" spans="1:7" x14ac:dyDescent="0.35">
      <c r="A43" t="s">
        <v>234</v>
      </c>
      <c r="B43">
        <v>1</v>
      </c>
      <c r="C43" t="s">
        <v>1</v>
      </c>
      <c r="D43" t="s">
        <v>34</v>
      </c>
      <c r="E43" t="s">
        <v>21</v>
      </c>
      <c r="F43" t="s">
        <v>25</v>
      </c>
    </row>
    <row r="44" spans="1:7" x14ac:dyDescent="0.35">
      <c r="A44" t="s">
        <v>532</v>
      </c>
      <c r="B44">
        <v>0.94</v>
      </c>
      <c r="C44" t="s">
        <v>1</v>
      </c>
      <c r="D44" t="s">
        <v>34</v>
      </c>
      <c r="E44" t="s">
        <v>21</v>
      </c>
      <c r="F44" t="s">
        <v>27</v>
      </c>
    </row>
    <row r="45" spans="1:7" x14ac:dyDescent="0.35">
      <c r="A45" t="s">
        <v>246</v>
      </c>
      <c r="B45">
        <v>0.41</v>
      </c>
      <c r="C45" t="s">
        <v>780</v>
      </c>
      <c r="D45" t="s">
        <v>34</v>
      </c>
      <c r="E45" t="s">
        <v>21</v>
      </c>
      <c r="F45" t="s">
        <v>27</v>
      </c>
      <c r="G45" t="s">
        <v>247</v>
      </c>
    </row>
    <row r="46" spans="1:7" x14ac:dyDescent="0.35">
      <c r="A46" t="s">
        <v>94</v>
      </c>
      <c r="B46">
        <v>0.02</v>
      </c>
      <c r="C46" t="s">
        <v>780</v>
      </c>
      <c r="D46" t="s">
        <v>34</v>
      </c>
      <c r="E46" t="s">
        <v>21</v>
      </c>
      <c r="F46" t="s">
        <v>27</v>
      </c>
      <c r="G46" t="s">
        <v>95</v>
      </c>
    </row>
    <row r="47" spans="1:7" x14ac:dyDescent="0.35">
      <c r="A47" t="s">
        <v>293</v>
      </c>
      <c r="B47">
        <v>4.0000000000000001E-10</v>
      </c>
      <c r="C47" t="s">
        <v>780</v>
      </c>
      <c r="D47" t="s">
        <v>34</v>
      </c>
      <c r="E47" t="s">
        <v>10</v>
      </c>
      <c r="F47" t="s">
        <v>27</v>
      </c>
      <c r="G47" t="s">
        <v>29</v>
      </c>
    </row>
    <row r="48" spans="1:7" x14ac:dyDescent="0.35">
      <c r="A48" t="s">
        <v>248</v>
      </c>
      <c r="B48">
        <v>0.04</v>
      </c>
      <c r="C48" t="s">
        <v>780</v>
      </c>
      <c r="D48" t="s">
        <v>34</v>
      </c>
      <c r="E48" t="s">
        <v>21</v>
      </c>
      <c r="F48" t="s">
        <v>27</v>
      </c>
      <c r="G48" t="s">
        <v>249</v>
      </c>
    </row>
    <row r="50" spans="1:6" ht="15.5" x14ac:dyDescent="0.35">
      <c r="A50" s="1" t="s">
        <v>4</v>
      </c>
      <c r="B50" s="1" t="s">
        <v>73</v>
      </c>
    </row>
    <row r="51" spans="1:6" x14ac:dyDescent="0.35">
      <c r="A51" t="s">
        <v>6</v>
      </c>
      <c r="B51" t="s">
        <v>74</v>
      </c>
    </row>
    <row r="52" spans="1:6" x14ac:dyDescent="0.35">
      <c r="A52" t="s">
        <v>65</v>
      </c>
      <c r="B52" t="s">
        <v>66</v>
      </c>
    </row>
    <row r="53" spans="1:6" x14ac:dyDescent="0.35">
      <c r="A53" t="s">
        <v>7</v>
      </c>
      <c r="B53" t="s">
        <v>34</v>
      </c>
    </row>
    <row r="54" spans="1:6" x14ac:dyDescent="0.35">
      <c r="A54" t="s">
        <v>67</v>
      </c>
      <c r="B54">
        <v>1</v>
      </c>
    </row>
    <row r="55" spans="1:6" x14ac:dyDescent="0.35">
      <c r="A55" t="s">
        <v>9</v>
      </c>
      <c r="B55" t="s">
        <v>73</v>
      </c>
    </row>
    <row r="56" spans="1:6" x14ac:dyDescent="0.35">
      <c r="A56" t="s">
        <v>10</v>
      </c>
      <c r="B56" t="s">
        <v>21</v>
      </c>
    </row>
    <row r="57" spans="1:6" x14ac:dyDescent="0.35">
      <c r="A57" t="s">
        <v>12</v>
      </c>
      <c r="B57" t="s">
        <v>1</v>
      </c>
    </row>
    <row r="58" spans="1:6" ht="15.5" x14ac:dyDescent="0.35">
      <c r="A58" s="1" t="s">
        <v>13</v>
      </c>
    </row>
    <row r="59" spans="1:6" x14ac:dyDescent="0.35">
      <c r="A59" t="s">
        <v>14</v>
      </c>
      <c r="B59" t="s">
        <v>15</v>
      </c>
      <c r="C59" t="s">
        <v>16</v>
      </c>
      <c r="D59" t="s">
        <v>7</v>
      </c>
      <c r="E59" t="s">
        <v>10</v>
      </c>
      <c r="F59" t="s">
        <v>18</v>
      </c>
    </row>
    <row r="60" spans="1:6" x14ac:dyDescent="0.35">
      <c r="A60" t="s">
        <v>73</v>
      </c>
      <c r="B60">
        <v>1</v>
      </c>
      <c r="C60" t="s">
        <v>1</v>
      </c>
      <c r="D60" t="s">
        <v>34</v>
      </c>
      <c r="E60" t="s">
        <v>21</v>
      </c>
      <c r="F60" t="s">
        <v>25</v>
      </c>
    </row>
    <row r="61" spans="1:6" x14ac:dyDescent="0.35">
      <c r="A61" t="s">
        <v>75</v>
      </c>
      <c r="B61">
        <v>0.56999999999999995</v>
      </c>
      <c r="C61" t="s">
        <v>1</v>
      </c>
      <c r="D61" t="s">
        <v>34</v>
      </c>
      <c r="E61" t="s">
        <v>21</v>
      </c>
      <c r="F61" t="s">
        <v>27</v>
      </c>
    </row>
    <row r="62" spans="1:6" x14ac:dyDescent="0.35">
      <c r="A62" t="s">
        <v>76</v>
      </c>
      <c r="B62">
        <v>0.43</v>
      </c>
      <c r="C62" t="s">
        <v>1</v>
      </c>
      <c r="D62" t="s">
        <v>34</v>
      </c>
      <c r="E62" t="s">
        <v>21</v>
      </c>
      <c r="F62" t="s">
        <v>27</v>
      </c>
    </row>
    <row r="64" spans="1:6" ht="15.5" x14ac:dyDescent="0.35">
      <c r="A64" s="1" t="s">
        <v>4</v>
      </c>
      <c r="B64" s="1" t="s">
        <v>106</v>
      </c>
    </row>
    <row r="65" spans="1:8" x14ac:dyDescent="0.35">
      <c r="A65" t="s">
        <v>6</v>
      </c>
      <c r="B65" t="s">
        <v>107</v>
      </c>
    </row>
    <row r="66" spans="1:8" x14ac:dyDescent="0.35">
      <c r="A66" t="s">
        <v>65</v>
      </c>
      <c r="B66" t="s">
        <v>108</v>
      </c>
    </row>
    <row r="67" spans="1:8" x14ac:dyDescent="0.35">
      <c r="A67" t="s">
        <v>7</v>
      </c>
      <c r="B67" t="s">
        <v>34</v>
      </c>
    </row>
    <row r="68" spans="1:8" x14ac:dyDescent="0.35">
      <c r="A68" t="s">
        <v>67</v>
      </c>
      <c r="B68">
        <v>1</v>
      </c>
    </row>
    <row r="69" spans="1:8" x14ac:dyDescent="0.35">
      <c r="A69" t="s">
        <v>9</v>
      </c>
      <c r="B69" t="s">
        <v>106</v>
      </c>
    </row>
    <row r="70" spans="1:8" x14ac:dyDescent="0.35">
      <c r="A70" t="s">
        <v>10</v>
      </c>
      <c r="B70" t="s">
        <v>21</v>
      </c>
    </row>
    <row r="71" spans="1:8" x14ac:dyDescent="0.35">
      <c r="A71" t="s">
        <v>12</v>
      </c>
      <c r="B71" t="s">
        <v>1</v>
      </c>
    </row>
    <row r="72" spans="1:8" ht="15.5" x14ac:dyDescent="0.35">
      <c r="A72" s="1" t="s">
        <v>13</v>
      </c>
    </row>
    <row r="73" spans="1:8" x14ac:dyDescent="0.35">
      <c r="A73" t="s">
        <v>14</v>
      </c>
      <c r="B73" t="s">
        <v>15</v>
      </c>
      <c r="C73" t="s">
        <v>16</v>
      </c>
      <c r="D73" t="s">
        <v>7</v>
      </c>
      <c r="E73" t="s">
        <v>10</v>
      </c>
      <c r="F73" t="s">
        <v>17</v>
      </c>
      <c r="G73" t="s">
        <v>18</v>
      </c>
      <c r="H73" t="s">
        <v>9</v>
      </c>
    </row>
    <row r="74" spans="1:8" x14ac:dyDescent="0.35">
      <c r="A74" t="s">
        <v>109</v>
      </c>
      <c r="B74">
        <v>1.4E-3</v>
      </c>
      <c r="C74" t="s">
        <v>1</v>
      </c>
      <c r="E74" t="s">
        <v>11</v>
      </c>
      <c r="F74" t="s">
        <v>22</v>
      </c>
      <c r="G74" t="s">
        <v>23</v>
      </c>
    </row>
    <row r="75" spans="1:8" x14ac:dyDescent="0.35">
      <c r="A75" t="s">
        <v>106</v>
      </c>
      <c r="B75">
        <v>1</v>
      </c>
      <c r="C75" t="s">
        <v>1</v>
      </c>
      <c r="D75" t="s">
        <v>34</v>
      </c>
      <c r="E75" t="s">
        <v>21</v>
      </c>
      <c r="G75" t="s">
        <v>25</v>
      </c>
    </row>
    <row r="76" spans="1:8" x14ac:dyDescent="0.35">
      <c r="A76" t="s">
        <v>110</v>
      </c>
      <c r="B76">
        <v>0.1</v>
      </c>
      <c r="C76" t="s">
        <v>1</v>
      </c>
      <c r="D76" t="s">
        <v>34</v>
      </c>
      <c r="E76" t="s">
        <v>21</v>
      </c>
      <c r="G76" t="s">
        <v>27</v>
      </c>
    </row>
    <row r="77" spans="1:8" x14ac:dyDescent="0.35">
      <c r="A77" t="s">
        <v>111</v>
      </c>
      <c r="B77">
        <v>0.8</v>
      </c>
      <c r="C77" t="s">
        <v>1</v>
      </c>
      <c r="D77" t="s">
        <v>34</v>
      </c>
      <c r="E77" t="s">
        <v>21</v>
      </c>
      <c r="G77" t="s">
        <v>27</v>
      </c>
    </row>
    <row r="78" spans="1:8" x14ac:dyDescent="0.35">
      <c r="A78" t="s">
        <v>112</v>
      </c>
      <c r="B78">
        <v>0.1</v>
      </c>
      <c r="C78" t="s">
        <v>1</v>
      </c>
      <c r="D78" t="s">
        <v>34</v>
      </c>
      <c r="E78" t="s">
        <v>21</v>
      </c>
      <c r="G78" t="s">
        <v>27</v>
      </c>
    </row>
    <row r="79" spans="1:8" x14ac:dyDescent="0.35">
      <c r="A79" t="s">
        <v>113</v>
      </c>
      <c r="B79">
        <v>1.9000000000000001E-8</v>
      </c>
      <c r="C79" t="s">
        <v>780</v>
      </c>
      <c r="D79" t="s">
        <v>34</v>
      </c>
      <c r="E79" t="s">
        <v>10</v>
      </c>
      <c r="G79" t="s">
        <v>27</v>
      </c>
      <c r="H79" t="s">
        <v>114</v>
      </c>
    </row>
    <row r="80" spans="1:8" x14ac:dyDescent="0.35">
      <c r="A80" t="s">
        <v>115</v>
      </c>
      <c r="B80">
        <v>0.16</v>
      </c>
      <c r="C80" t="s">
        <v>780</v>
      </c>
      <c r="D80" t="s">
        <v>69</v>
      </c>
      <c r="E80" t="s">
        <v>116</v>
      </c>
      <c r="G80" t="s">
        <v>27</v>
      </c>
      <c r="H80" t="s">
        <v>117</v>
      </c>
    </row>
    <row r="81" spans="1:9" x14ac:dyDescent="0.35">
      <c r="A81" t="s">
        <v>118</v>
      </c>
      <c r="B81">
        <v>4.9000000000000004</v>
      </c>
      <c r="C81" t="s">
        <v>780</v>
      </c>
      <c r="D81" t="s">
        <v>34</v>
      </c>
      <c r="E81" t="s">
        <v>116</v>
      </c>
      <c r="G81" t="s">
        <v>27</v>
      </c>
      <c r="H81" t="s">
        <v>119</v>
      </c>
    </row>
    <row r="82" spans="1:9" x14ac:dyDescent="0.35">
      <c r="A82" t="s">
        <v>120</v>
      </c>
      <c r="B82">
        <v>4.0000000000000002E-4</v>
      </c>
      <c r="C82" t="s">
        <v>780</v>
      </c>
      <c r="D82" t="s">
        <v>121</v>
      </c>
      <c r="E82" t="s">
        <v>61</v>
      </c>
      <c r="G82" t="s">
        <v>27</v>
      </c>
      <c r="H82" t="s">
        <v>122</v>
      </c>
    </row>
    <row r="84" spans="1:9" ht="15.5" x14ac:dyDescent="0.35">
      <c r="A84" s="1" t="s">
        <v>4</v>
      </c>
      <c r="B84" s="1" t="s">
        <v>695</v>
      </c>
    </row>
    <row r="85" spans="1:9" x14ac:dyDescent="0.35">
      <c r="A85" t="s">
        <v>65</v>
      </c>
      <c r="B85" t="s">
        <v>66</v>
      </c>
    </row>
    <row r="86" spans="1:9" x14ac:dyDescent="0.35">
      <c r="A86" t="s">
        <v>7</v>
      </c>
      <c r="B86" t="s">
        <v>34</v>
      </c>
    </row>
    <row r="87" spans="1:9" x14ac:dyDescent="0.35">
      <c r="A87" t="s">
        <v>67</v>
      </c>
      <c r="B87">
        <v>1</v>
      </c>
    </row>
    <row r="88" spans="1:9" x14ac:dyDescent="0.35">
      <c r="A88" t="s">
        <v>9</v>
      </c>
      <c r="B88" t="s">
        <v>123</v>
      </c>
    </row>
    <row r="89" spans="1:9" x14ac:dyDescent="0.35">
      <c r="A89" t="s">
        <v>10</v>
      </c>
      <c r="B89" t="s">
        <v>21</v>
      </c>
    </row>
    <row r="90" spans="1:9" x14ac:dyDescent="0.35">
      <c r="A90" t="s">
        <v>12</v>
      </c>
      <c r="B90" t="s">
        <v>1</v>
      </c>
    </row>
    <row r="91" spans="1:9" ht="15.5" x14ac:dyDescent="0.35">
      <c r="A91" s="1" t="s">
        <v>13</v>
      </c>
    </row>
    <row r="92" spans="1:9" x14ac:dyDescent="0.35">
      <c r="A92" t="s">
        <v>14</v>
      </c>
      <c r="B92" t="s">
        <v>15</v>
      </c>
      <c r="C92" t="s">
        <v>16</v>
      </c>
      <c r="D92" t="s">
        <v>7</v>
      </c>
      <c r="E92" t="s">
        <v>10</v>
      </c>
      <c r="F92" t="s">
        <v>17</v>
      </c>
      <c r="G92" t="s">
        <v>18</v>
      </c>
      <c r="H92" t="s">
        <v>124</v>
      </c>
      <c r="I92" t="s">
        <v>9</v>
      </c>
    </row>
    <row r="93" spans="1:9" x14ac:dyDescent="0.35">
      <c r="A93" t="s">
        <v>109</v>
      </c>
      <c r="B93">
        <v>100</v>
      </c>
      <c r="C93" t="s">
        <v>1</v>
      </c>
      <c r="E93" t="s">
        <v>11</v>
      </c>
      <c r="F93" t="s">
        <v>22</v>
      </c>
      <c r="G93" t="s">
        <v>23</v>
      </c>
    </row>
    <row r="94" spans="1:9" x14ac:dyDescent="0.35">
      <c r="A94" t="s">
        <v>695</v>
      </c>
      <c r="B94">
        <v>1</v>
      </c>
      <c r="C94" t="s">
        <v>1</v>
      </c>
      <c r="D94" t="s">
        <v>34</v>
      </c>
      <c r="E94" t="s">
        <v>21</v>
      </c>
      <c r="G94" t="s">
        <v>25</v>
      </c>
      <c r="I94" t="s">
        <v>123</v>
      </c>
    </row>
    <row r="95" spans="1:9" x14ac:dyDescent="0.35">
      <c r="A95" t="s">
        <v>73</v>
      </c>
      <c r="B95">
        <v>0.39</v>
      </c>
      <c r="C95" t="s">
        <v>1</v>
      </c>
      <c r="D95" t="s">
        <v>34</v>
      </c>
      <c r="E95" t="s">
        <v>21</v>
      </c>
      <c r="G95" t="s">
        <v>27</v>
      </c>
    </row>
    <row r="96" spans="1:9" x14ac:dyDescent="0.35">
      <c r="A96" t="s">
        <v>125</v>
      </c>
      <c r="B96">
        <v>0.43</v>
      </c>
      <c r="C96" t="s">
        <v>1</v>
      </c>
      <c r="D96" t="s">
        <v>34</v>
      </c>
      <c r="E96" t="s">
        <v>21</v>
      </c>
      <c r="G96" t="s">
        <v>27</v>
      </c>
    </row>
    <row r="97" spans="1:9" x14ac:dyDescent="0.35">
      <c r="A97" t="s">
        <v>126</v>
      </c>
      <c r="B97">
        <v>6.7000000000000002E-3</v>
      </c>
      <c r="C97" t="s">
        <v>1</v>
      </c>
      <c r="D97" t="s">
        <v>34</v>
      </c>
      <c r="E97" t="s">
        <v>21</v>
      </c>
      <c r="G97" t="s">
        <v>27</v>
      </c>
    </row>
    <row r="98" spans="1:9" x14ac:dyDescent="0.35">
      <c r="A98" t="s">
        <v>127</v>
      </c>
      <c r="B98">
        <v>0.16</v>
      </c>
      <c r="C98" t="s">
        <v>1</v>
      </c>
      <c r="D98" t="s">
        <v>34</v>
      </c>
      <c r="E98" t="s">
        <v>21</v>
      </c>
      <c r="G98" t="s">
        <v>27</v>
      </c>
    </row>
    <row r="99" spans="1:9" x14ac:dyDescent="0.35">
      <c r="A99" t="s">
        <v>128</v>
      </c>
      <c r="B99">
        <v>2.1999999999999999E-2</v>
      </c>
      <c r="C99" t="s">
        <v>1</v>
      </c>
      <c r="D99" t="s">
        <v>34</v>
      </c>
      <c r="E99" t="s">
        <v>21</v>
      </c>
      <c r="G99" t="s">
        <v>27</v>
      </c>
    </row>
    <row r="100" spans="1:9" x14ac:dyDescent="0.35">
      <c r="A100" t="s">
        <v>129</v>
      </c>
      <c r="B100">
        <v>14.4</v>
      </c>
      <c r="C100" t="s">
        <v>780</v>
      </c>
      <c r="D100" t="s">
        <v>69</v>
      </c>
      <c r="E100" t="s">
        <v>11</v>
      </c>
      <c r="G100" t="s">
        <v>27</v>
      </c>
      <c r="I100" t="s">
        <v>130</v>
      </c>
    </row>
    <row r="101" spans="1:9" x14ac:dyDescent="0.35">
      <c r="A101" t="s">
        <v>113</v>
      </c>
      <c r="B101">
        <v>1.9000000000000001E-8</v>
      </c>
      <c r="C101" t="s">
        <v>780</v>
      </c>
      <c r="D101" t="s">
        <v>34</v>
      </c>
      <c r="E101" t="s">
        <v>10</v>
      </c>
      <c r="G101" t="s">
        <v>27</v>
      </c>
      <c r="I101" t="s">
        <v>114</v>
      </c>
    </row>
    <row r="102" spans="1:9" x14ac:dyDescent="0.35">
      <c r="A102" t="s">
        <v>131</v>
      </c>
      <c r="B102">
        <v>380</v>
      </c>
      <c r="C102" t="s">
        <v>780</v>
      </c>
      <c r="D102" t="s">
        <v>69</v>
      </c>
      <c r="E102" t="s">
        <v>21</v>
      </c>
      <c r="G102" t="s">
        <v>27</v>
      </c>
      <c r="I102" t="s">
        <v>132</v>
      </c>
    </row>
    <row r="103" spans="1:9" x14ac:dyDescent="0.35">
      <c r="A103" t="s">
        <v>120</v>
      </c>
      <c r="B103">
        <v>4</v>
      </c>
      <c r="C103" t="s">
        <v>780</v>
      </c>
      <c r="D103" t="s">
        <v>121</v>
      </c>
      <c r="E103" t="s">
        <v>61</v>
      </c>
      <c r="G103" t="s">
        <v>27</v>
      </c>
      <c r="H103" t="s">
        <v>133</v>
      </c>
      <c r="I103" t="s">
        <v>122</v>
      </c>
    </row>
    <row r="105" spans="1:9" ht="15.5" x14ac:dyDescent="0.35">
      <c r="A105" s="1" t="s">
        <v>4</v>
      </c>
      <c r="B105" s="1" t="s">
        <v>110</v>
      </c>
    </row>
    <row r="106" spans="1:9" x14ac:dyDescent="0.35">
      <c r="A106" t="s">
        <v>6</v>
      </c>
      <c r="B106" t="s">
        <v>134</v>
      </c>
    </row>
    <row r="107" spans="1:9" x14ac:dyDescent="0.35">
      <c r="A107" t="s">
        <v>65</v>
      </c>
      <c r="B107" t="s">
        <v>135</v>
      </c>
    </row>
    <row r="108" spans="1:9" x14ac:dyDescent="0.35">
      <c r="A108" t="s">
        <v>7</v>
      </c>
      <c r="B108" t="s">
        <v>34</v>
      </c>
    </row>
    <row r="109" spans="1:9" x14ac:dyDescent="0.35">
      <c r="A109" t="s">
        <v>67</v>
      </c>
      <c r="B109">
        <v>1</v>
      </c>
    </row>
    <row r="110" spans="1:9" x14ac:dyDescent="0.35">
      <c r="A110" t="s">
        <v>9</v>
      </c>
      <c r="B110" t="s">
        <v>110</v>
      </c>
    </row>
    <row r="111" spans="1:9" x14ac:dyDescent="0.35">
      <c r="A111" t="s">
        <v>10</v>
      </c>
      <c r="B111" t="s">
        <v>21</v>
      </c>
    </row>
    <row r="112" spans="1:9" x14ac:dyDescent="0.35">
      <c r="A112" t="s">
        <v>12</v>
      </c>
      <c r="B112" t="s">
        <v>1</v>
      </c>
    </row>
    <row r="113" spans="1:8" ht="15.5" x14ac:dyDescent="0.35">
      <c r="A113" s="1" t="s">
        <v>13</v>
      </c>
    </row>
    <row r="114" spans="1:8" x14ac:dyDescent="0.35">
      <c r="A114" t="s">
        <v>14</v>
      </c>
      <c r="B114" t="s">
        <v>15</v>
      </c>
      <c r="C114" t="s">
        <v>16</v>
      </c>
      <c r="D114" t="s">
        <v>7</v>
      </c>
      <c r="E114" t="s">
        <v>10</v>
      </c>
      <c r="F114" t="s">
        <v>18</v>
      </c>
      <c r="G114" t="s">
        <v>124</v>
      </c>
      <c r="H114" t="s">
        <v>9</v>
      </c>
    </row>
    <row r="115" spans="1:8" x14ac:dyDescent="0.35">
      <c r="A115" t="s">
        <v>110</v>
      </c>
      <c r="B115">
        <v>1</v>
      </c>
      <c r="C115" t="s">
        <v>1</v>
      </c>
      <c r="D115" t="s">
        <v>34</v>
      </c>
      <c r="E115" t="s">
        <v>21</v>
      </c>
      <c r="F115" t="s">
        <v>25</v>
      </c>
    </row>
    <row r="116" spans="1:8" x14ac:dyDescent="0.35">
      <c r="A116" t="s">
        <v>136</v>
      </c>
      <c r="B116">
        <v>0.3</v>
      </c>
      <c r="C116" t="s">
        <v>1</v>
      </c>
      <c r="D116" t="s">
        <v>34</v>
      </c>
      <c r="E116" t="s">
        <v>21</v>
      </c>
      <c r="F116" t="s">
        <v>27</v>
      </c>
    </row>
    <row r="117" spans="1:8" x14ac:dyDescent="0.35">
      <c r="A117" t="s">
        <v>137</v>
      </c>
      <c r="B117">
        <v>0.48</v>
      </c>
      <c r="C117" t="s">
        <v>1</v>
      </c>
      <c r="D117" t="s">
        <v>34</v>
      </c>
      <c r="E117" t="s">
        <v>21</v>
      </c>
      <c r="F117" t="s">
        <v>27</v>
      </c>
    </row>
    <row r="118" spans="1:8" x14ac:dyDescent="0.35">
      <c r="A118" t="s">
        <v>138</v>
      </c>
      <c r="B118">
        <v>3.0000000000000001E-3</v>
      </c>
      <c r="C118" t="s">
        <v>1</v>
      </c>
      <c r="D118" t="s">
        <v>34</v>
      </c>
      <c r="E118" t="s">
        <v>21</v>
      </c>
      <c r="F118" t="s">
        <v>27</v>
      </c>
    </row>
    <row r="119" spans="1:8" x14ac:dyDescent="0.35">
      <c r="A119" t="s">
        <v>139</v>
      </c>
      <c r="B119">
        <v>0.13</v>
      </c>
      <c r="C119" t="s">
        <v>1</v>
      </c>
      <c r="D119" t="s">
        <v>34</v>
      </c>
      <c r="E119" t="s">
        <v>21</v>
      </c>
      <c r="F119" t="s">
        <v>27</v>
      </c>
    </row>
    <row r="120" spans="1:8" x14ac:dyDescent="0.35">
      <c r="A120" t="s">
        <v>140</v>
      </c>
      <c r="B120">
        <v>8.8999999999999996E-2</v>
      </c>
      <c r="C120" t="s">
        <v>780</v>
      </c>
      <c r="D120" t="s">
        <v>34</v>
      </c>
      <c r="E120" t="s">
        <v>21</v>
      </c>
      <c r="F120" t="s">
        <v>27</v>
      </c>
      <c r="G120" t="s">
        <v>141</v>
      </c>
      <c r="H120" t="s">
        <v>142</v>
      </c>
    </row>
    <row r="121" spans="1:8" x14ac:dyDescent="0.35">
      <c r="A121" t="s">
        <v>143</v>
      </c>
      <c r="B121">
        <v>0.2</v>
      </c>
      <c r="C121" t="s">
        <v>780</v>
      </c>
      <c r="D121" t="s">
        <v>53</v>
      </c>
      <c r="E121" t="s">
        <v>116</v>
      </c>
      <c r="F121" t="s">
        <v>27</v>
      </c>
      <c r="H121" t="s">
        <v>144</v>
      </c>
    </row>
    <row r="122" spans="1:8" x14ac:dyDescent="0.35">
      <c r="A122" t="s">
        <v>145</v>
      </c>
      <c r="B122">
        <v>0.1</v>
      </c>
      <c r="C122" t="s">
        <v>780</v>
      </c>
      <c r="D122" t="s">
        <v>69</v>
      </c>
      <c r="E122" t="s">
        <v>116</v>
      </c>
      <c r="F122" t="s">
        <v>27</v>
      </c>
      <c r="H122" t="s">
        <v>146</v>
      </c>
    </row>
    <row r="124" spans="1:8" ht="15.5" x14ac:dyDescent="0.35">
      <c r="A124" s="1" t="s">
        <v>4</v>
      </c>
      <c r="B124" s="1" t="s">
        <v>111</v>
      </c>
    </row>
    <row r="125" spans="1:8" x14ac:dyDescent="0.35">
      <c r="A125" t="s">
        <v>6</v>
      </c>
      <c r="B125" t="s">
        <v>147</v>
      </c>
    </row>
    <row r="126" spans="1:8" x14ac:dyDescent="0.35">
      <c r="A126" t="s">
        <v>65</v>
      </c>
      <c r="B126" t="s">
        <v>66</v>
      </c>
    </row>
    <row r="127" spans="1:8" x14ac:dyDescent="0.35">
      <c r="A127" t="s">
        <v>7</v>
      </c>
      <c r="B127" t="s">
        <v>34</v>
      </c>
    </row>
    <row r="128" spans="1:8" x14ac:dyDescent="0.35">
      <c r="A128" t="s">
        <v>67</v>
      </c>
      <c r="B128">
        <v>1</v>
      </c>
    </row>
    <row r="129" spans="1:7" x14ac:dyDescent="0.35">
      <c r="A129" t="s">
        <v>9</v>
      </c>
      <c r="B129" t="s">
        <v>111</v>
      </c>
    </row>
    <row r="130" spans="1:7" x14ac:dyDescent="0.35">
      <c r="A130" t="s">
        <v>10</v>
      </c>
      <c r="B130" t="s">
        <v>21</v>
      </c>
    </row>
    <row r="131" spans="1:7" x14ac:dyDescent="0.35">
      <c r="A131" t="s">
        <v>12</v>
      </c>
      <c r="B131" t="s">
        <v>1</v>
      </c>
    </row>
    <row r="132" spans="1:7" ht="15.5" x14ac:dyDescent="0.35">
      <c r="A132" s="1" t="s">
        <v>13</v>
      </c>
    </row>
    <row r="133" spans="1:7" x14ac:dyDescent="0.35">
      <c r="A133" t="s">
        <v>14</v>
      </c>
      <c r="B133" t="s">
        <v>15</v>
      </c>
      <c r="C133" t="s">
        <v>16</v>
      </c>
      <c r="D133" t="s">
        <v>7</v>
      </c>
      <c r="E133" t="s">
        <v>10</v>
      </c>
      <c r="F133" t="s">
        <v>18</v>
      </c>
      <c r="G133" t="s">
        <v>9</v>
      </c>
    </row>
    <row r="134" spans="1:7" x14ac:dyDescent="0.35">
      <c r="A134" t="s">
        <v>111</v>
      </c>
      <c r="B134">
        <v>1</v>
      </c>
      <c r="C134" t="s">
        <v>1</v>
      </c>
      <c r="D134" t="s">
        <v>34</v>
      </c>
      <c r="E134" t="s">
        <v>21</v>
      </c>
      <c r="F134" t="s">
        <v>25</v>
      </c>
    </row>
    <row r="135" spans="1:7" x14ac:dyDescent="0.35">
      <c r="A135" t="s">
        <v>148</v>
      </c>
      <c r="B135">
        <v>0.11</v>
      </c>
      <c r="C135" t="s">
        <v>1</v>
      </c>
      <c r="D135" t="s">
        <v>34</v>
      </c>
      <c r="E135" t="s">
        <v>21</v>
      </c>
      <c r="F135" t="s">
        <v>27</v>
      </c>
    </row>
    <row r="136" spans="1:7" x14ac:dyDescent="0.35">
      <c r="A136" t="s">
        <v>149</v>
      </c>
      <c r="B136">
        <v>0.3</v>
      </c>
      <c r="C136" t="s">
        <v>1</v>
      </c>
      <c r="D136" t="s">
        <v>34</v>
      </c>
      <c r="E136" t="s">
        <v>21</v>
      </c>
      <c r="F136" t="s">
        <v>27</v>
      </c>
    </row>
    <row r="137" spans="1:7" x14ac:dyDescent="0.35">
      <c r="A137" t="s">
        <v>150</v>
      </c>
      <c r="B137">
        <v>0.59</v>
      </c>
      <c r="C137" t="s">
        <v>1</v>
      </c>
      <c r="D137" t="s">
        <v>34</v>
      </c>
      <c r="E137" t="s">
        <v>21</v>
      </c>
      <c r="F137" t="s">
        <v>27</v>
      </c>
    </row>
    <row r="138" spans="1:7" x14ac:dyDescent="0.35">
      <c r="A138" t="s">
        <v>115</v>
      </c>
      <c r="B138">
        <v>0.15</v>
      </c>
      <c r="C138" t="s">
        <v>780</v>
      </c>
      <c r="D138" t="s">
        <v>69</v>
      </c>
      <c r="E138" t="s">
        <v>116</v>
      </c>
      <c r="F138" t="s">
        <v>27</v>
      </c>
      <c r="G138" t="s">
        <v>117</v>
      </c>
    </row>
    <row r="139" spans="1:7" x14ac:dyDescent="0.35">
      <c r="A139" t="s">
        <v>118</v>
      </c>
      <c r="B139">
        <v>4.8</v>
      </c>
      <c r="C139" t="s">
        <v>780</v>
      </c>
      <c r="D139" t="s">
        <v>34</v>
      </c>
      <c r="E139" t="s">
        <v>116</v>
      </c>
      <c r="F139" t="s">
        <v>27</v>
      </c>
      <c r="G139" t="s">
        <v>119</v>
      </c>
    </row>
    <row r="141" spans="1:7" ht="15.5" x14ac:dyDescent="0.35">
      <c r="A141" s="1" t="s">
        <v>4</v>
      </c>
      <c r="B141" s="1" t="s">
        <v>148</v>
      </c>
    </row>
    <row r="142" spans="1:7" x14ac:dyDescent="0.35">
      <c r="A142" t="s">
        <v>6</v>
      </c>
      <c r="B142" t="s">
        <v>151</v>
      </c>
    </row>
    <row r="143" spans="1:7" x14ac:dyDescent="0.35">
      <c r="A143" t="s">
        <v>65</v>
      </c>
      <c r="B143" t="s">
        <v>66</v>
      </c>
    </row>
    <row r="144" spans="1:7" x14ac:dyDescent="0.35">
      <c r="A144" t="s">
        <v>7</v>
      </c>
      <c r="B144" t="s">
        <v>34</v>
      </c>
    </row>
    <row r="145" spans="1:7" x14ac:dyDescent="0.35">
      <c r="A145" t="s">
        <v>67</v>
      </c>
      <c r="B145">
        <v>1</v>
      </c>
    </row>
    <row r="146" spans="1:7" x14ac:dyDescent="0.35">
      <c r="A146" t="s">
        <v>9</v>
      </c>
      <c r="B146" t="s">
        <v>148</v>
      </c>
    </row>
    <row r="147" spans="1:7" x14ac:dyDescent="0.35">
      <c r="A147" t="s">
        <v>10</v>
      </c>
      <c r="B147" t="s">
        <v>21</v>
      </c>
    </row>
    <row r="148" spans="1:7" x14ac:dyDescent="0.35">
      <c r="A148" t="s">
        <v>12</v>
      </c>
      <c r="B148" t="s">
        <v>1</v>
      </c>
    </row>
    <row r="149" spans="1:7" ht="15.5" x14ac:dyDescent="0.35">
      <c r="A149" s="1" t="s">
        <v>13</v>
      </c>
    </row>
    <row r="150" spans="1:7" x14ac:dyDescent="0.35">
      <c r="A150" t="s">
        <v>14</v>
      </c>
      <c r="B150" t="s">
        <v>15</v>
      </c>
      <c r="C150" t="s">
        <v>16</v>
      </c>
      <c r="D150" t="s">
        <v>7</v>
      </c>
      <c r="E150" t="s">
        <v>10</v>
      </c>
      <c r="F150" t="s">
        <v>18</v>
      </c>
      <c r="G150" t="s">
        <v>9</v>
      </c>
    </row>
    <row r="151" spans="1:7" x14ac:dyDescent="0.35">
      <c r="A151" t="s">
        <v>148</v>
      </c>
      <c r="B151">
        <v>1</v>
      </c>
      <c r="C151" t="s">
        <v>1</v>
      </c>
      <c r="D151" t="s">
        <v>34</v>
      </c>
      <c r="E151" t="s">
        <v>21</v>
      </c>
      <c r="F151" t="s">
        <v>25</v>
      </c>
    </row>
    <row r="152" spans="1:7" x14ac:dyDescent="0.35">
      <c r="A152" t="s">
        <v>152</v>
      </c>
      <c r="B152">
        <v>0.46</v>
      </c>
      <c r="C152" t="s">
        <v>1</v>
      </c>
      <c r="D152" t="s">
        <v>34</v>
      </c>
      <c r="E152" t="s">
        <v>21</v>
      </c>
      <c r="F152" t="s">
        <v>27</v>
      </c>
    </row>
    <row r="153" spans="1:7" x14ac:dyDescent="0.35">
      <c r="A153" t="s">
        <v>153</v>
      </c>
      <c r="B153">
        <v>0.35</v>
      </c>
      <c r="C153" t="s">
        <v>1</v>
      </c>
      <c r="D153" t="s">
        <v>34</v>
      </c>
      <c r="E153" t="s">
        <v>21</v>
      </c>
      <c r="F153" t="s">
        <v>27</v>
      </c>
    </row>
    <row r="154" spans="1:7" x14ac:dyDescent="0.35">
      <c r="A154" t="s">
        <v>154</v>
      </c>
      <c r="B154">
        <v>8.6999999999999994E-2</v>
      </c>
      <c r="C154" t="s">
        <v>1</v>
      </c>
      <c r="D154" t="s">
        <v>34</v>
      </c>
      <c r="E154" t="s">
        <v>21</v>
      </c>
      <c r="F154" t="s">
        <v>27</v>
      </c>
    </row>
    <row r="155" spans="1:7" x14ac:dyDescent="0.35">
      <c r="A155" t="s">
        <v>104</v>
      </c>
      <c r="B155">
        <v>0.1</v>
      </c>
      <c r="C155" t="s">
        <v>780</v>
      </c>
      <c r="D155" t="s">
        <v>34</v>
      </c>
      <c r="E155" t="s">
        <v>21</v>
      </c>
      <c r="F155" t="s">
        <v>27</v>
      </c>
      <c r="G155" t="s">
        <v>105</v>
      </c>
    </row>
    <row r="157" spans="1:7" ht="15.5" x14ac:dyDescent="0.35">
      <c r="A157" s="1" t="s">
        <v>4</v>
      </c>
      <c r="B157" s="1" t="s">
        <v>149</v>
      </c>
    </row>
    <row r="158" spans="1:7" x14ac:dyDescent="0.35">
      <c r="A158" t="s">
        <v>6</v>
      </c>
      <c r="B158" t="s">
        <v>155</v>
      </c>
    </row>
    <row r="159" spans="1:7" x14ac:dyDescent="0.35">
      <c r="A159" t="s">
        <v>65</v>
      </c>
      <c r="B159" t="s">
        <v>66</v>
      </c>
    </row>
    <row r="160" spans="1:7" x14ac:dyDescent="0.35">
      <c r="A160" t="s">
        <v>7</v>
      </c>
      <c r="B160" t="s">
        <v>34</v>
      </c>
    </row>
    <row r="161" spans="1:7" x14ac:dyDescent="0.35">
      <c r="A161" t="s">
        <v>67</v>
      </c>
      <c r="B161">
        <v>1</v>
      </c>
    </row>
    <row r="162" spans="1:7" x14ac:dyDescent="0.35">
      <c r="A162" t="s">
        <v>9</v>
      </c>
      <c r="B162" t="s">
        <v>149</v>
      </c>
    </row>
    <row r="163" spans="1:7" x14ac:dyDescent="0.35">
      <c r="A163" t="s">
        <v>10</v>
      </c>
      <c r="B163" t="s">
        <v>21</v>
      </c>
    </row>
    <row r="164" spans="1:7" x14ac:dyDescent="0.35">
      <c r="A164" t="s">
        <v>12</v>
      </c>
      <c r="B164" t="s">
        <v>1</v>
      </c>
    </row>
    <row r="165" spans="1:7" ht="15.5" x14ac:dyDescent="0.35">
      <c r="A165" s="1" t="s">
        <v>13</v>
      </c>
    </row>
    <row r="166" spans="1:7" x14ac:dyDescent="0.35">
      <c r="A166" t="s">
        <v>14</v>
      </c>
      <c r="B166" t="s">
        <v>15</v>
      </c>
      <c r="C166" t="s">
        <v>16</v>
      </c>
      <c r="D166" t="s">
        <v>7</v>
      </c>
      <c r="E166" t="s">
        <v>10</v>
      </c>
      <c r="F166" t="s">
        <v>18</v>
      </c>
      <c r="G166" t="s">
        <v>9</v>
      </c>
    </row>
    <row r="167" spans="1:7" x14ac:dyDescent="0.35">
      <c r="A167" t="s">
        <v>149</v>
      </c>
      <c r="B167">
        <v>1</v>
      </c>
      <c r="C167" t="s">
        <v>1</v>
      </c>
      <c r="D167" t="s">
        <v>34</v>
      </c>
      <c r="E167" t="s">
        <v>21</v>
      </c>
      <c r="F167" t="s">
        <v>25</v>
      </c>
    </row>
    <row r="168" spans="1:7" x14ac:dyDescent="0.35">
      <c r="A168" t="s">
        <v>156</v>
      </c>
      <c r="B168">
        <v>0.21</v>
      </c>
      <c r="C168" t="s">
        <v>1</v>
      </c>
      <c r="D168" t="s">
        <v>34</v>
      </c>
      <c r="E168" t="s">
        <v>21</v>
      </c>
      <c r="F168" t="s">
        <v>27</v>
      </c>
    </row>
    <row r="169" spans="1:7" x14ac:dyDescent="0.35">
      <c r="A169" t="s">
        <v>157</v>
      </c>
      <c r="B169">
        <v>4.0999999999999999E-4</v>
      </c>
      <c r="C169" t="s">
        <v>1</v>
      </c>
      <c r="D169" t="s">
        <v>34</v>
      </c>
      <c r="E169" t="s">
        <v>21</v>
      </c>
      <c r="F169" t="s">
        <v>27</v>
      </c>
    </row>
    <row r="170" spans="1:7" x14ac:dyDescent="0.35">
      <c r="A170" t="s">
        <v>158</v>
      </c>
      <c r="B170">
        <v>0.79</v>
      </c>
      <c r="C170" t="s">
        <v>1</v>
      </c>
      <c r="D170" t="s">
        <v>34</v>
      </c>
      <c r="E170" t="s">
        <v>21</v>
      </c>
      <c r="F170" t="s">
        <v>27</v>
      </c>
    </row>
    <row r="171" spans="1:7" x14ac:dyDescent="0.35">
      <c r="A171" t="s">
        <v>143</v>
      </c>
      <c r="B171">
        <v>0.2</v>
      </c>
      <c r="C171" t="s">
        <v>780</v>
      </c>
      <c r="D171" t="s">
        <v>53</v>
      </c>
      <c r="E171" t="s">
        <v>116</v>
      </c>
      <c r="F171" t="s">
        <v>27</v>
      </c>
      <c r="G171" t="s">
        <v>144</v>
      </c>
    </row>
    <row r="172" spans="1:7" x14ac:dyDescent="0.35">
      <c r="A172" t="s">
        <v>145</v>
      </c>
      <c r="B172">
        <v>0.1</v>
      </c>
      <c r="C172" t="s">
        <v>780</v>
      </c>
      <c r="D172" t="s">
        <v>69</v>
      </c>
      <c r="E172" t="s">
        <v>116</v>
      </c>
      <c r="F172" t="s">
        <v>27</v>
      </c>
      <c r="G172" t="s">
        <v>146</v>
      </c>
    </row>
    <row r="174" spans="1:7" ht="15.5" x14ac:dyDescent="0.35">
      <c r="A174" s="1" t="s">
        <v>4</v>
      </c>
      <c r="B174" s="1" t="s">
        <v>159</v>
      </c>
    </row>
    <row r="175" spans="1:7" x14ac:dyDescent="0.35">
      <c r="A175" t="s">
        <v>6</v>
      </c>
      <c r="B175" t="s">
        <v>160</v>
      </c>
    </row>
    <row r="176" spans="1:7" x14ac:dyDescent="0.35">
      <c r="A176" t="s">
        <v>65</v>
      </c>
      <c r="B176" t="s">
        <v>66</v>
      </c>
    </row>
    <row r="177" spans="1:7" x14ac:dyDescent="0.35">
      <c r="A177" t="s">
        <v>7</v>
      </c>
      <c r="B177" t="s">
        <v>34</v>
      </c>
    </row>
    <row r="178" spans="1:7" x14ac:dyDescent="0.35">
      <c r="A178" t="s">
        <v>67</v>
      </c>
      <c r="B178">
        <v>1</v>
      </c>
    </row>
    <row r="179" spans="1:7" x14ac:dyDescent="0.35">
      <c r="A179" t="s">
        <v>9</v>
      </c>
      <c r="B179" t="s">
        <v>159</v>
      </c>
    </row>
    <row r="180" spans="1:7" x14ac:dyDescent="0.35">
      <c r="A180" t="s">
        <v>10</v>
      </c>
      <c r="B180" t="s">
        <v>21</v>
      </c>
    </row>
    <row r="181" spans="1:7" x14ac:dyDescent="0.35">
      <c r="A181" t="s">
        <v>12</v>
      </c>
      <c r="B181" t="s">
        <v>1</v>
      </c>
    </row>
    <row r="182" spans="1:7" ht="15.5" x14ac:dyDescent="0.35">
      <c r="A182" s="1" t="s">
        <v>13</v>
      </c>
    </row>
    <row r="183" spans="1:7" x14ac:dyDescent="0.35">
      <c r="A183" t="s">
        <v>14</v>
      </c>
      <c r="B183" t="s">
        <v>15</v>
      </c>
      <c r="C183" t="s">
        <v>16</v>
      </c>
      <c r="D183" t="s">
        <v>7</v>
      </c>
      <c r="E183" t="s">
        <v>10</v>
      </c>
      <c r="F183" t="s">
        <v>18</v>
      </c>
      <c r="G183" t="s">
        <v>9</v>
      </c>
    </row>
    <row r="184" spans="1:7" x14ac:dyDescent="0.35">
      <c r="A184" t="s">
        <v>159</v>
      </c>
      <c r="B184">
        <v>1</v>
      </c>
      <c r="C184" t="s">
        <v>1</v>
      </c>
      <c r="D184" t="s">
        <v>34</v>
      </c>
      <c r="E184" t="s">
        <v>21</v>
      </c>
      <c r="F184" t="s">
        <v>25</v>
      </c>
    </row>
    <row r="185" spans="1:7" x14ac:dyDescent="0.35">
      <c r="A185" t="s">
        <v>161</v>
      </c>
      <c r="B185">
        <v>1</v>
      </c>
      <c r="C185" t="s">
        <v>780</v>
      </c>
      <c r="D185" t="s">
        <v>34</v>
      </c>
      <c r="E185" t="s">
        <v>21</v>
      </c>
      <c r="F185" t="s">
        <v>27</v>
      </c>
      <c r="G185" t="s">
        <v>162</v>
      </c>
    </row>
    <row r="186" spans="1:7" x14ac:dyDescent="0.35">
      <c r="A186" t="s">
        <v>163</v>
      </c>
      <c r="B186">
        <v>0.17</v>
      </c>
      <c r="C186" t="s">
        <v>780</v>
      </c>
      <c r="D186" t="s">
        <v>34</v>
      </c>
      <c r="E186" t="s">
        <v>21</v>
      </c>
      <c r="F186" t="s">
        <v>27</v>
      </c>
      <c r="G186" t="s">
        <v>164</v>
      </c>
    </row>
    <row r="187" spans="1:7" x14ac:dyDescent="0.35">
      <c r="A187" t="s">
        <v>82</v>
      </c>
      <c r="B187">
        <v>0.49</v>
      </c>
      <c r="C187" t="s">
        <v>780</v>
      </c>
      <c r="D187" t="s">
        <v>34</v>
      </c>
      <c r="E187" t="s">
        <v>21</v>
      </c>
      <c r="F187" t="s">
        <v>27</v>
      </c>
      <c r="G187" t="s">
        <v>84</v>
      </c>
    </row>
    <row r="188" spans="1:7" x14ac:dyDescent="0.35">
      <c r="A188" t="s">
        <v>82</v>
      </c>
      <c r="B188">
        <v>8.5999999999999993E-2</v>
      </c>
      <c r="C188" t="s">
        <v>780</v>
      </c>
      <c r="D188" t="s">
        <v>34</v>
      </c>
      <c r="E188" t="s">
        <v>21</v>
      </c>
      <c r="F188" t="s">
        <v>27</v>
      </c>
      <c r="G188" t="s">
        <v>84</v>
      </c>
    </row>
    <row r="189" spans="1:7" x14ac:dyDescent="0.35">
      <c r="A189" t="s">
        <v>165</v>
      </c>
      <c r="B189">
        <v>0.17</v>
      </c>
      <c r="C189" t="s">
        <v>780</v>
      </c>
      <c r="D189" t="s">
        <v>34</v>
      </c>
      <c r="E189" t="s">
        <v>21</v>
      </c>
      <c r="F189" t="s">
        <v>27</v>
      </c>
      <c r="G189" t="s">
        <v>166</v>
      </c>
    </row>
    <row r="190" spans="1:7" x14ac:dyDescent="0.35">
      <c r="A190" t="s">
        <v>167</v>
      </c>
      <c r="B190">
        <v>3.7999999999999998E-10</v>
      </c>
      <c r="C190" t="s">
        <v>780</v>
      </c>
      <c r="D190" t="s">
        <v>34</v>
      </c>
      <c r="E190" t="s">
        <v>10</v>
      </c>
      <c r="F190" t="s">
        <v>27</v>
      </c>
      <c r="G190" t="s">
        <v>168</v>
      </c>
    </row>
    <row r="191" spans="1:7" x14ac:dyDescent="0.35">
      <c r="A191" t="s">
        <v>169</v>
      </c>
      <c r="B191">
        <v>0.25</v>
      </c>
      <c r="C191" t="s">
        <v>780</v>
      </c>
      <c r="D191" t="s">
        <v>34</v>
      </c>
      <c r="E191" t="s">
        <v>21</v>
      </c>
      <c r="F191" t="s">
        <v>27</v>
      </c>
      <c r="G191" t="s">
        <v>170</v>
      </c>
    </row>
    <row r="192" spans="1:7" x14ac:dyDescent="0.35">
      <c r="A192" t="s">
        <v>171</v>
      </c>
      <c r="B192">
        <v>0.56999999999999995</v>
      </c>
      <c r="C192" t="s">
        <v>780</v>
      </c>
      <c r="D192" t="s">
        <v>34</v>
      </c>
      <c r="E192" t="s">
        <v>21</v>
      </c>
      <c r="F192" t="s">
        <v>27</v>
      </c>
      <c r="G192" t="s">
        <v>172</v>
      </c>
    </row>
    <row r="193" spans="1:7" x14ac:dyDescent="0.35">
      <c r="A193" t="s">
        <v>173</v>
      </c>
      <c r="B193">
        <v>1.2999999999999999E-10</v>
      </c>
      <c r="C193" t="s">
        <v>780</v>
      </c>
      <c r="D193" t="s">
        <v>34</v>
      </c>
      <c r="E193" t="s">
        <v>10</v>
      </c>
      <c r="F193" t="s">
        <v>27</v>
      </c>
      <c r="G193" t="s">
        <v>174</v>
      </c>
    </row>
    <row r="195" spans="1:7" ht="15.5" x14ac:dyDescent="0.35">
      <c r="A195" s="1" t="s">
        <v>4</v>
      </c>
      <c r="B195" s="1" t="s">
        <v>125</v>
      </c>
    </row>
    <row r="196" spans="1:7" x14ac:dyDescent="0.35">
      <c r="A196" t="s">
        <v>6</v>
      </c>
      <c r="B196" t="s">
        <v>232</v>
      </c>
    </row>
    <row r="197" spans="1:7" x14ac:dyDescent="0.35">
      <c r="A197" t="s">
        <v>65</v>
      </c>
      <c r="B197" t="s">
        <v>66</v>
      </c>
    </row>
    <row r="198" spans="1:7" x14ac:dyDescent="0.35">
      <c r="A198" t="s">
        <v>7</v>
      </c>
      <c r="B198" t="s">
        <v>34</v>
      </c>
    </row>
    <row r="199" spans="1:7" x14ac:dyDescent="0.35">
      <c r="A199" t="s">
        <v>67</v>
      </c>
      <c r="B199">
        <v>1</v>
      </c>
    </row>
    <row r="200" spans="1:7" x14ac:dyDescent="0.35">
      <c r="A200" t="s">
        <v>9</v>
      </c>
      <c r="B200" t="s">
        <v>125</v>
      </c>
    </row>
    <row r="201" spans="1:7" x14ac:dyDescent="0.35">
      <c r="A201" t="s">
        <v>10</v>
      </c>
      <c r="B201" t="s">
        <v>21</v>
      </c>
    </row>
    <row r="202" spans="1:7" x14ac:dyDescent="0.35">
      <c r="A202" t="s">
        <v>12</v>
      </c>
      <c r="B202" t="s">
        <v>1</v>
      </c>
    </row>
    <row r="203" spans="1:7" ht="15.5" x14ac:dyDescent="0.35">
      <c r="A203" s="1" t="s">
        <v>13</v>
      </c>
    </row>
    <row r="204" spans="1:7" x14ac:dyDescent="0.35">
      <c r="A204" t="s">
        <v>14</v>
      </c>
      <c r="B204" t="s">
        <v>15</v>
      </c>
      <c r="C204" t="s">
        <v>16</v>
      </c>
      <c r="D204" t="s">
        <v>7</v>
      </c>
      <c r="E204" t="s">
        <v>10</v>
      </c>
      <c r="F204" t="s">
        <v>18</v>
      </c>
    </row>
    <row r="205" spans="1:7" x14ac:dyDescent="0.35">
      <c r="A205" t="s">
        <v>125</v>
      </c>
      <c r="B205">
        <v>1</v>
      </c>
      <c r="C205" t="s">
        <v>1</v>
      </c>
      <c r="D205" t="s">
        <v>34</v>
      </c>
      <c r="E205" t="s">
        <v>21</v>
      </c>
      <c r="F205" t="s">
        <v>25</v>
      </c>
    </row>
    <row r="206" spans="1:7" x14ac:dyDescent="0.35">
      <c r="A206" t="s">
        <v>233</v>
      </c>
      <c r="B206">
        <v>0.11</v>
      </c>
      <c r="C206" t="s">
        <v>1</v>
      </c>
      <c r="D206" t="s">
        <v>34</v>
      </c>
      <c r="E206" t="s">
        <v>21</v>
      </c>
      <c r="F206" t="s">
        <v>27</v>
      </c>
    </row>
    <row r="207" spans="1:7" x14ac:dyDescent="0.35">
      <c r="A207" t="s">
        <v>234</v>
      </c>
      <c r="B207">
        <v>0.89</v>
      </c>
      <c r="C207" t="s">
        <v>1</v>
      </c>
      <c r="D207" t="s">
        <v>34</v>
      </c>
      <c r="E207" t="s">
        <v>21</v>
      </c>
      <c r="F207" t="s">
        <v>27</v>
      </c>
    </row>
    <row r="209" spans="1:7" ht="15.5" x14ac:dyDescent="0.35">
      <c r="A209" s="1" t="s">
        <v>4</v>
      </c>
      <c r="B209" s="1" t="s">
        <v>271</v>
      </c>
    </row>
    <row r="210" spans="1:7" x14ac:dyDescent="0.35">
      <c r="A210" t="s">
        <v>6</v>
      </c>
      <c r="B210" t="s">
        <v>272</v>
      </c>
    </row>
    <row r="211" spans="1:7" x14ac:dyDescent="0.35">
      <c r="A211" t="s">
        <v>65</v>
      </c>
      <c r="B211" t="s">
        <v>273</v>
      </c>
    </row>
    <row r="212" spans="1:7" x14ac:dyDescent="0.35">
      <c r="A212" t="s">
        <v>7</v>
      </c>
      <c r="B212" t="s">
        <v>34</v>
      </c>
    </row>
    <row r="213" spans="1:7" x14ac:dyDescent="0.35">
      <c r="A213" t="s">
        <v>67</v>
      </c>
      <c r="B213">
        <v>1</v>
      </c>
    </row>
    <row r="214" spans="1:7" x14ac:dyDescent="0.35">
      <c r="A214" t="s">
        <v>9</v>
      </c>
      <c r="B214" t="s">
        <v>271</v>
      </c>
    </row>
    <row r="215" spans="1:7" x14ac:dyDescent="0.35">
      <c r="A215" t="s">
        <v>10</v>
      </c>
      <c r="B215" t="s">
        <v>21</v>
      </c>
    </row>
    <row r="216" spans="1:7" x14ac:dyDescent="0.35">
      <c r="A216" t="s">
        <v>12</v>
      </c>
      <c r="B216" t="s">
        <v>1</v>
      </c>
    </row>
    <row r="217" spans="1:7" ht="15.5" x14ac:dyDescent="0.35">
      <c r="A217" s="1" t="s">
        <v>13</v>
      </c>
    </row>
    <row r="218" spans="1:7" x14ac:dyDescent="0.35">
      <c r="A218" t="s">
        <v>14</v>
      </c>
      <c r="B218" t="s">
        <v>15</v>
      </c>
      <c r="C218" t="s">
        <v>16</v>
      </c>
      <c r="D218" t="s">
        <v>7</v>
      </c>
      <c r="E218" t="s">
        <v>10</v>
      </c>
      <c r="F218" t="s">
        <v>18</v>
      </c>
      <c r="G218" t="s">
        <v>9</v>
      </c>
    </row>
    <row r="219" spans="1:7" x14ac:dyDescent="0.35">
      <c r="A219" t="s">
        <v>271</v>
      </c>
      <c r="B219">
        <v>1</v>
      </c>
      <c r="C219" t="s">
        <v>1</v>
      </c>
      <c r="D219" t="s">
        <v>34</v>
      </c>
      <c r="E219" t="s">
        <v>21</v>
      </c>
      <c r="F219" t="s">
        <v>25</v>
      </c>
    </row>
    <row r="220" spans="1:7" x14ac:dyDescent="0.35">
      <c r="A220" t="s">
        <v>274</v>
      </c>
      <c r="B220">
        <v>-0.11</v>
      </c>
      <c r="C220" t="s">
        <v>780</v>
      </c>
      <c r="D220" t="s">
        <v>34</v>
      </c>
      <c r="E220" t="s">
        <v>21</v>
      </c>
      <c r="F220" t="s">
        <v>27</v>
      </c>
      <c r="G220" t="s">
        <v>275</v>
      </c>
    </row>
    <row r="221" spans="1:7" x14ac:dyDescent="0.35">
      <c r="A221" t="s">
        <v>276</v>
      </c>
      <c r="B221">
        <v>-0.11</v>
      </c>
      <c r="C221" t="s">
        <v>780</v>
      </c>
      <c r="D221" t="s">
        <v>26</v>
      </c>
      <c r="E221" t="s">
        <v>21</v>
      </c>
      <c r="F221" t="s">
        <v>27</v>
      </c>
      <c r="G221" t="s">
        <v>277</v>
      </c>
    </row>
    <row r="222" spans="1:7" x14ac:dyDescent="0.35">
      <c r="A222" t="s">
        <v>278</v>
      </c>
      <c r="B222">
        <v>0.38019999999999998</v>
      </c>
      <c r="C222" t="s">
        <v>780</v>
      </c>
      <c r="D222" t="s">
        <v>34</v>
      </c>
      <c r="E222" t="s">
        <v>21</v>
      </c>
      <c r="F222" t="s">
        <v>27</v>
      </c>
      <c r="G222" t="s">
        <v>279</v>
      </c>
    </row>
    <row r="223" spans="1:7" x14ac:dyDescent="0.35">
      <c r="A223" t="s">
        <v>129</v>
      </c>
      <c r="B223">
        <v>-0.76</v>
      </c>
      <c r="C223" t="s">
        <v>780</v>
      </c>
      <c r="D223" t="s">
        <v>53</v>
      </c>
      <c r="E223" t="s">
        <v>11</v>
      </c>
      <c r="F223" t="s">
        <v>27</v>
      </c>
      <c r="G223" t="s">
        <v>130</v>
      </c>
    </row>
    <row r="224" spans="1:7" x14ac:dyDescent="0.35">
      <c r="A224" t="s">
        <v>280</v>
      </c>
      <c r="B224">
        <v>-7.9000000000000008E-3</v>
      </c>
      <c r="C224" t="s">
        <v>780</v>
      </c>
      <c r="D224" t="s">
        <v>26</v>
      </c>
      <c r="E224" t="s">
        <v>21</v>
      </c>
      <c r="F224" t="s">
        <v>27</v>
      </c>
      <c r="G224" t="s">
        <v>281</v>
      </c>
    </row>
    <row r="228" spans="1:8" ht="15.5" x14ac:dyDescent="0.35">
      <c r="A228" s="1" t="s">
        <v>4</v>
      </c>
      <c r="B228" s="1" t="s">
        <v>137</v>
      </c>
    </row>
    <row r="229" spans="1:8" x14ac:dyDescent="0.35">
      <c r="A229" t="s">
        <v>6</v>
      </c>
      <c r="B229" t="s">
        <v>370</v>
      </c>
    </row>
    <row r="230" spans="1:8" x14ac:dyDescent="0.35">
      <c r="A230" t="s">
        <v>65</v>
      </c>
      <c r="B230" t="s">
        <v>371</v>
      </c>
    </row>
    <row r="231" spans="1:8" x14ac:dyDescent="0.35">
      <c r="A231" t="s">
        <v>7</v>
      </c>
      <c r="B231" t="s">
        <v>34</v>
      </c>
    </row>
    <row r="232" spans="1:8" x14ac:dyDescent="0.35">
      <c r="A232" t="s">
        <v>67</v>
      </c>
      <c r="B232">
        <v>1</v>
      </c>
    </row>
    <row r="233" spans="1:8" x14ac:dyDescent="0.35">
      <c r="A233" t="s">
        <v>9</v>
      </c>
      <c r="B233" t="s">
        <v>137</v>
      </c>
    </row>
    <row r="234" spans="1:8" x14ac:dyDescent="0.35">
      <c r="A234" t="s">
        <v>10</v>
      </c>
      <c r="B234" t="s">
        <v>21</v>
      </c>
    </row>
    <row r="235" spans="1:8" x14ac:dyDescent="0.35">
      <c r="A235" t="s">
        <v>12</v>
      </c>
      <c r="B235" t="s">
        <v>1</v>
      </c>
    </row>
    <row r="236" spans="1:8" ht="15.5" x14ac:dyDescent="0.35">
      <c r="A236" s="1" t="s">
        <v>13</v>
      </c>
    </row>
    <row r="237" spans="1:8" x14ac:dyDescent="0.35">
      <c r="A237" t="s">
        <v>14</v>
      </c>
      <c r="B237" t="s">
        <v>15</v>
      </c>
      <c r="C237" t="s">
        <v>16</v>
      </c>
      <c r="D237" t="s">
        <v>7</v>
      </c>
      <c r="E237" t="s">
        <v>10</v>
      </c>
      <c r="F237" t="s">
        <v>18</v>
      </c>
      <c r="G237" t="s">
        <v>124</v>
      </c>
      <c r="H237" t="s">
        <v>9</v>
      </c>
    </row>
    <row r="238" spans="1:8" x14ac:dyDescent="0.35">
      <c r="A238" t="s">
        <v>137</v>
      </c>
      <c r="B238">
        <v>1</v>
      </c>
      <c r="C238" t="s">
        <v>1</v>
      </c>
      <c r="D238" t="s">
        <v>34</v>
      </c>
      <c r="E238" t="s">
        <v>21</v>
      </c>
      <c r="F238" t="s">
        <v>25</v>
      </c>
    </row>
    <row r="239" spans="1:8" x14ac:dyDescent="0.35">
      <c r="A239" t="s">
        <v>163</v>
      </c>
      <c r="B239">
        <v>2.0000000000000001E-4</v>
      </c>
      <c r="C239" t="s">
        <v>780</v>
      </c>
      <c r="D239" t="s">
        <v>34</v>
      </c>
      <c r="E239" t="s">
        <v>21</v>
      </c>
      <c r="F239" t="s">
        <v>27</v>
      </c>
      <c r="H239" t="s">
        <v>164</v>
      </c>
    </row>
    <row r="240" spans="1:8" x14ac:dyDescent="0.35">
      <c r="A240" t="s">
        <v>372</v>
      </c>
      <c r="B240">
        <v>5.7000000000000002E-3</v>
      </c>
      <c r="C240" t="s">
        <v>780</v>
      </c>
      <c r="D240" t="s">
        <v>8</v>
      </c>
      <c r="E240" t="s">
        <v>21</v>
      </c>
      <c r="F240" t="s">
        <v>27</v>
      </c>
      <c r="H240" t="s">
        <v>373</v>
      </c>
    </row>
    <row r="241" spans="1:8" x14ac:dyDescent="0.35">
      <c r="A241" t="s">
        <v>374</v>
      </c>
      <c r="B241">
        <v>5.7000000000000002E-3</v>
      </c>
      <c r="C241" t="s">
        <v>780</v>
      </c>
      <c r="D241" t="s">
        <v>34</v>
      </c>
      <c r="E241" t="s">
        <v>21</v>
      </c>
      <c r="F241" t="s">
        <v>27</v>
      </c>
      <c r="H241" t="s">
        <v>375</v>
      </c>
    </row>
    <row r="242" spans="1:8" x14ac:dyDescent="0.35">
      <c r="A242" t="s">
        <v>376</v>
      </c>
      <c r="B242">
        <v>2.1000000000000001E-2</v>
      </c>
      <c r="C242" t="s">
        <v>780</v>
      </c>
      <c r="D242" t="s">
        <v>34</v>
      </c>
      <c r="E242" t="s">
        <v>21</v>
      </c>
      <c r="F242" t="s">
        <v>27</v>
      </c>
      <c r="H242" t="s">
        <v>377</v>
      </c>
    </row>
    <row r="243" spans="1:8" x14ac:dyDescent="0.35">
      <c r="A243" t="s">
        <v>334</v>
      </c>
      <c r="B243">
        <v>2E-8</v>
      </c>
      <c r="C243" t="s">
        <v>780</v>
      </c>
      <c r="D243" t="s">
        <v>34</v>
      </c>
      <c r="E243" t="s">
        <v>10</v>
      </c>
      <c r="F243" t="s">
        <v>27</v>
      </c>
      <c r="H243" t="s">
        <v>335</v>
      </c>
    </row>
    <row r="244" spans="1:8" x14ac:dyDescent="0.35">
      <c r="A244" t="s">
        <v>165</v>
      </c>
      <c r="B244">
        <v>8.8000000000000005E-3</v>
      </c>
      <c r="C244" t="s">
        <v>780</v>
      </c>
      <c r="D244" t="s">
        <v>34</v>
      </c>
      <c r="E244" t="s">
        <v>21</v>
      </c>
      <c r="F244" t="s">
        <v>27</v>
      </c>
      <c r="H244" t="s">
        <v>166</v>
      </c>
    </row>
    <row r="245" spans="1:8" x14ac:dyDescent="0.35">
      <c r="A245" t="s">
        <v>378</v>
      </c>
      <c r="B245">
        <v>1.7E-5</v>
      </c>
      <c r="C245" t="s">
        <v>780</v>
      </c>
      <c r="D245" t="s">
        <v>34</v>
      </c>
      <c r="E245" t="s">
        <v>21</v>
      </c>
      <c r="F245" t="s">
        <v>27</v>
      </c>
      <c r="H245" t="s">
        <v>379</v>
      </c>
    </row>
    <row r="246" spans="1:8" x14ac:dyDescent="0.35">
      <c r="A246" t="s">
        <v>258</v>
      </c>
      <c r="B246">
        <v>0.85</v>
      </c>
      <c r="C246" t="s">
        <v>780</v>
      </c>
      <c r="D246" t="s">
        <v>34</v>
      </c>
      <c r="E246" t="s">
        <v>21</v>
      </c>
      <c r="F246" t="s">
        <v>27</v>
      </c>
      <c r="H246" t="s">
        <v>259</v>
      </c>
    </row>
    <row r="247" spans="1:8" x14ac:dyDescent="0.35">
      <c r="A247" t="s">
        <v>338</v>
      </c>
      <c r="B247">
        <v>1.9E-3</v>
      </c>
      <c r="C247" t="s">
        <v>780</v>
      </c>
      <c r="D247" t="s">
        <v>69</v>
      </c>
      <c r="E247" t="s">
        <v>21</v>
      </c>
      <c r="F247" t="s">
        <v>27</v>
      </c>
      <c r="H247" t="s">
        <v>339</v>
      </c>
    </row>
    <row r="248" spans="1:8" x14ac:dyDescent="0.35">
      <c r="A248" t="s">
        <v>340</v>
      </c>
      <c r="B248">
        <v>6.7999999999999996E-3</v>
      </c>
      <c r="C248" t="s">
        <v>780</v>
      </c>
      <c r="D248" t="s">
        <v>34</v>
      </c>
      <c r="E248" t="s">
        <v>21</v>
      </c>
      <c r="F248" t="s">
        <v>27</v>
      </c>
      <c r="H248" t="s">
        <v>341</v>
      </c>
    </row>
    <row r="249" spans="1:8" x14ac:dyDescent="0.35">
      <c r="A249" t="s">
        <v>140</v>
      </c>
      <c r="B249">
        <v>0.11</v>
      </c>
      <c r="C249" t="s">
        <v>780</v>
      </c>
      <c r="D249" t="s">
        <v>34</v>
      </c>
      <c r="E249" t="s">
        <v>21</v>
      </c>
      <c r="F249" t="s">
        <v>27</v>
      </c>
      <c r="G249" t="s">
        <v>141</v>
      </c>
      <c r="H249" t="s">
        <v>142</v>
      </c>
    </row>
    <row r="250" spans="1:8" x14ac:dyDescent="0.35">
      <c r="A250" t="s">
        <v>260</v>
      </c>
      <c r="B250">
        <v>0.85</v>
      </c>
      <c r="C250" t="s">
        <v>780</v>
      </c>
      <c r="D250" t="s">
        <v>34</v>
      </c>
      <c r="E250" t="s">
        <v>21</v>
      </c>
      <c r="F250" t="s">
        <v>27</v>
      </c>
      <c r="H250" t="s">
        <v>261</v>
      </c>
    </row>
    <row r="252" spans="1:8" ht="15.5" x14ac:dyDescent="0.35">
      <c r="A252" s="1" t="s">
        <v>4</v>
      </c>
      <c r="B252" s="1" t="s">
        <v>138</v>
      </c>
    </row>
    <row r="253" spans="1:8" x14ac:dyDescent="0.35">
      <c r="A253" t="s">
        <v>6</v>
      </c>
      <c r="B253" t="s">
        <v>380</v>
      </c>
    </row>
    <row r="254" spans="1:8" x14ac:dyDescent="0.35">
      <c r="A254" t="s">
        <v>65</v>
      </c>
      <c r="B254" t="s">
        <v>371</v>
      </c>
    </row>
    <row r="255" spans="1:8" x14ac:dyDescent="0.35">
      <c r="A255" t="s">
        <v>7</v>
      </c>
      <c r="B255" t="s">
        <v>34</v>
      </c>
    </row>
    <row r="256" spans="1:8" x14ac:dyDescent="0.35">
      <c r="A256" t="s">
        <v>67</v>
      </c>
      <c r="B256">
        <v>1</v>
      </c>
    </row>
    <row r="257" spans="1:7" x14ac:dyDescent="0.35">
      <c r="A257" t="s">
        <v>9</v>
      </c>
      <c r="B257" t="s">
        <v>138</v>
      </c>
    </row>
    <row r="258" spans="1:7" x14ac:dyDescent="0.35">
      <c r="A258" t="s">
        <v>10</v>
      </c>
      <c r="B258" t="s">
        <v>21</v>
      </c>
    </row>
    <row r="259" spans="1:7" x14ac:dyDescent="0.35">
      <c r="A259" t="s">
        <v>12</v>
      </c>
      <c r="B259" t="s">
        <v>1</v>
      </c>
    </row>
    <row r="260" spans="1:7" ht="15.5" x14ac:dyDescent="0.35">
      <c r="A260" s="1" t="s">
        <v>13</v>
      </c>
    </row>
    <row r="261" spans="1:7" x14ac:dyDescent="0.35">
      <c r="A261" t="s">
        <v>14</v>
      </c>
      <c r="B261" t="s">
        <v>15</v>
      </c>
      <c r="C261" t="s">
        <v>16</v>
      </c>
      <c r="D261" t="s">
        <v>7</v>
      </c>
      <c r="E261" t="s">
        <v>10</v>
      </c>
      <c r="F261" t="s">
        <v>18</v>
      </c>
      <c r="G261" t="s">
        <v>9</v>
      </c>
    </row>
    <row r="262" spans="1:7" x14ac:dyDescent="0.35">
      <c r="A262" t="s">
        <v>138</v>
      </c>
      <c r="B262">
        <v>1</v>
      </c>
      <c r="C262" t="s">
        <v>1</v>
      </c>
      <c r="D262" t="s">
        <v>34</v>
      </c>
      <c r="E262" t="s">
        <v>21</v>
      </c>
      <c r="F262" t="s">
        <v>25</v>
      </c>
    </row>
    <row r="263" spans="1:7" x14ac:dyDescent="0.35">
      <c r="A263" t="s">
        <v>167</v>
      </c>
      <c r="B263">
        <v>4.6000000000000001E-10</v>
      </c>
      <c r="C263" t="s">
        <v>780</v>
      </c>
      <c r="D263" t="s">
        <v>34</v>
      </c>
      <c r="E263" t="s">
        <v>10</v>
      </c>
      <c r="F263" t="s">
        <v>27</v>
      </c>
      <c r="G263" t="s">
        <v>168</v>
      </c>
    </row>
    <row r="264" spans="1:7" x14ac:dyDescent="0.35">
      <c r="A264" t="s">
        <v>258</v>
      </c>
      <c r="B264">
        <v>1</v>
      </c>
      <c r="C264" t="s">
        <v>780</v>
      </c>
      <c r="D264" t="s">
        <v>34</v>
      </c>
      <c r="E264" t="s">
        <v>21</v>
      </c>
      <c r="F264" t="s">
        <v>27</v>
      </c>
      <c r="G264" t="s">
        <v>259</v>
      </c>
    </row>
    <row r="265" spans="1:7" x14ac:dyDescent="0.35">
      <c r="A265" t="s">
        <v>260</v>
      </c>
      <c r="B265">
        <v>1</v>
      </c>
      <c r="C265" t="s">
        <v>780</v>
      </c>
      <c r="D265" t="s">
        <v>34</v>
      </c>
      <c r="E265" t="s">
        <v>21</v>
      </c>
      <c r="F265" t="s">
        <v>27</v>
      </c>
      <c r="G265" t="s">
        <v>261</v>
      </c>
    </row>
    <row r="267" spans="1:7" ht="15.5" x14ac:dyDescent="0.35">
      <c r="A267" s="1" t="s">
        <v>4</v>
      </c>
      <c r="B267" s="1" t="s">
        <v>75</v>
      </c>
    </row>
    <row r="268" spans="1:7" x14ac:dyDescent="0.35">
      <c r="A268" t="s">
        <v>6</v>
      </c>
      <c r="B268" t="s">
        <v>440</v>
      </c>
    </row>
    <row r="269" spans="1:7" x14ac:dyDescent="0.35">
      <c r="A269" t="s">
        <v>65</v>
      </c>
      <c r="B269" t="s">
        <v>66</v>
      </c>
    </row>
    <row r="270" spans="1:7" x14ac:dyDescent="0.35">
      <c r="A270" t="s">
        <v>7</v>
      </c>
      <c r="B270" t="s">
        <v>34</v>
      </c>
    </row>
    <row r="271" spans="1:7" x14ac:dyDescent="0.35">
      <c r="A271" t="s">
        <v>67</v>
      </c>
      <c r="B271">
        <v>1</v>
      </c>
    </row>
    <row r="272" spans="1:7" x14ac:dyDescent="0.35">
      <c r="A272" t="s">
        <v>9</v>
      </c>
      <c r="B272" t="s">
        <v>75</v>
      </c>
    </row>
    <row r="273" spans="1:7" x14ac:dyDescent="0.35">
      <c r="A273" t="s">
        <v>10</v>
      </c>
      <c r="B273" t="s">
        <v>21</v>
      </c>
    </row>
    <row r="274" spans="1:7" x14ac:dyDescent="0.35">
      <c r="A274" t="s">
        <v>12</v>
      </c>
      <c r="B274" t="s">
        <v>1</v>
      </c>
    </row>
    <row r="275" spans="1:7" ht="15.5" x14ac:dyDescent="0.35">
      <c r="A275" s="1" t="s">
        <v>13</v>
      </c>
    </row>
    <row r="276" spans="1:7" x14ac:dyDescent="0.35">
      <c r="A276" t="s">
        <v>14</v>
      </c>
      <c r="B276" t="s">
        <v>15</v>
      </c>
      <c r="C276" t="s">
        <v>16</v>
      </c>
      <c r="D276" t="s">
        <v>7</v>
      </c>
      <c r="E276" t="s">
        <v>10</v>
      </c>
      <c r="F276" t="s">
        <v>18</v>
      </c>
      <c r="G276" t="s">
        <v>9</v>
      </c>
    </row>
    <row r="277" spans="1:7" x14ac:dyDescent="0.35">
      <c r="A277" t="s">
        <v>75</v>
      </c>
      <c r="B277">
        <v>1</v>
      </c>
      <c r="C277" t="s">
        <v>1</v>
      </c>
      <c r="D277" t="s">
        <v>34</v>
      </c>
      <c r="E277" t="s">
        <v>21</v>
      </c>
      <c r="F277" t="s">
        <v>25</v>
      </c>
    </row>
    <row r="278" spans="1:7" x14ac:dyDescent="0.35">
      <c r="A278" t="s">
        <v>82</v>
      </c>
      <c r="B278">
        <v>1</v>
      </c>
      <c r="C278" t="s">
        <v>780</v>
      </c>
      <c r="D278" t="s">
        <v>34</v>
      </c>
      <c r="E278" t="s">
        <v>21</v>
      </c>
      <c r="F278" t="s">
        <v>27</v>
      </c>
      <c r="G278" t="s">
        <v>84</v>
      </c>
    </row>
    <row r="279" spans="1:7" x14ac:dyDescent="0.35">
      <c r="A279" t="s">
        <v>167</v>
      </c>
      <c r="B279">
        <v>4.6000000000000001E-10</v>
      </c>
      <c r="C279" t="s">
        <v>780</v>
      </c>
      <c r="D279" t="s">
        <v>34</v>
      </c>
      <c r="E279" t="s">
        <v>10</v>
      </c>
      <c r="F279" t="s">
        <v>27</v>
      </c>
      <c r="G279" t="s">
        <v>168</v>
      </c>
    </row>
    <row r="280" spans="1:7" x14ac:dyDescent="0.35">
      <c r="A280" t="s">
        <v>85</v>
      </c>
      <c r="B280">
        <v>1</v>
      </c>
      <c r="C280" t="s">
        <v>780</v>
      </c>
      <c r="D280" t="s">
        <v>34</v>
      </c>
      <c r="E280" t="s">
        <v>21</v>
      </c>
      <c r="F280" t="s">
        <v>27</v>
      </c>
      <c r="G280" t="s">
        <v>86</v>
      </c>
    </row>
    <row r="282" spans="1:7" ht="15.5" x14ac:dyDescent="0.35">
      <c r="A282" s="1" t="s">
        <v>4</v>
      </c>
      <c r="B282" s="1" t="s">
        <v>76</v>
      </c>
    </row>
    <row r="283" spans="1:7" x14ac:dyDescent="0.35">
      <c r="A283" t="s">
        <v>6</v>
      </c>
      <c r="B283" t="s">
        <v>441</v>
      </c>
    </row>
    <row r="284" spans="1:7" x14ac:dyDescent="0.35">
      <c r="A284" t="s">
        <v>65</v>
      </c>
      <c r="B284" t="s">
        <v>66</v>
      </c>
    </row>
    <row r="285" spans="1:7" x14ac:dyDescent="0.35">
      <c r="A285" t="s">
        <v>7</v>
      </c>
      <c r="B285" t="s">
        <v>34</v>
      </c>
    </row>
    <row r="286" spans="1:7" x14ac:dyDescent="0.35">
      <c r="A286" t="s">
        <v>67</v>
      </c>
      <c r="B286">
        <v>1</v>
      </c>
    </row>
    <row r="287" spans="1:7" x14ac:dyDescent="0.35">
      <c r="A287" t="s">
        <v>9</v>
      </c>
      <c r="B287" t="s">
        <v>76</v>
      </c>
    </row>
    <row r="288" spans="1:7" x14ac:dyDescent="0.35">
      <c r="A288" t="s">
        <v>10</v>
      </c>
      <c r="B288" t="s">
        <v>21</v>
      </c>
    </row>
    <row r="289" spans="1:7" x14ac:dyDescent="0.35">
      <c r="A289" t="s">
        <v>12</v>
      </c>
      <c r="B289" t="s">
        <v>1</v>
      </c>
    </row>
    <row r="290" spans="1:7" ht="15.5" x14ac:dyDescent="0.35">
      <c r="A290" s="1" t="s">
        <v>13</v>
      </c>
    </row>
    <row r="291" spans="1:7" x14ac:dyDescent="0.35">
      <c r="A291" t="s">
        <v>14</v>
      </c>
      <c r="B291" t="s">
        <v>15</v>
      </c>
      <c r="C291" t="s">
        <v>16</v>
      </c>
      <c r="D291" t="s">
        <v>7</v>
      </c>
      <c r="E291" t="s">
        <v>10</v>
      </c>
      <c r="F291" t="s">
        <v>18</v>
      </c>
      <c r="G291" t="s">
        <v>9</v>
      </c>
    </row>
    <row r="292" spans="1:7" x14ac:dyDescent="0.35">
      <c r="A292" t="s">
        <v>76</v>
      </c>
      <c r="B292">
        <v>1</v>
      </c>
      <c r="C292" t="s">
        <v>1</v>
      </c>
      <c r="D292" t="s">
        <v>34</v>
      </c>
      <c r="E292" t="s">
        <v>21</v>
      </c>
      <c r="F292" t="s">
        <v>25</v>
      </c>
    </row>
    <row r="293" spans="1:7" x14ac:dyDescent="0.35">
      <c r="A293" t="s">
        <v>246</v>
      </c>
      <c r="B293">
        <v>0.94</v>
      </c>
      <c r="C293" t="s">
        <v>780</v>
      </c>
      <c r="D293" t="s">
        <v>34</v>
      </c>
      <c r="E293" t="s">
        <v>21</v>
      </c>
      <c r="F293" t="s">
        <v>27</v>
      </c>
      <c r="G293" t="s">
        <v>247</v>
      </c>
    </row>
    <row r="294" spans="1:7" x14ac:dyDescent="0.35">
      <c r="A294" t="s">
        <v>442</v>
      </c>
      <c r="B294">
        <v>0.02</v>
      </c>
      <c r="C294" t="s">
        <v>780</v>
      </c>
      <c r="D294" t="s">
        <v>69</v>
      </c>
      <c r="E294" t="s">
        <v>21</v>
      </c>
      <c r="F294" t="s">
        <v>27</v>
      </c>
      <c r="G294" t="s">
        <v>443</v>
      </c>
    </row>
    <row r="295" spans="1:7" x14ac:dyDescent="0.35">
      <c r="A295" t="s">
        <v>92</v>
      </c>
      <c r="B295">
        <v>0.96</v>
      </c>
      <c r="C295" t="s">
        <v>780</v>
      </c>
      <c r="D295" t="s">
        <v>34</v>
      </c>
      <c r="E295" t="s">
        <v>21</v>
      </c>
      <c r="F295" t="s">
        <v>27</v>
      </c>
      <c r="G295" t="s">
        <v>93</v>
      </c>
    </row>
    <row r="296" spans="1:7" x14ac:dyDescent="0.35">
      <c r="A296" t="s">
        <v>96</v>
      </c>
      <c r="B296">
        <v>0.02</v>
      </c>
      <c r="C296" t="s">
        <v>780</v>
      </c>
      <c r="D296" t="s">
        <v>34</v>
      </c>
      <c r="E296" t="s">
        <v>21</v>
      </c>
      <c r="F296" t="s">
        <v>27</v>
      </c>
      <c r="G296" t="s">
        <v>97</v>
      </c>
    </row>
    <row r="297" spans="1:7" x14ac:dyDescent="0.35">
      <c r="A297" t="s">
        <v>293</v>
      </c>
      <c r="B297">
        <v>4.0000000000000001E-10</v>
      </c>
      <c r="C297" t="s">
        <v>780</v>
      </c>
      <c r="D297" t="s">
        <v>34</v>
      </c>
      <c r="E297" t="s">
        <v>10</v>
      </c>
      <c r="F297" t="s">
        <v>27</v>
      </c>
      <c r="G297" t="s">
        <v>29</v>
      </c>
    </row>
    <row r="299" spans="1:7" ht="15.5" x14ac:dyDescent="0.35">
      <c r="A299" s="1" t="s">
        <v>4</v>
      </c>
      <c r="B299" s="1" t="s">
        <v>444</v>
      </c>
    </row>
    <row r="300" spans="1:7" x14ac:dyDescent="0.35">
      <c r="A300" t="s">
        <v>6</v>
      </c>
      <c r="B300" t="s">
        <v>445</v>
      </c>
    </row>
    <row r="301" spans="1:7" x14ac:dyDescent="0.35">
      <c r="A301" t="s">
        <v>65</v>
      </c>
      <c r="B301" t="s">
        <v>446</v>
      </c>
    </row>
    <row r="302" spans="1:7" x14ac:dyDescent="0.35">
      <c r="A302" t="s">
        <v>7</v>
      </c>
      <c r="B302" t="s">
        <v>34</v>
      </c>
    </row>
    <row r="303" spans="1:7" x14ac:dyDescent="0.35">
      <c r="A303" t="s">
        <v>67</v>
      </c>
      <c r="B303">
        <v>1</v>
      </c>
    </row>
    <row r="304" spans="1:7" x14ac:dyDescent="0.35">
      <c r="A304" t="s">
        <v>9</v>
      </c>
      <c r="B304" t="s">
        <v>444</v>
      </c>
    </row>
    <row r="305" spans="1:9" x14ac:dyDescent="0.35">
      <c r="A305" t="s">
        <v>10</v>
      </c>
      <c r="B305" t="s">
        <v>21</v>
      </c>
    </row>
    <row r="306" spans="1:9" x14ac:dyDescent="0.35">
      <c r="A306" t="s">
        <v>12</v>
      </c>
      <c r="B306" t="s">
        <v>1</v>
      </c>
    </row>
    <row r="307" spans="1:9" ht="15.5" x14ac:dyDescent="0.35">
      <c r="A307" s="1" t="s">
        <v>13</v>
      </c>
    </row>
    <row r="308" spans="1:9" x14ac:dyDescent="0.35">
      <c r="A308" t="s">
        <v>14</v>
      </c>
      <c r="B308" t="s">
        <v>15</v>
      </c>
      <c r="C308" t="s">
        <v>16</v>
      </c>
      <c r="D308" t="s">
        <v>7</v>
      </c>
      <c r="E308" t="s">
        <v>10</v>
      </c>
      <c r="F308" t="s">
        <v>17</v>
      </c>
      <c r="G308" t="s">
        <v>18</v>
      </c>
      <c r="H308" t="s">
        <v>124</v>
      </c>
      <c r="I308" t="s">
        <v>9</v>
      </c>
    </row>
    <row r="309" spans="1:9" x14ac:dyDescent="0.35">
      <c r="A309" t="s">
        <v>447</v>
      </c>
      <c r="B309">
        <v>1.6</v>
      </c>
      <c r="C309" t="s">
        <v>1</v>
      </c>
      <c r="E309" t="s">
        <v>21</v>
      </c>
      <c r="F309" t="s">
        <v>208</v>
      </c>
      <c r="G309" t="s">
        <v>23</v>
      </c>
      <c r="H309" t="s">
        <v>781</v>
      </c>
    </row>
    <row r="310" spans="1:9" x14ac:dyDescent="0.35">
      <c r="A310" t="s">
        <v>444</v>
      </c>
      <c r="B310">
        <v>1</v>
      </c>
      <c r="C310" t="s">
        <v>1</v>
      </c>
      <c r="D310" t="s">
        <v>34</v>
      </c>
      <c r="E310" t="s">
        <v>21</v>
      </c>
      <c r="G310" t="s">
        <v>25</v>
      </c>
    </row>
    <row r="311" spans="1:9" x14ac:dyDescent="0.35">
      <c r="A311" t="s">
        <v>271</v>
      </c>
      <c r="B311">
        <v>0.56999999999999995</v>
      </c>
      <c r="C311" t="s">
        <v>1</v>
      </c>
      <c r="D311" t="s">
        <v>34</v>
      </c>
      <c r="E311" t="s">
        <v>21</v>
      </c>
      <c r="G311" t="s">
        <v>27</v>
      </c>
    </row>
    <row r="312" spans="1:9" x14ac:dyDescent="0.35">
      <c r="A312" t="s">
        <v>293</v>
      </c>
      <c r="B312">
        <v>4.0000000000000001E-10</v>
      </c>
      <c r="C312" t="s">
        <v>780</v>
      </c>
      <c r="D312" t="s">
        <v>34</v>
      </c>
      <c r="E312" t="s">
        <v>10</v>
      </c>
      <c r="G312" t="s">
        <v>27</v>
      </c>
      <c r="I312" t="s">
        <v>29</v>
      </c>
    </row>
    <row r="313" spans="1:9" x14ac:dyDescent="0.35">
      <c r="A313" t="s">
        <v>448</v>
      </c>
      <c r="B313">
        <v>0.55000000000000004</v>
      </c>
      <c r="C313" t="s">
        <v>780</v>
      </c>
      <c r="D313" t="s">
        <v>34</v>
      </c>
      <c r="E313" t="s">
        <v>21</v>
      </c>
      <c r="G313" t="s">
        <v>27</v>
      </c>
      <c r="H313" t="s">
        <v>449</v>
      </c>
      <c r="I313" t="s">
        <v>450</v>
      </c>
    </row>
    <row r="314" spans="1:9" x14ac:dyDescent="0.35">
      <c r="A314" t="s">
        <v>451</v>
      </c>
      <c r="B314">
        <v>0.56999999999999995</v>
      </c>
      <c r="C314" t="s">
        <v>780</v>
      </c>
      <c r="D314" t="s">
        <v>34</v>
      </c>
      <c r="E314" t="s">
        <v>21</v>
      </c>
      <c r="G314" t="s">
        <v>27</v>
      </c>
      <c r="H314" t="s">
        <v>452</v>
      </c>
      <c r="I314" t="s">
        <v>453</v>
      </c>
    </row>
    <row r="315" spans="1:9" x14ac:dyDescent="0.35">
      <c r="A315" t="s">
        <v>454</v>
      </c>
      <c r="B315">
        <v>0.88</v>
      </c>
      <c r="C315" t="s">
        <v>780</v>
      </c>
      <c r="D315" t="s">
        <v>34</v>
      </c>
      <c r="E315" t="s">
        <v>21</v>
      </c>
      <c r="G315" t="s">
        <v>27</v>
      </c>
      <c r="I315" t="s">
        <v>455</v>
      </c>
    </row>
    <row r="317" spans="1:9" ht="15.5" x14ac:dyDescent="0.35">
      <c r="A317" s="1" t="s">
        <v>4</v>
      </c>
      <c r="B317" s="1" t="s">
        <v>98</v>
      </c>
    </row>
    <row r="318" spans="1:9" x14ac:dyDescent="0.35">
      <c r="A318" t="s">
        <v>6</v>
      </c>
      <c r="B318" t="s">
        <v>654</v>
      </c>
    </row>
    <row r="319" spans="1:9" x14ac:dyDescent="0.35">
      <c r="A319" t="s">
        <v>7</v>
      </c>
      <c r="B319" t="s">
        <v>26</v>
      </c>
    </row>
    <row r="320" spans="1:9" x14ac:dyDescent="0.35">
      <c r="A320" t="s">
        <v>67</v>
      </c>
      <c r="B320">
        <v>1</v>
      </c>
    </row>
    <row r="321" spans="1:8" x14ac:dyDescent="0.35">
      <c r="A321" t="s">
        <v>9</v>
      </c>
      <c r="B321" t="s">
        <v>100</v>
      </c>
    </row>
    <row r="322" spans="1:8" x14ac:dyDescent="0.35">
      <c r="A322" t="s">
        <v>18</v>
      </c>
      <c r="B322" t="s">
        <v>184</v>
      </c>
    </row>
    <row r="323" spans="1:8" x14ac:dyDescent="0.35">
      <c r="A323" t="s">
        <v>10</v>
      </c>
      <c r="B323" t="s">
        <v>21</v>
      </c>
    </row>
    <row r="324" spans="1:8" x14ac:dyDescent="0.35">
      <c r="A324" t="s">
        <v>12</v>
      </c>
      <c r="B324" t="s">
        <v>80</v>
      </c>
    </row>
    <row r="325" spans="1:8" ht="15.5" x14ac:dyDescent="0.35">
      <c r="A325" s="1" t="s">
        <v>13</v>
      </c>
    </row>
    <row r="326" spans="1:8" x14ac:dyDescent="0.35">
      <c r="A326" t="s">
        <v>14</v>
      </c>
      <c r="B326" t="s">
        <v>15</v>
      </c>
      <c r="C326" t="s">
        <v>16</v>
      </c>
      <c r="D326" t="s">
        <v>7</v>
      </c>
      <c r="E326" t="s">
        <v>10</v>
      </c>
      <c r="F326" t="s">
        <v>17</v>
      </c>
      <c r="G326" t="s">
        <v>18</v>
      </c>
      <c r="H326" t="s">
        <v>9</v>
      </c>
    </row>
    <row r="327" spans="1:8" x14ac:dyDescent="0.35">
      <c r="A327" t="s">
        <v>109</v>
      </c>
      <c r="B327">
        <v>15.73</v>
      </c>
      <c r="C327" t="s">
        <v>20</v>
      </c>
      <c r="E327" t="s">
        <v>11</v>
      </c>
      <c r="F327" t="s">
        <v>22</v>
      </c>
      <c r="G327" t="s">
        <v>23</v>
      </c>
    </row>
    <row r="328" spans="1:8" x14ac:dyDescent="0.35">
      <c r="A328" t="s">
        <v>263</v>
      </c>
      <c r="B328">
        <v>1.44E-2</v>
      </c>
      <c r="C328" t="s">
        <v>20</v>
      </c>
      <c r="E328" t="s">
        <v>21</v>
      </c>
      <c r="F328" t="s">
        <v>22</v>
      </c>
      <c r="G328" t="s">
        <v>23</v>
      </c>
    </row>
    <row r="329" spans="1:8" x14ac:dyDescent="0.35">
      <c r="A329" t="s">
        <v>197</v>
      </c>
      <c r="B329">
        <v>0.25</v>
      </c>
      <c r="C329" t="s">
        <v>20</v>
      </c>
      <c r="E329" t="s">
        <v>198</v>
      </c>
      <c r="F329" t="s">
        <v>199</v>
      </c>
      <c r="G329" t="s">
        <v>23</v>
      </c>
    </row>
    <row r="330" spans="1:8" x14ac:dyDescent="0.35">
      <c r="A330" t="s">
        <v>98</v>
      </c>
      <c r="B330">
        <v>1</v>
      </c>
      <c r="C330" t="s">
        <v>99</v>
      </c>
      <c r="D330" t="s">
        <v>26</v>
      </c>
      <c r="E330" t="s">
        <v>21</v>
      </c>
      <c r="G330" t="s">
        <v>25</v>
      </c>
      <c r="H330" t="s">
        <v>98</v>
      </c>
    </row>
    <row r="331" spans="1:8" x14ac:dyDescent="0.35">
      <c r="A331" t="s">
        <v>655</v>
      </c>
      <c r="B331">
        <v>0.752</v>
      </c>
      <c r="C331" t="s">
        <v>83</v>
      </c>
      <c r="D331" t="s">
        <v>26</v>
      </c>
      <c r="E331" t="s">
        <v>21</v>
      </c>
      <c r="G331" t="s">
        <v>27</v>
      </c>
      <c r="H331" t="s">
        <v>656</v>
      </c>
    </row>
    <row r="332" spans="1:8" x14ac:dyDescent="0.35">
      <c r="A332" t="s">
        <v>657</v>
      </c>
      <c r="B332">
        <v>0.01</v>
      </c>
      <c r="C332" t="s">
        <v>83</v>
      </c>
      <c r="D332" t="s">
        <v>34</v>
      </c>
      <c r="E332" t="s">
        <v>21</v>
      </c>
      <c r="G332" t="s">
        <v>27</v>
      </c>
      <c r="H332" t="s">
        <v>658</v>
      </c>
    </row>
    <row r="333" spans="1:8" x14ac:dyDescent="0.35">
      <c r="A333" t="s">
        <v>659</v>
      </c>
      <c r="B333">
        <v>2.7300000000000001E-2</v>
      </c>
      <c r="C333" t="s">
        <v>83</v>
      </c>
      <c r="D333" t="s">
        <v>34</v>
      </c>
      <c r="E333" t="s">
        <v>21</v>
      </c>
      <c r="G333" t="s">
        <v>27</v>
      </c>
      <c r="H333" t="s">
        <v>660</v>
      </c>
    </row>
    <row r="334" spans="1:8" x14ac:dyDescent="0.35">
      <c r="A334" t="s">
        <v>661</v>
      </c>
      <c r="B334">
        <v>5.0400000000000002E-3</v>
      </c>
      <c r="C334" t="s">
        <v>83</v>
      </c>
      <c r="D334" t="s">
        <v>34</v>
      </c>
      <c r="E334" t="s">
        <v>21</v>
      </c>
      <c r="G334" t="s">
        <v>27</v>
      </c>
      <c r="H334" t="s">
        <v>662</v>
      </c>
    </row>
    <row r="335" spans="1:8" x14ac:dyDescent="0.35">
      <c r="A335" t="s">
        <v>663</v>
      </c>
      <c r="B335">
        <v>0.251</v>
      </c>
      <c r="C335" t="s">
        <v>83</v>
      </c>
      <c r="D335" t="s">
        <v>34</v>
      </c>
      <c r="E335" t="s">
        <v>21</v>
      </c>
      <c r="G335" t="s">
        <v>27</v>
      </c>
      <c r="H335" t="s">
        <v>664</v>
      </c>
    </row>
    <row r="336" spans="1:8" x14ac:dyDescent="0.35">
      <c r="A336" t="s">
        <v>52</v>
      </c>
      <c r="B336">
        <v>1.8</v>
      </c>
      <c r="C336" t="s">
        <v>83</v>
      </c>
      <c r="D336" t="s">
        <v>69</v>
      </c>
      <c r="E336" t="s">
        <v>21</v>
      </c>
      <c r="G336" t="s">
        <v>27</v>
      </c>
      <c r="H336" t="s">
        <v>54</v>
      </c>
    </row>
    <row r="337" spans="1:8" x14ac:dyDescent="0.35">
      <c r="A337" t="s">
        <v>120</v>
      </c>
      <c r="B337">
        <v>0.55000000000000004</v>
      </c>
      <c r="C337" t="s">
        <v>83</v>
      </c>
      <c r="D337" t="s">
        <v>60</v>
      </c>
      <c r="E337" t="s">
        <v>61</v>
      </c>
      <c r="G337" t="s">
        <v>27</v>
      </c>
      <c r="H337" t="s">
        <v>122</v>
      </c>
    </row>
    <row r="338" spans="1:8" x14ac:dyDescent="0.35">
      <c r="A338" t="s">
        <v>665</v>
      </c>
      <c r="B338">
        <v>13.75</v>
      </c>
      <c r="C338" t="s">
        <v>83</v>
      </c>
      <c r="D338" t="s">
        <v>26</v>
      </c>
      <c r="E338" t="s">
        <v>11</v>
      </c>
      <c r="G338" t="s">
        <v>27</v>
      </c>
      <c r="H338" t="s">
        <v>666</v>
      </c>
    </row>
    <row r="339" spans="1:8" x14ac:dyDescent="0.35">
      <c r="A339" t="s">
        <v>667</v>
      </c>
      <c r="B339">
        <v>-1.8</v>
      </c>
      <c r="C339" t="s">
        <v>83</v>
      </c>
      <c r="D339" t="s">
        <v>69</v>
      </c>
      <c r="E339" t="s">
        <v>198</v>
      </c>
      <c r="G339" t="s">
        <v>27</v>
      </c>
      <c r="H339" t="s">
        <v>668</v>
      </c>
    </row>
    <row r="341" spans="1:8" ht="15.5" x14ac:dyDescent="0.35">
      <c r="A341" s="1" t="s">
        <v>4</v>
      </c>
      <c r="B341" s="1" t="s">
        <v>126</v>
      </c>
    </row>
    <row r="342" spans="1:8" x14ac:dyDescent="0.35">
      <c r="A342" t="s">
        <v>6</v>
      </c>
      <c r="B342" t="s">
        <v>252</v>
      </c>
    </row>
    <row r="343" spans="1:8" x14ac:dyDescent="0.35">
      <c r="A343" t="s">
        <v>65</v>
      </c>
      <c r="B343" t="s">
        <v>66</v>
      </c>
    </row>
    <row r="344" spans="1:8" x14ac:dyDescent="0.35">
      <c r="A344" t="s">
        <v>7</v>
      </c>
      <c r="B344" t="s">
        <v>34</v>
      </c>
    </row>
    <row r="345" spans="1:8" x14ac:dyDescent="0.35">
      <c r="A345" t="s">
        <v>67</v>
      </c>
      <c r="B345">
        <v>1</v>
      </c>
    </row>
    <row r="346" spans="1:8" x14ac:dyDescent="0.35">
      <c r="A346" t="s">
        <v>9</v>
      </c>
      <c r="B346" t="s">
        <v>126</v>
      </c>
    </row>
    <row r="347" spans="1:8" x14ac:dyDescent="0.35">
      <c r="A347" t="s">
        <v>10</v>
      </c>
      <c r="B347" t="s">
        <v>21</v>
      </c>
    </row>
    <row r="348" spans="1:8" x14ac:dyDescent="0.35">
      <c r="A348" t="s">
        <v>12</v>
      </c>
      <c r="B348" t="s">
        <v>1</v>
      </c>
    </row>
    <row r="349" spans="1:8" ht="15.5" x14ac:dyDescent="0.35">
      <c r="A349" s="1" t="s">
        <v>13</v>
      </c>
    </row>
    <row r="350" spans="1:8" x14ac:dyDescent="0.35">
      <c r="A350" t="s">
        <v>14</v>
      </c>
      <c r="B350" t="s">
        <v>15</v>
      </c>
      <c r="C350" t="s">
        <v>16</v>
      </c>
      <c r="D350" t="s">
        <v>7</v>
      </c>
      <c r="E350" t="s">
        <v>10</v>
      </c>
      <c r="F350" t="s">
        <v>18</v>
      </c>
    </row>
    <row r="351" spans="1:8" x14ac:dyDescent="0.35">
      <c r="A351" t="s">
        <v>126</v>
      </c>
      <c r="B351">
        <v>1</v>
      </c>
      <c r="C351" t="s">
        <v>1</v>
      </c>
      <c r="D351" t="s">
        <v>34</v>
      </c>
      <c r="E351" t="s">
        <v>21</v>
      </c>
      <c r="F351" t="s">
        <v>25</v>
      </c>
    </row>
    <row r="352" spans="1:8" x14ac:dyDescent="0.35">
      <c r="A352" t="s">
        <v>253</v>
      </c>
      <c r="B352">
        <v>0.4</v>
      </c>
      <c r="C352" t="s">
        <v>1</v>
      </c>
      <c r="D352" t="s">
        <v>34</v>
      </c>
      <c r="E352" t="s">
        <v>21</v>
      </c>
      <c r="F352" t="s">
        <v>27</v>
      </c>
    </row>
    <row r="353" spans="1:8" x14ac:dyDescent="0.35">
      <c r="A353" t="s">
        <v>254</v>
      </c>
      <c r="B353">
        <v>0.22</v>
      </c>
      <c r="C353" t="s">
        <v>1</v>
      </c>
      <c r="D353" t="s">
        <v>34</v>
      </c>
      <c r="E353" t="s">
        <v>21</v>
      </c>
      <c r="F353" t="s">
        <v>27</v>
      </c>
    </row>
    <row r="354" spans="1:8" x14ac:dyDescent="0.35">
      <c r="A354" t="s">
        <v>255</v>
      </c>
      <c r="B354">
        <v>0.38</v>
      </c>
      <c r="C354" t="s">
        <v>1</v>
      </c>
      <c r="D354" t="s">
        <v>34</v>
      </c>
      <c r="E354" t="s">
        <v>21</v>
      </c>
      <c r="F354" t="s">
        <v>27</v>
      </c>
    </row>
    <row r="356" spans="1:8" ht="15.5" x14ac:dyDescent="0.35">
      <c r="A356" s="1" t="s">
        <v>4</v>
      </c>
      <c r="B356" s="1" t="s">
        <v>253</v>
      </c>
    </row>
    <row r="357" spans="1:8" x14ac:dyDescent="0.35">
      <c r="A357" t="s">
        <v>6</v>
      </c>
      <c r="B357" t="s">
        <v>419</v>
      </c>
    </row>
    <row r="358" spans="1:8" x14ac:dyDescent="0.35">
      <c r="A358" t="s">
        <v>65</v>
      </c>
      <c r="B358" t="s">
        <v>66</v>
      </c>
    </row>
    <row r="359" spans="1:8" x14ac:dyDescent="0.35">
      <c r="A359" t="s">
        <v>7</v>
      </c>
      <c r="B359" t="s">
        <v>34</v>
      </c>
    </row>
    <row r="360" spans="1:8" x14ac:dyDescent="0.35">
      <c r="A360" t="s">
        <v>67</v>
      </c>
      <c r="B360">
        <v>1</v>
      </c>
    </row>
    <row r="361" spans="1:8" x14ac:dyDescent="0.35">
      <c r="A361" t="s">
        <v>9</v>
      </c>
      <c r="B361" t="s">
        <v>253</v>
      </c>
    </row>
    <row r="362" spans="1:8" x14ac:dyDescent="0.35">
      <c r="A362" t="s">
        <v>10</v>
      </c>
      <c r="B362" t="s">
        <v>21</v>
      </c>
    </row>
    <row r="363" spans="1:8" x14ac:dyDescent="0.35">
      <c r="A363" t="s">
        <v>12</v>
      </c>
      <c r="B363" t="s">
        <v>1</v>
      </c>
    </row>
    <row r="364" spans="1:8" ht="15.5" x14ac:dyDescent="0.35">
      <c r="A364" s="1" t="s">
        <v>13</v>
      </c>
    </row>
    <row r="365" spans="1:8" x14ac:dyDescent="0.35">
      <c r="A365" t="s">
        <v>14</v>
      </c>
      <c r="B365" t="s">
        <v>15</v>
      </c>
      <c r="C365" t="s">
        <v>16</v>
      </c>
      <c r="D365" t="s">
        <v>7</v>
      </c>
      <c r="E365" t="s">
        <v>10</v>
      </c>
      <c r="F365" t="s">
        <v>18</v>
      </c>
      <c r="G365" t="s">
        <v>124</v>
      </c>
      <c r="H365" t="s">
        <v>9</v>
      </c>
    </row>
    <row r="366" spans="1:8" x14ac:dyDescent="0.35">
      <c r="A366" t="s">
        <v>253</v>
      </c>
      <c r="B366">
        <v>1</v>
      </c>
      <c r="C366" t="s">
        <v>1</v>
      </c>
      <c r="D366" t="s">
        <v>34</v>
      </c>
      <c r="E366" t="s">
        <v>21</v>
      </c>
      <c r="F366" t="s">
        <v>25</v>
      </c>
    </row>
    <row r="367" spans="1:8" x14ac:dyDescent="0.35">
      <c r="A367" t="s">
        <v>161</v>
      </c>
      <c r="B367">
        <v>1</v>
      </c>
      <c r="C367" t="s">
        <v>780</v>
      </c>
      <c r="D367" t="s">
        <v>34</v>
      </c>
      <c r="E367" t="s">
        <v>21</v>
      </c>
      <c r="F367" t="s">
        <v>27</v>
      </c>
      <c r="H367" t="s">
        <v>162</v>
      </c>
    </row>
    <row r="368" spans="1:8" x14ac:dyDescent="0.35">
      <c r="A368" t="s">
        <v>306</v>
      </c>
      <c r="B368">
        <v>7.7000000000000006E-11</v>
      </c>
      <c r="C368" t="s">
        <v>780</v>
      </c>
      <c r="D368" t="s">
        <v>34</v>
      </c>
      <c r="E368" t="s">
        <v>10</v>
      </c>
      <c r="F368" t="s">
        <v>27</v>
      </c>
      <c r="H368" t="s">
        <v>307</v>
      </c>
    </row>
    <row r="369" spans="1:8" x14ac:dyDescent="0.35">
      <c r="A369" t="s">
        <v>165</v>
      </c>
      <c r="B369">
        <v>0.47</v>
      </c>
      <c r="C369" t="s">
        <v>780</v>
      </c>
      <c r="D369" t="s">
        <v>34</v>
      </c>
      <c r="E369" t="s">
        <v>21</v>
      </c>
      <c r="F369" t="s">
        <v>27</v>
      </c>
      <c r="H369" t="s">
        <v>166</v>
      </c>
    </row>
    <row r="370" spans="1:8" x14ac:dyDescent="0.35">
      <c r="A370" t="s">
        <v>338</v>
      </c>
      <c r="B370">
        <v>0.08</v>
      </c>
      <c r="C370" t="s">
        <v>780</v>
      </c>
      <c r="D370" t="s">
        <v>69</v>
      </c>
      <c r="E370" t="s">
        <v>21</v>
      </c>
      <c r="F370" t="s">
        <v>27</v>
      </c>
      <c r="H370" t="s">
        <v>339</v>
      </c>
    </row>
    <row r="371" spans="1:8" x14ac:dyDescent="0.35">
      <c r="A371" t="s">
        <v>420</v>
      </c>
      <c r="B371">
        <v>2.5000000000000001E-2</v>
      </c>
      <c r="C371" t="s">
        <v>780</v>
      </c>
      <c r="D371" t="s">
        <v>34</v>
      </c>
      <c r="E371" t="s">
        <v>21</v>
      </c>
      <c r="F371" t="s">
        <v>27</v>
      </c>
      <c r="H371" t="s">
        <v>421</v>
      </c>
    </row>
    <row r="372" spans="1:8" x14ac:dyDescent="0.35">
      <c r="A372" t="s">
        <v>173</v>
      </c>
      <c r="B372">
        <v>3.4999999999999998E-10</v>
      </c>
      <c r="C372" t="s">
        <v>780</v>
      </c>
      <c r="D372" t="s">
        <v>34</v>
      </c>
      <c r="E372" t="s">
        <v>10</v>
      </c>
      <c r="F372" t="s">
        <v>27</v>
      </c>
      <c r="H372" t="s">
        <v>174</v>
      </c>
    </row>
    <row r="373" spans="1:8" x14ac:dyDescent="0.35">
      <c r="A373" t="s">
        <v>340</v>
      </c>
      <c r="B373">
        <v>7.8E-2</v>
      </c>
      <c r="C373" t="s">
        <v>780</v>
      </c>
      <c r="D373" t="s">
        <v>34</v>
      </c>
      <c r="E373" t="s">
        <v>21</v>
      </c>
      <c r="F373" t="s">
        <v>27</v>
      </c>
      <c r="G373" t="s">
        <v>422</v>
      </c>
      <c r="H373" t="s">
        <v>341</v>
      </c>
    </row>
    <row r="374" spans="1:8" x14ac:dyDescent="0.35">
      <c r="A374" t="s">
        <v>348</v>
      </c>
      <c r="B374">
        <v>0.32</v>
      </c>
      <c r="C374" t="s">
        <v>780</v>
      </c>
      <c r="D374" t="s">
        <v>34</v>
      </c>
      <c r="E374" t="s">
        <v>21</v>
      </c>
      <c r="F374" t="s">
        <v>27</v>
      </c>
      <c r="H374" t="s">
        <v>349</v>
      </c>
    </row>
    <row r="375" spans="1:8" x14ac:dyDescent="0.35">
      <c r="A375" t="s">
        <v>240</v>
      </c>
      <c r="B375">
        <v>0.5</v>
      </c>
      <c r="C375" t="s">
        <v>780</v>
      </c>
      <c r="D375" t="s">
        <v>34</v>
      </c>
      <c r="E375" t="s">
        <v>21</v>
      </c>
      <c r="F375" t="s">
        <v>27</v>
      </c>
      <c r="H375" t="s">
        <v>241</v>
      </c>
    </row>
    <row r="377" spans="1:8" ht="15.5" x14ac:dyDescent="0.35">
      <c r="A377" s="1" t="s">
        <v>4</v>
      </c>
      <c r="B377" s="1" t="s">
        <v>254</v>
      </c>
    </row>
    <row r="378" spans="1:8" x14ac:dyDescent="0.35">
      <c r="A378" t="s">
        <v>6</v>
      </c>
      <c r="B378" t="s">
        <v>581</v>
      </c>
    </row>
    <row r="379" spans="1:8" x14ac:dyDescent="0.35">
      <c r="A379" t="s">
        <v>65</v>
      </c>
      <c r="B379" t="s">
        <v>66</v>
      </c>
    </row>
    <row r="380" spans="1:8" x14ac:dyDescent="0.35">
      <c r="A380" t="s">
        <v>7</v>
      </c>
      <c r="B380" t="s">
        <v>34</v>
      </c>
    </row>
    <row r="381" spans="1:8" x14ac:dyDescent="0.35">
      <c r="A381" t="s">
        <v>67</v>
      </c>
      <c r="B381">
        <v>1</v>
      </c>
    </row>
    <row r="382" spans="1:8" x14ac:dyDescent="0.35">
      <c r="A382" t="s">
        <v>9</v>
      </c>
      <c r="B382" t="s">
        <v>254</v>
      </c>
    </row>
    <row r="383" spans="1:8" x14ac:dyDescent="0.35">
      <c r="A383" t="s">
        <v>10</v>
      </c>
      <c r="B383" t="s">
        <v>21</v>
      </c>
    </row>
    <row r="384" spans="1:8" x14ac:dyDescent="0.35">
      <c r="A384" t="s">
        <v>12</v>
      </c>
      <c r="B384" t="s">
        <v>1</v>
      </c>
    </row>
    <row r="385" spans="1:7" ht="15.5" x14ac:dyDescent="0.35">
      <c r="A385" s="1" t="s">
        <v>13</v>
      </c>
    </row>
    <row r="386" spans="1:7" x14ac:dyDescent="0.35">
      <c r="A386" t="s">
        <v>14</v>
      </c>
      <c r="B386" t="s">
        <v>15</v>
      </c>
      <c r="C386" t="s">
        <v>16</v>
      </c>
      <c r="D386" t="s">
        <v>7</v>
      </c>
      <c r="E386" t="s">
        <v>10</v>
      </c>
      <c r="F386" t="s">
        <v>18</v>
      </c>
      <c r="G386" t="s">
        <v>9</v>
      </c>
    </row>
    <row r="387" spans="1:7" x14ac:dyDescent="0.35">
      <c r="A387" t="s">
        <v>254</v>
      </c>
      <c r="B387">
        <v>1</v>
      </c>
      <c r="C387" t="s">
        <v>1</v>
      </c>
      <c r="D387" t="s">
        <v>34</v>
      </c>
      <c r="E387" t="s">
        <v>21</v>
      </c>
      <c r="F387" t="s">
        <v>25</v>
      </c>
    </row>
    <row r="388" spans="1:7" x14ac:dyDescent="0.35">
      <c r="A388" t="s">
        <v>161</v>
      </c>
      <c r="B388">
        <v>1</v>
      </c>
      <c r="C388" t="s">
        <v>780</v>
      </c>
      <c r="D388" t="s">
        <v>34</v>
      </c>
      <c r="E388" t="s">
        <v>21</v>
      </c>
      <c r="F388" t="s">
        <v>27</v>
      </c>
      <c r="G388" t="s">
        <v>162</v>
      </c>
    </row>
    <row r="389" spans="1:7" x14ac:dyDescent="0.35">
      <c r="A389" t="s">
        <v>306</v>
      </c>
      <c r="B389">
        <v>1.5E-10</v>
      </c>
      <c r="C389" t="s">
        <v>780</v>
      </c>
      <c r="D389" t="s">
        <v>34</v>
      </c>
      <c r="E389" t="s">
        <v>10</v>
      </c>
      <c r="F389" t="s">
        <v>27</v>
      </c>
      <c r="G389" t="s">
        <v>307</v>
      </c>
    </row>
    <row r="390" spans="1:7" x14ac:dyDescent="0.35">
      <c r="A390" t="s">
        <v>240</v>
      </c>
      <c r="B390">
        <v>1</v>
      </c>
      <c r="C390" t="s">
        <v>780</v>
      </c>
      <c r="D390" t="s">
        <v>34</v>
      </c>
      <c r="E390" t="s">
        <v>21</v>
      </c>
      <c r="F390" t="s">
        <v>27</v>
      </c>
      <c r="G390" t="s">
        <v>241</v>
      </c>
    </row>
    <row r="392" spans="1:7" ht="15.5" x14ac:dyDescent="0.35">
      <c r="A392" s="1" t="s">
        <v>4</v>
      </c>
      <c r="B392" s="1" t="s">
        <v>255</v>
      </c>
    </row>
    <row r="393" spans="1:7" x14ac:dyDescent="0.35">
      <c r="A393" t="s">
        <v>6</v>
      </c>
      <c r="B393" t="s">
        <v>582</v>
      </c>
    </row>
    <row r="394" spans="1:7" x14ac:dyDescent="0.35">
      <c r="A394" t="s">
        <v>65</v>
      </c>
      <c r="B394" t="s">
        <v>66</v>
      </c>
    </row>
    <row r="395" spans="1:7" x14ac:dyDescent="0.35">
      <c r="A395" t="s">
        <v>7</v>
      </c>
      <c r="B395" t="s">
        <v>34</v>
      </c>
    </row>
    <row r="396" spans="1:7" x14ac:dyDescent="0.35">
      <c r="A396" t="s">
        <v>67</v>
      </c>
      <c r="B396">
        <v>1</v>
      </c>
    </row>
    <row r="397" spans="1:7" x14ac:dyDescent="0.35">
      <c r="A397" t="s">
        <v>9</v>
      </c>
      <c r="B397" t="s">
        <v>255</v>
      </c>
    </row>
    <row r="398" spans="1:7" x14ac:dyDescent="0.35">
      <c r="A398" t="s">
        <v>10</v>
      </c>
      <c r="B398" t="s">
        <v>21</v>
      </c>
    </row>
    <row r="399" spans="1:7" x14ac:dyDescent="0.35">
      <c r="A399" t="s">
        <v>12</v>
      </c>
      <c r="B399" t="s">
        <v>1</v>
      </c>
    </row>
    <row r="400" spans="1:7" ht="15.5" x14ac:dyDescent="0.35">
      <c r="A400" s="1" t="s">
        <v>13</v>
      </c>
    </row>
    <row r="401" spans="1:7" x14ac:dyDescent="0.35">
      <c r="A401" t="s">
        <v>14</v>
      </c>
      <c r="B401" t="s">
        <v>15</v>
      </c>
      <c r="C401" t="s">
        <v>16</v>
      </c>
      <c r="D401" t="s">
        <v>7</v>
      </c>
      <c r="E401" t="s">
        <v>10</v>
      </c>
      <c r="F401" t="s">
        <v>18</v>
      </c>
      <c r="G401" t="s">
        <v>9</v>
      </c>
    </row>
    <row r="402" spans="1:7" x14ac:dyDescent="0.35">
      <c r="A402" t="s">
        <v>255</v>
      </c>
      <c r="B402">
        <v>1</v>
      </c>
      <c r="C402" t="s">
        <v>1</v>
      </c>
      <c r="D402" t="s">
        <v>34</v>
      </c>
      <c r="E402" t="s">
        <v>21</v>
      </c>
      <c r="F402" t="s">
        <v>25</v>
      </c>
    </row>
    <row r="403" spans="1:7" x14ac:dyDescent="0.35">
      <c r="A403" t="s">
        <v>82</v>
      </c>
      <c r="B403">
        <v>1</v>
      </c>
      <c r="C403" t="s">
        <v>780</v>
      </c>
      <c r="D403" t="s">
        <v>34</v>
      </c>
      <c r="E403" t="s">
        <v>21</v>
      </c>
      <c r="F403" t="s">
        <v>27</v>
      </c>
      <c r="G403" t="s">
        <v>84</v>
      </c>
    </row>
    <row r="404" spans="1:7" x14ac:dyDescent="0.35">
      <c r="A404" t="s">
        <v>167</v>
      </c>
      <c r="B404">
        <v>4.6000000000000001E-10</v>
      </c>
      <c r="C404" t="s">
        <v>780</v>
      </c>
      <c r="D404" t="s">
        <v>34</v>
      </c>
      <c r="E404" t="s">
        <v>10</v>
      </c>
      <c r="F404" t="s">
        <v>27</v>
      </c>
      <c r="G404" t="s">
        <v>168</v>
      </c>
    </row>
    <row r="405" spans="1:7" x14ac:dyDescent="0.35">
      <c r="A405" t="s">
        <v>85</v>
      </c>
      <c r="B405">
        <v>1</v>
      </c>
      <c r="C405" t="s">
        <v>780</v>
      </c>
      <c r="D405" t="s">
        <v>34</v>
      </c>
      <c r="E405" t="s">
        <v>21</v>
      </c>
      <c r="F405" t="s">
        <v>27</v>
      </c>
      <c r="G405" t="s">
        <v>86</v>
      </c>
    </row>
    <row r="407" spans="1:7" ht="15.5" x14ac:dyDescent="0.35">
      <c r="A407" s="1" t="s">
        <v>4</v>
      </c>
      <c r="B407" s="1" t="s">
        <v>112</v>
      </c>
    </row>
    <row r="408" spans="1:7" x14ac:dyDescent="0.35">
      <c r="A408" t="s">
        <v>6</v>
      </c>
      <c r="B408" t="s">
        <v>282</v>
      </c>
    </row>
    <row r="409" spans="1:7" x14ac:dyDescent="0.35">
      <c r="A409" t="s">
        <v>65</v>
      </c>
      <c r="B409" t="s">
        <v>66</v>
      </c>
    </row>
    <row r="410" spans="1:7" x14ac:dyDescent="0.35">
      <c r="A410" t="s">
        <v>7</v>
      </c>
      <c r="B410" t="s">
        <v>34</v>
      </c>
    </row>
    <row r="411" spans="1:7" x14ac:dyDescent="0.35">
      <c r="A411" t="s">
        <v>67</v>
      </c>
      <c r="B411">
        <v>1</v>
      </c>
    </row>
    <row r="412" spans="1:7" x14ac:dyDescent="0.35">
      <c r="A412" t="s">
        <v>9</v>
      </c>
      <c r="B412" t="s">
        <v>112</v>
      </c>
    </row>
    <row r="413" spans="1:7" x14ac:dyDescent="0.35">
      <c r="A413" t="s">
        <v>10</v>
      </c>
      <c r="B413" t="s">
        <v>21</v>
      </c>
    </row>
    <row r="414" spans="1:7" x14ac:dyDescent="0.35">
      <c r="A414" t="s">
        <v>12</v>
      </c>
      <c r="B414" t="s">
        <v>1</v>
      </c>
    </row>
    <row r="415" spans="1:7" ht="15.5" x14ac:dyDescent="0.35">
      <c r="A415" s="1" t="s">
        <v>13</v>
      </c>
    </row>
    <row r="416" spans="1:7" x14ac:dyDescent="0.35">
      <c r="A416" t="s">
        <v>14</v>
      </c>
      <c r="B416" t="s">
        <v>15</v>
      </c>
      <c r="C416" t="s">
        <v>16</v>
      </c>
      <c r="D416" t="s">
        <v>7</v>
      </c>
      <c r="E416" t="s">
        <v>10</v>
      </c>
      <c r="F416" t="s">
        <v>18</v>
      </c>
      <c r="G416" t="s">
        <v>9</v>
      </c>
    </row>
    <row r="417" spans="1:7" x14ac:dyDescent="0.35">
      <c r="A417" t="s">
        <v>112</v>
      </c>
      <c r="B417">
        <v>1</v>
      </c>
      <c r="C417" t="s">
        <v>1</v>
      </c>
      <c r="D417" t="s">
        <v>34</v>
      </c>
      <c r="E417" t="s">
        <v>21</v>
      </c>
      <c r="F417" t="s">
        <v>25</v>
      </c>
    </row>
    <row r="418" spans="1:7" x14ac:dyDescent="0.35">
      <c r="A418" t="s">
        <v>256</v>
      </c>
      <c r="B418">
        <v>2.3E-2</v>
      </c>
      <c r="C418" t="s">
        <v>1</v>
      </c>
      <c r="D418" t="s">
        <v>34</v>
      </c>
      <c r="E418" t="s">
        <v>21</v>
      </c>
      <c r="F418" t="s">
        <v>27</v>
      </c>
    </row>
    <row r="419" spans="1:7" x14ac:dyDescent="0.35">
      <c r="A419" t="s">
        <v>283</v>
      </c>
      <c r="B419">
        <v>3.7999999999999999E-2</v>
      </c>
      <c r="C419" t="s">
        <v>1</v>
      </c>
      <c r="D419" t="s">
        <v>34</v>
      </c>
      <c r="E419" t="s">
        <v>21</v>
      </c>
      <c r="F419" t="s">
        <v>27</v>
      </c>
    </row>
    <row r="420" spans="1:7" x14ac:dyDescent="0.35">
      <c r="A420" t="s">
        <v>284</v>
      </c>
      <c r="B420">
        <v>9.6000000000000002E-4</v>
      </c>
      <c r="C420" t="s">
        <v>1</v>
      </c>
      <c r="D420" t="s">
        <v>34</v>
      </c>
      <c r="E420" t="s">
        <v>21</v>
      </c>
      <c r="F420" t="s">
        <v>27</v>
      </c>
    </row>
    <row r="421" spans="1:7" x14ac:dyDescent="0.35">
      <c r="A421" t="s">
        <v>285</v>
      </c>
      <c r="B421">
        <v>0.87</v>
      </c>
      <c r="C421" t="s">
        <v>1</v>
      </c>
      <c r="D421" t="s">
        <v>34</v>
      </c>
      <c r="E421" t="s">
        <v>21</v>
      </c>
      <c r="F421" t="s">
        <v>27</v>
      </c>
    </row>
    <row r="422" spans="1:7" x14ac:dyDescent="0.35">
      <c r="A422" t="s">
        <v>286</v>
      </c>
      <c r="B422">
        <v>0.02</v>
      </c>
      <c r="C422" t="s">
        <v>1</v>
      </c>
      <c r="D422" t="s">
        <v>34</v>
      </c>
      <c r="E422" t="s">
        <v>21</v>
      </c>
      <c r="F422" t="s">
        <v>27</v>
      </c>
    </row>
    <row r="423" spans="1:7" x14ac:dyDescent="0.35">
      <c r="A423" t="s">
        <v>224</v>
      </c>
      <c r="B423">
        <v>4.8000000000000001E-2</v>
      </c>
      <c r="C423" t="s">
        <v>780</v>
      </c>
      <c r="D423" t="s">
        <v>34</v>
      </c>
      <c r="E423" t="s">
        <v>21</v>
      </c>
      <c r="F423" t="s">
        <v>27</v>
      </c>
      <c r="G423" t="s">
        <v>225</v>
      </c>
    </row>
    <row r="424" spans="1:7" x14ac:dyDescent="0.35">
      <c r="A424" t="s">
        <v>143</v>
      </c>
      <c r="B424">
        <v>0.22</v>
      </c>
      <c r="C424" t="s">
        <v>780</v>
      </c>
      <c r="D424" t="s">
        <v>53</v>
      </c>
      <c r="E424" t="s">
        <v>116</v>
      </c>
      <c r="F424" t="s">
        <v>27</v>
      </c>
      <c r="G424" t="s">
        <v>144</v>
      </c>
    </row>
    <row r="425" spans="1:7" x14ac:dyDescent="0.35">
      <c r="A425" t="s">
        <v>145</v>
      </c>
      <c r="B425">
        <v>0.1</v>
      </c>
      <c r="C425" t="s">
        <v>780</v>
      </c>
      <c r="D425" t="s">
        <v>69</v>
      </c>
      <c r="E425" t="s">
        <v>116</v>
      </c>
      <c r="F425" t="s">
        <v>27</v>
      </c>
      <c r="G425" t="s">
        <v>146</v>
      </c>
    </row>
    <row r="427" spans="1:7" ht="15.5" x14ac:dyDescent="0.35">
      <c r="A427" s="1" t="s">
        <v>4</v>
      </c>
      <c r="B427" s="1" t="s">
        <v>285</v>
      </c>
    </row>
    <row r="428" spans="1:7" x14ac:dyDescent="0.35">
      <c r="A428" t="s">
        <v>6</v>
      </c>
      <c r="B428" t="s">
        <v>539</v>
      </c>
    </row>
    <row r="429" spans="1:7" x14ac:dyDescent="0.35">
      <c r="A429" t="s">
        <v>65</v>
      </c>
      <c r="B429" t="s">
        <v>66</v>
      </c>
    </row>
    <row r="430" spans="1:7" x14ac:dyDescent="0.35">
      <c r="A430" t="s">
        <v>7</v>
      </c>
      <c r="B430" t="s">
        <v>34</v>
      </c>
    </row>
    <row r="431" spans="1:7" x14ac:dyDescent="0.35">
      <c r="A431" t="s">
        <v>67</v>
      </c>
      <c r="B431">
        <v>1</v>
      </c>
    </row>
    <row r="432" spans="1:7" x14ac:dyDescent="0.35">
      <c r="A432" t="s">
        <v>9</v>
      </c>
      <c r="B432" t="s">
        <v>285</v>
      </c>
    </row>
    <row r="433" spans="1:7" x14ac:dyDescent="0.35">
      <c r="A433" t="s">
        <v>10</v>
      </c>
      <c r="B433" t="s">
        <v>21</v>
      </c>
    </row>
    <row r="434" spans="1:7" x14ac:dyDescent="0.35">
      <c r="A434" t="s">
        <v>12</v>
      </c>
      <c r="B434" t="s">
        <v>1</v>
      </c>
    </row>
    <row r="435" spans="1:7" ht="15.5" x14ac:dyDescent="0.35">
      <c r="A435" s="1" t="s">
        <v>13</v>
      </c>
    </row>
    <row r="436" spans="1:7" x14ac:dyDescent="0.35">
      <c r="A436" t="s">
        <v>14</v>
      </c>
      <c r="B436" t="s">
        <v>15</v>
      </c>
      <c r="C436" t="s">
        <v>16</v>
      </c>
      <c r="D436" t="s">
        <v>7</v>
      </c>
      <c r="E436" t="s">
        <v>10</v>
      </c>
      <c r="F436" t="s">
        <v>18</v>
      </c>
      <c r="G436" t="s">
        <v>9</v>
      </c>
    </row>
    <row r="437" spans="1:7" x14ac:dyDescent="0.35">
      <c r="A437" t="s">
        <v>285</v>
      </c>
      <c r="B437">
        <v>1</v>
      </c>
      <c r="C437" t="s">
        <v>1</v>
      </c>
      <c r="D437" t="s">
        <v>34</v>
      </c>
      <c r="E437" t="s">
        <v>21</v>
      </c>
      <c r="F437" t="s">
        <v>25</v>
      </c>
    </row>
    <row r="438" spans="1:7" x14ac:dyDescent="0.35">
      <c r="A438" t="s">
        <v>161</v>
      </c>
      <c r="B438">
        <v>1</v>
      </c>
      <c r="C438" t="s">
        <v>780</v>
      </c>
      <c r="D438" t="s">
        <v>34</v>
      </c>
      <c r="E438" t="s">
        <v>21</v>
      </c>
      <c r="F438" t="s">
        <v>27</v>
      </c>
      <c r="G438" t="s">
        <v>162</v>
      </c>
    </row>
    <row r="439" spans="1:7" x14ac:dyDescent="0.35">
      <c r="A439" t="s">
        <v>306</v>
      </c>
      <c r="B439">
        <v>1.5E-10</v>
      </c>
      <c r="C439" t="s">
        <v>780</v>
      </c>
      <c r="D439" t="s">
        <v>34</v>
      </c>
      <c r="E439" t="s">
        <v>10</v>
      </c>
      <c r="F439" t="s">
        <v>27</v>
      </c>
      <c r="G439" t="s">
        <v>307</v>
      </c>
    </row>
    <row r="440" spans="1:7" x14ac:dyDescent="0.35">
      <c r="A440" t="s">
        <v>240</v>
      </c>
      <c r="B440">
        <v>1</v>
      </c>
      <c r="C440" t="s">
        <v>780</v>
      </c>
      <c r="D440" t="s">
        <v>34</v>
      </c>
      <c r="E440" t="s">
        <v>21</v>
      </c>
      <c r="F440" t="s">
        <v>27</v>
      </c>
      <c r="G440" t="s">
        <v>241</v>
      </c>
    </row>
    <row r="441" spans="1:7" x14ac:dyDescent="0.35">
      <c r="A441" t="s">
        <v>143</v>
      </c>
      <c r="B441">
        <v>0.2</v>
      </c>
      <c r="C441" t="s">
        <v>780</v>
      </c>
      <c r="D441" t="s">
        <v>53</v>
      </c>
      <c r="E441" t="s">
        <v>116</v>
      </c>
      <c r="F441" t="s">
        <v>27</v>
      </c>
      <c r="G441" t="s">
        <v>144</v>
      </c>
    </row>
    <row r="442" spans="1:7" x14ac:dyDescent="0.35">
      <c r="A442" t="s">
        <v>145</v>
      </c>
      <c r="B442">
        <v>0.1</v>
      </c>
      <c r="C442" t="s">
        <v>780</v>
      </c>
      <c r="D442" t="s">
        <v>69</v>
      </c>
      <c r="E442" t="s">
        <v>116</v>
      </c>
      <c r="F442" t="s">
        <v>27</v>
      </c>
      <c r="G442" t="s">
        <v>146</v>
      </c>
    </row>
    <row r="444" spans="1:7" ht="15.5" x14ac:dyDescent="0.35">
      <c r="A444" s="1" t="s">
        <v>4</v>
      </c>
      <c r="B444" s="1" t="s">
        <v>284</v>
      </c>
    </row>
    <row r="445" spans="1:7" x14ac:dyDescent="0.35">
      <c r="A445" t="s">
        <v>6</v>
      </c>
      <c r="B445" t="s">
        <v>528</v>
      </c>
    </row>
    <row r="446" spans="1:7" x14ac:dyDescent="0.35">
      <c r="A446" t="s">
        <v>65</v>
      </c>
      <c r="B446" t="s">
        <v>66</v>
      </c>
    </row>
    <row r="447" spans="1:7" x14ac:dyDescent="0.35">
      <c r="A447" t="s">
        <v>7</v>
      </c>
      <c r="B447" t="s">
        <v>34</v>
      </c>
    </row>
    <row r="448" spans="1:7" x14ac:dyDescent="0.35">
      <c r="A448" t="s">
        <v>67</v>
      </c>
      <c r="B448">
        <v>1</v>
      </c>
    </row>
    <row r="449" spans="1:8" x14ac:dyDescent="0.35">
      <c r="A449" t="s">
        <v>9</v>
      </c>
      <c r="B449" t="s">
        <v>284</v>
      </c>
    </row>
    <row r="450" spans="1:8" x14ac:dyDescent="0.35">
      <c r="A450" t="s">
        <v>10</v>
      </c>
      <c r="B450" t="s">
        <v>21</v>
      </c>
    </row>
    <row r="451" spans="1:8" x14ac:dyDescent="0.35">
      <c r="A451" t="s">
        <v>12</v>
      </c>
      <c r="B451" t="s">
        <v>1</v>
      </c>
    </row>
    <row r="452" spans="1:8" ht="15.5" x14ac:dyDescent="0.35">
      <c r="A452" s="1" t="s">
        <v>13</v>
      </c>
    </row>
    <row r="453" spans="1:8" x14ac:dyDescent="0.35">
      <c r="A453" t="s">
        <v>14</v>
      </c>
      <c r="B453" t="s">
        <v>15</v>
      </c>
      <c r="C453" t="s">
        <v>16</v>
      </c>
      <c r="D453" t="s">
        <v>7</v>
      </c>
      <c r="E453" t="s">
        <v>10</v>
      </c>
      <c r="F453" t="s">
        <v>18</v>
      </c>
      <c r="G453" t="s">
        <v>124</v>
      </c>
      <c r="H453" t="s">
        <v>9</v>
      </c>
    </row>
    <row r="454" spans="1:8" x14ac:dyDescent="0.35">
      <c r="A454" t="s">
        <v>284</v>
      </c>
      <c r="B454">
        <v>1</v>
      </c>
      <c r="C454" t="s">
        <v>1</v>
      </c>
      <c r="D454" t="s">
        <v>34</v>
      </c>
      <c r="E454" t="s">
        <v>21</v>
      </c>
      <c r="F454" t="s">
        <v>25</v>
      </c>
    </row>
    <row r="455" spans="1:8" x14ac:dyDescent="0.35">
      <c r="A455" t="s">
        <v>165</v>
      </c>
      <c r="B455">
        <v>1</v>
      </c>
      <c r="C455" t="s">
        <v>780</v>
      </c>
      <c r="D455" t="s">
        <v>34</v>
      </c>
      <c r="E455" t="s">
        <v>21</v>
      </c>
      <c r="F455" t="s">
        <v>27</v>
      </c>
      <c r="H455" t="s">
        <v>166</v>
      </c>
    </row>
    <row r="456" spans="1:8" x14ac:dyDescent="0.35">
      <c r="A456" t="s">
        <v>173</v>
      </c>
      <c r="B456">
        <v>7.4000000000000003E-10</v>
      </c>
      <c r="C456" t="s">
        <v>780</v>
      </c>
      <c r="D456" t="s">
        <v>34</v>
      </c>
      <c r="E456" t="s">
        <v>10</v>
      </c>
      <c r="F456" t="s">
        <v>27</v>
      </c>
      <c r="H456" t="s">
        <v>174</v>
      </c>
    </row>
    <row r="457" spans="1:8" x14ac:dyDescent="0.35">
      <c r="A457" t="s">
        <v>529</v>
      </c>
      <c r="B457">
        <v>0.75</v>
      </c>
      <c r="C457" t="s">
        <v>780</v>
      </c>
      <c r="D457" t="s">
        <v>34</v>
      </c>
      <c r="E457" t="s">
        <v>21</v>
      </c>
      <c r="F457" t="s">
        <v>27</v>
      </c>
      <c r="G457" t="s">
        <v>530</v>
      </c>
      <c r="H457" t="s">
        <v>531</v>
      </c>
    </row>
    <row r="458" spans="1:8" x14ac:dyDescent="0.35">
      <c r="A458" t="s">
        <v>104</v>
      </c>
      <c r="B458">
        <v>0.25</v>
      </c>
      <c r="C458" t="s">
        <v>780</v>
      </c>
      <c r="D458" t="s">
        <v>34</v>
      </c>
      <c r="E458" t="s">
        <v>21</v>
      </c>
      <c r="F458" t="s">
        <v>27</v>
      </c>
      <c r="H458" t="s">
        <v>105</v>
      </c>
    </row>
    <row r="460" spans="1:8" ht="15.5" x14ac:dyDescent="0.35">
      <c r="A460" s="1" t="s">
        <v>4</v>
      </c>
      <c r="B460" s="1" t="s">
        <v>283</v>
      </c>
    </row>
    <row r="461" spans="1:8" x14ac:dyDescent="0.35">
      <c r="A461" t="s">
        <v>6</v>
      </c>
      <c r="B461" t="s">
        <v>409</v>
      </c>
    </row>
    <row r="462" spans="1:8" x14ac:dyDescent="0.35">
      <c r="A462" t="s">
        <v>65</v>
      </c>
      <c r="B462" t="s">
        <v>66</v>
      </c>
    </row>
    <row r="463" spans="1:8" x14ac:dyDescent="0.35">
      <c r="A463" t="s">
        <v>7</v>
      </c>
      <c r="B463" t="s">
        <v>34</v>
      </c>
    </row>
    <row r="464" spans="1:8" x14ac:dyDescent="0.35">
      <c r="A464" t="s">
        <v>67</v>
      </c>
      <c r="B464">
        <v>1</v>
      </c>
    </row>
    <row r="465" spans="1:7" x14ac:dyDescent="0.35">
      <c r="A465" t="s">
        <v>9</v>
      </c>
      <c r="B465" t="s">
        <v>283</v>
      </c>
    </row>
    <row r="466" spans="1:7" x14ac:dyDescent="0.35">
      <c r="A466" t="s">
        <v>10</v>
      </c>
      <c r="B466" t="s">
        <v>21</v>
      </c>
    </row>
    <row r="467" spans="1:7" x14ac:dyDescent="0.35">
      <c r="A467" t="s">
        <v>12</v>
      </c>
      <c r="B467" t="s">
        <v>1</v>
      </c>
    </row>
    <row r="468" spans="1:7" ht="15.5" x14ac:dyDescent="0.35">
      <c r="A468" s="1" t="s">
        <v>13</v>
      </c>
    </row>
    <row r="469" spans="1:7" x14ac:dyDescent="0.35">
      <c r="A469" t="s">
        <v>14</v>
      </c>
      <c r="B469" t="s">
        <v>15</v>
      </c>
      <c r="C469" t="s">
        <v>16</v>
      </c>
      <c r="D469" t="s">
        <v>7</v>
      </c>
      <c r="E469" t="s">
        <v>10</v>
      </c>
      <c r="F469" t="s">
        <v>18</v>
      </c>
      <c r="G469" t="s">
        <v>9</v>
      </c>
    </row>
    <row r="470" spans="1:7" x14ac:dyDescent="0.35">
      <c r="A470" t="s">
        <v>283</v>
      </c>
      <c r="B470">
        <v>1</v>
      </c>
      <c r="C470" t="s">
        <v>1</v>
      </c>
      <c r="D470" t="s">
        <v>34</v>
      </c>
      <c r="E470" t="s">
        <v>21</v>
      </c>
      <c r="F470" t="s">
        <v>25</v>
      </c>
    </row>
    <row r="471" spans="1:7" x14ac:dyDescent="0.35">
      <c r="A471" t="s">
        <v>161</v>
      </c>
      <c r="B471">
        <v>1</v>
      </c>
      <c r="C471" t="s">
        <v>780</v>
      </c>
      <c r="D471" t="s">
        <v>34</v>
      </c>
      <c r="E471" t="s">
        <v>21</v>
      </c>
      <c r="F471" t="s">
        <v>27</v>
      </c>
      <c r="G471" t="s">
        <v>162</v>
      </c>
    </row>
    <row r="472" spans="1:7" x14ac:dyDescent="0.35">
      <c r="A472" t="s">
        <v>306</v>
      </c>
      <c r="B472">
        <v>1.5E-10</v>
      </c>
      <c r="C472" t="s">
        <v>780</v>
      </c>
      <c r="D472" t="s">
        <v>34</v>
      </c>
      <c r="E472" t="s">
        <v>10</v>
      </c>
      <c r="F472" t="s">
        <v>27</v>
      </c>
      <c r="G472" t="s">
        <v>307</v>
      </c>
    </row>
    <row r="473" spans="1:7" x14ac:dyDescent="0.35">
      <c r="A473" t="s">
        <v>169</v>
      </c>
      <c r="B473">
        <v>1</v>
      </c>
      <c r="C473" t="s">
        <v>780</v>
      </c>
      <c r="D473" t="s">
        <v>34</v>
      </c>
      <c r="E473" t="s">
        <v>21</v>
      </c>
      <c r="F473" t="s">
        <v>27</v>
      </c>
      <c r="G473" t="s">
        <v>170</v>
      </c>
    </row>
    <row r="475" spans="1:7" ht="15.5" x14ac:dyDescent="0.35">
      <c r="A475" s="1" t="s">
        <v>4</v>
      </c>
      <c r="B475" s="1" t="s">
        <v>256</v>
      </c>
    </row>
    <row r="476" spans="1:7" x14ac:dyDescent="0.35">
      <c r="A476" t="s">
        <v>6</v>
      </c>
      <c r="B476" t="s">
        <v>257</v>
      </c>
    </row>
    <row r="477" spans="1:7" x14ac:dyDescent="0.35">
      <c r="A477" t="s">
        <v>65</v>
      </c>
      <c r="B477" t="s">
        <v>66</v>
      </c>
    </row>
    <row r="478" spans="1:7" x14ac:dyDescent="0.35">
      <c r="A478" t="s">
        <v>7</v>
      </c>
      <c r="B478" t="s">
        <v>34</v>
      </c>
    </row>
    <row r="479" spans="1:7" x14ac:dyDescent="0.35">
      <c r="A479" t="s">
        <v>67</v>
      </c>
      <c r="B479">
        <v>1</v>
      </c>
    </row>
    <row r="480" spans="1:7" x14ac:dyDescent="0.35">
      <c r="A480" t="s">
        <v>9</v>
      </c>
      <c r="B480" t="s">
        <v>256</v>
      </c>
    </row>
    <row r="481" spans="1:7" x14ac:dyDescent="0.35">
      <c r="A481" t="s">
        <v>10</v>
      </c>
      <c r="B481" t="s">
        <v>21</v>
      </c>
    </row>
    <row r="482" spans="1:7" x14ac:dyDescent="0.35">
      <c r="A482" t="s">
        <v>12</v>
      </c>
      <c r="B482" t="s">
        <v>1</v>
      </c>
    </row>
    <row r="483" spans="1:7" ht="15.5" x14ac:dyDescent="0.35">
      <c r="A483" s="1" t="s">
        <v>13</v>
      </c>
    </row>
    <row r="484" spans="1:7" x14ac:dyDescent="0.35">
      <c r="A484" t="s">
        <v>14</v>
      </c>
      <c r="B484" t="s">
        <v>15</v>
      </c>
      <c r="C484" t="s">
        <v>16</v>
      </c>
      <c r="D484" t="s">
        <v>7</v>
      </c>
      <c r="E484" t="s">
        <v>10</v>
      </c>
      <c r="F484" t="s">
        <v>18</v>
      </c>
      <c r="G484" t="s">
        <v>9</v>
      </c>
    </row>
    <row r="485" spans="1:7" x14ac:dyDescent="0.35">
      <c r="A485" t="s">
        <v>256</v>
      </c>
      <c r="B485">
        <v>1</v>
      </c>
      <c r="C485" t="s">
        <v>1</v>
      </c>
      <c r="D485" t="s">
        <v>34</v>
      </c>
      <c r="E485" t="s">
        <v>21</v>
      </c>
      <c r="F485" t="s">
        <v>25</v>
      </c>
    </row>
    <row r="486" spans="1:7" x14ac:dyDescent="0.35">
      <c r="A486" t="s">
        <v>167</v>
      </c>
      <c r="B486">
        <v>4.6000000000000001E-10</v>
      </c>
      <c r="C486" t="s">
        <v>780</v>
      </c>
      <c r="D486" t="s">
        <v>34</v>
      </c>
      <c r="E486" t="s">
        <v>10</v>
      </c>
      <c r="F486" t="s">
        <v>27</v>
      </c>
      <c r="G486" t="s">
        <v>168</v>
      </c>
    </row>
    <row r="487" spans="1:7" x14ac:dyDescent="0.35">
      <c r="A487" t="s">
        <v>258</v>
      </c>
      <c r="B487">
        <v>1</v>
      </c>
      <c r="C487" t="s">
        <v>780</v>
      </c>
      <c r="D487" t="s">
        <v>34</v>
      </c>
      <c r="E487" t="s">
        <v>21</v>
      </c>
      <c r="F487" t="s">
        <v>27</v>
      </c>
      <c r="G487" t="s">
        <v>259</v>
      </c>
    </row>
    <row r="488" spans="1:7" x14ac:dyDescent="0.35">
      <c r="A488" t="s">
        <v>260</v>
      </c>
      <c r="B488">
        <v>1</v>
      </c>
      <c r="C488" t="s">
        <v>780</v>
      </c>
      <c r="D488" t="s">
        <v>34</v>
      </c>
      <c r="E488" t="s">
        <v>21</v>
      </c>
      <c r="F488" t="s">
        <v>27</v>
      </c>
      <c r="G488" t="s">
        <v>261</v>
      </c>
    </row>
    <row r="490" spans="1:7" ht="15.5" x14ac:dyDescent="0.35">
      <c r="A490" s="1" t="s">
        <v>4</v>
      </c>
      <c r="B490" s="1" t="s">
        <v>127</v>
      </c>
    </row>
    <row r="491" spans="1:7" x14ac:dyDescent="0.35">
      <c r="A491" t="s">
        <v>6</v>
      </c>
      <c r="B491" t="s">
        <v>292</v>
      </c>
    </row>
    <row r="492" spans="1:7" x14ac:dyDescent="0.35">
      <c r="A492" t="s">
        <v>65</v>
      </c>
      <c r="B492" t="s">
        <v>66</v>
      </c>
    </row>
    <row r="493" spans="1:7" x14ac:dyDescent="0.35">
      <c r="A493" t="s">
        <v>7</v>
      </c>
      <c r="B493" t="s">
        <v>34</v>
      </c>
    </row>
    <row r="494" spans="1:7" x14ac:dyDescent="0.35">
      <c r="A494" t="s">
        <v>67</v>
      </c>
      <c r="B494">
        <v>1</v>
      </c>
    </row>
    <row r="495" spans="1:7" x14ac:dyDescent="0.35">
      <c r="A495" t="s">
        <v>9</v>
      </c>
      <c r="B495" t="s">
        <v>127</v>
      </c>
    </row>
    <row r="496" spans="1:7" x14ac:dyDescent="0.35">
      <c r="A496" t="s">
        <v>10</v>
      </c>
      <c r="B496" t="s">
        <v>21</v>
      </c>
    </row>
    <row r="497" spans="1:7" x14ac:dyDescent="0.35">
      <c r="A497" t="s">
        <v>12</v>
      </c>
      <c r="B497" t="s">
        <v>1</v>
      </c>
    </row>
    <row r="498" spans="1:7" ht="15.5" x14ac:dyDescent="0.35">
      <c r="A498" s="1" t="s">
        <v>13</v>
      </c>
    </row>
    <row r="499" spans="1:7" x14ac:dyDescent="0.35">
      <c r="A499" t="s">
        <v>14</v>
      </c>
      <c r="B499" t="s">
        <v>15</v>
      </c>
      <c r="C499" t="s">
        <v>16</v>
      </c>
      <c r="D499" t="s">
        <v>7</v>
      </c>
      <c r="E499" t="s">
        <v>10</v>
      </c>
      <c r="F499" t="s">
        <v>18</v>
      </c>
      <c r="G499" t="s">
        <v>9</v>
      </c>
    </row>
    <row r="500" spans="1:7" x14ac:dyDescent="0.35">
      <c r="A500" t="s">
        <v>127</v>
      </c>
      <c r="B500">
        <v>1</v>
      </c>
      <c r="C500" t="s">
        <v>1</v>
      </c>
      <c r="D500" t="s">
        <v>34</v>
      </c>
      <c r="E500" t="s">
        <v>21</v>
      </c>
      <c r="F500" t="s">
        <v>25</v>
      </c>
    </row>
    <row r="501" spans="1:7" x14ac:dyDescent="0.35">
      <c r="A501" t="s">
        <v>293</v>
      </c>
      <c r="B501">
        <v>4.0000000000000001E-10</v>
      </c>
      <c r="C501" t="s">
        <v>780</v>
      </c>
      <c r="D501" t="s">
        <v>34</v>
      </c>
      <c r="E501" t="s">
        <v>10</v>
      </c>
      <c r="F501" t="s">
        <v>27</v>
      </c>
      <c r="G501" t="s">
        <v>29</v>
      </c>
    </row>
    <row r="502" spans="1:7" x14ac:dyDescent="0.35">
      <c r="A502" t="s">
        <v>294</v>
      </c>
      <c r="B502">
        <v>0.88</v>
      </c>
      <c r="C502" t="s">
        <v>780</v>
      </c>
      <c r="D502" t="s">
        <v>34</v>
      </c>
      <c r="E502" t="s">
        <v>21</v>
      </c>
      <c r="F502" t="s">
        <v>27</v>
      </c>
      <c r="G502" t="s">
        <v>295</v>
      </c>
    </row>
    <row r="503" spans="1:7" x14ac:dyDescent="0.35">
      <c r="A503" t="s">
        <v>296</v>
      </c>
      <c r="B503">
        <v>0.12</v>
      </c>
      <c r="C503" t="s">
        <v>780</v>
      </c>
      <c r="D503" t="s">
        <v>34</v>
      </c>
      <c r="E503" t="s">
        <v>21</v>
      </c>
      <c r="F503" t="s">
        <v>27</v>
      </c>
      <c r="G503" t="s">
        <v>297</v>
      </c>
    </row>
    <row r="505" spans="1:7" ht="15.5" x14ac:dyDescent="0.35">
      <c r="A505" s="1" t="s">
        <v>4</v>
      </c>
      <c r="B505" s="1" t="s">
        <v>150</v>
      </c>
    </row>
    <row r="506" spans="1:7" x14ac:dyDescent="0.35">
      <c r="A506" t="s">
        <v>6</v>
      </c>
      <c r="B506" t="s">
        <v>417</v>
      </c>
    </row>
    <row r="507" spans="1:7" x14ac:dyDescent="0.35">
      <c r="A507" t="s">
        <v>65</v>
      </c>
      <c r="B507" t="s">
        <v>66</v>
      </c>
    </row>
    <row r="508" spans="1:7" x14ac:dyDescent="0.35">
      <c r="A508" t="s">
        <v>7</v>
      </c>
      <c r="B508" t="s">
        <v>34</v>
      </c>
    </row>
    <row r="509" spans="1:7" x14ac:dyDescent="0.35">
      <c r="A509" t="s">
        <v>67</v>
      </c>
      <c r="B509">
        <v>1</v>
      </c>
    </row>
    <row r="510" spans="1:7" x14ac:dyDescent="0.35">
      <c r="A510" t="s">
        <v>9</v>
      </c>
      <c r="B510" t="s">
        <v>150</v>
      </c>
    </row>
    <row r="511" spans="1:7" x14ac:dyDescent="0.35">
      <c r="A511" t="s">
        <v>10</v>
      </c>
      <c r="B511" t="s">
        <v>21</v>
      </c>
    </row>
    <row r="512" spans="1:7" x14ac:dyDescent="0.35">
      <c r="A512" t="s">
        <v>12</v>
      </c>
      <c r="B512" t="s">
        <v>1</v>
      </c>
    </row>
    <row r="513" spans="1:7" ht="15.5" x14ac:dyDescent="0.35">
      <c r="A513" s="1" t="s">
        <v>13</v>
      </c>
    </row>
    <row r="514" spans="1:7" x14ac:dyDescent="0.35">
      <c r="A514" t="s">
        <v>14</v>
      </c>
      <c r="B514" t="s">
        <v>15</v>
      </c>
      <c r="C514" t="s">
        <v>16</v>
      </c>
      <c r="D514" t="s">
        <v>7</v>
      </c>
      <c r="E514" t="s">
        <v>10</v>
      </c>
      <c r="F514" t="s">
        <v>18</v>
      </c>
      <c r="G514" t="s">
        <v>9</v>
      </c>
    </row>
    <row r="515" spans="1:7" x14ac:dyDescent="0.35">
      <c r="A515" t="s">
        <v>150</v>
      </c>
      <c r="B515">
        <v>1</v>
      </c>
      <c r="C515" t="s">
        <v>1</v>
      </c>
      <c r="D515" t="s">
        <v>34</v>
      </c>
      <c r="E515" t="s">
        <v>21</v>
      </c>
      <c r="F515" t="s">
        <v>25</v>
      </c>
    </row>
    <row r="516" spans="1:7" x14ac:dyDescent="0.35">
      <c r="A516" t="s">
        <v>159</v>
      </c>
      <c r="B516">
        <v>3.4000000000000002E-2</v>
      </c>
      <c r="C516" t="s">
        <v>1</v>
      </c>
      <c r="D516" t="s">
        <v>34</v>
      </c>
      <c r="E516" t="s">
        <v>21</v>
      </c>
      <c r="F516" t="s">
        <v>27</v>
      </c>
    </row>
    <row r="517" spans="1:7" x14ac:dyDescent="0.35">
      <c r="A517" t="s">
        <v>304</v>
      </c>
      <c r="B517">
        <v>1.6000000000000001E-3</v>
      </c>
      <c r="C517" t="s">
        <v>1</v>
      </c>
      <c r="D517" t="s">
        <v>34</v>
      </c>
      <c r="E517" t="s">
        <v>21</v>
      </c>
      <c r="F517" t="s">
        <v>27</v>
      </c>
    </row>
    <row r="518" spans="1:7" x14ac:dyDescent="0.35">
      <c r="A518" t="s">
        <v>308</v>
      </c>
      <c r="B518">
        <v>4.8999999999999998E-3</v>
      </c>
      <c r="C518" t="s">
        <v>1</v>
      </c>
      <c r="D518" t="s">
        <v>34</v>
      </c>
      <c r="E518" t="s">
        <v>21</v>
      </c>
      <c r="F518" t="s">
        <v>27</v>
      </c>
    </row>
    <row r="519" spans="1:7" x14ac:dyDescent="0.35">
      <c r="A519" t="s">
        <v>381</v>
      </c>
      <c r="B519">
        <v>0.4</v>
      </c>
      <c r="C519" t="s">
        <v>1</v>
      </c>
      <c r="D519" t="s">
        <v>34</v>
      </c>
      <c r="E519" t="s">
        <v>21</v>
      </c>
      <c r="F519" t="s">
        <v>27</v>
      </c>
    </row>
    <row r="520" spans="1:7" x14ac:dyDescent="0.35">
      <c r="A520" t="s">
        <v>413</v>
      </c>
      <c r="B520">
        <v>4.8000000000000001E-2</v>
      </c>
      <c r="C520" t="s">
        <v>1</v>
      </c>
      <c r="D520" t="s">
        <v>34</v>
      </c>
      <c r="E520" t="s">
        <v>21</v>
      </c>
      <c r="F520" t="s">
        <v>27</v>
      </c>
    </row>
    <row r="521" spans="1:7" x14ac:dyDescent="0.35">
      <c r="A521" t="s">
        <v>415</v>
      </c>
      <c r="B521">
        <v>2.8000000000000001E-2</v>
      </c>
      <c r="C521" t="s">
        <v>1</v>
      </c>
      <c r="D521" t="s">
        <v>34</v>
      </c>
      <c r="E521" t="s">
        <v>21</v>
      </c>
      <c r="F521" t="s">
        <v>27</v>
      </c>
    </row>
    <row r="522" spans="1:7" x14ac:dyDescent="0.35">
      <c r="A522" t="s">
        <v>418</v>
      </c>
      <c r="B522">
        <v>0.48</v>
      </c>
      <c r="C522" t="s">
        <v>1</v>
      </c>
      <c r="D522" t="s">
        <v>34</v>
      </c>
      <c r="E522" t="s">
        <v>21</v>
      </c>
      <c r="F522" t="s">
        <v>27</v>
      </c>
    </row>
    <row r="523" spans="1:7" x14ac:dyDescent="0.35">
      <c r="A523" t="s">
        <v>113</v>
      </c>
      <c r="B523">
        <v>1.9000000000000001E-8</v>
      </c>
      <c r="C523" t="s">
        <v>780</v>
      </c>
      <c r="D523" t="s">
        <v>34</v>
      </c>
      <c r="E523" t="s">
        <v>10</v>
      </c>
      <c r="F523" t="s">
        <v>27</v>
      </c>
      <c r="G523" t="s">
        <v>114</v>
      </c>
    </row>
    <row r="524" spans="1:7" x14ac:dyDescent="0.35">
      <c r="A524" t="s">
        <v>143</v>
      </c>
      <c r="B524">
        <v>0.2</v>
      </c>
      <c r="C524" t="s">
        <v>780</v>
      </c>
      <c r="D524" t="s">
        <v>53</v>
      </c>
      <c r="E524" t="s">
        <v>116</v>
      </c>
      <c r="F524" t="s">
        <v>27</v>
      </c>
      <c r="G524" t="s">
        <v>144</v>
      </c>
    </row>
    <row r="525" spans="1:7" x14ac:dyDescent="0.35">
      <c r="A525" t="s">
        <v>145</v>
      </c>
      <c r="B525">
        <v>0.1</v>
      </c>
      <c r="C525" t="s">
        <v>780</v>
      </c>
      <c r="D525" t="s">
        <v>69</v>
      </c>
      <c r="E525" t="s">
        <v>116</v>
      </c>
      <c r="F525" t="s">
        <v>27</v>
      </c>
      <c r="G525" t="s">
        <v>146</v>
      </c>
    </row>
    <row r="527" spans="1:7" ht="15.5" x14ac:dyDescent="0.35">
      <c r="A527" s="1" t="s">
        <v>4</v>
      </c>
      <c r="B527" s="1" t="s">
        <v>304</v>
      </c>
    </row>
    <row r="528" spans="1:7" x14ac:dyDescent="0.35">
      <c r="A528" t="s">
        <v>6</v>
      </c>
      <c r="B528" t="s">
        <v>305</v>
      </c>
    </row>
    <row r="529" spans="1:7" x14ac:dyDescent="0.35">
      <c r="A529" t="s">
        <v>65</v>
      </c>
      <c r="B529" t="s">
        <v>66</v>
      </c>
    </row>
    <row r="530" spans="1:7" x14ac:dyDescent="0.35">
      <c r="A530" t="s">
        <v>7</v>
      </c>
      <c r="B530" t="s">
        <v>34</v>
      </c>
    </row>
    <row r="531" spans="1:7" x14ac:dyDescent="0.35">
      <c r="A531" t="s">
        <v>67</v>
      </c>
      <c r="B531">
        <v>1</v>
      </c>
    </row>
    <row r="532" spans="1:7" x14ac:dyDescent="0.35">
      <c r="A532" t="s">
        <v>9</v>
      </c>
      <c r="B532" t="s">
        <v>304</v>
      </c>
    </row>
    <row r="533" spans="1:7" x14ac:dyDescent="0.35">
      <c r="A533" t="s">
        <v>10</v>
      </c>
      <c r="B533" t="s">
        <v>21</v>
      </c>
    </row>
    <row r="534" spans="1:7" x14ac:dyDescent="0.35">
      <c r="A534" t="s">
        <v>12</v>
      </c>
      <c r="B534" t="s">
        <v>1</v>
      </c>
    </row>
    <row r="535" spans="1:7" ht="15.5" x14ac:dyDescent="0.35">
      <c r="A535" s="1" t="s">
        <v>13</v>
      </c>
    </row>
    <row r="536" spans="1:7" x14ac:dyDescent="0.35">
      <c r="A536" t="s">
        <v>14</v>
      </c>
      <c r="B536" t="s">
        <v>15</v>
      </c>
      <c r="C536" t="s">
        <v>16</v>
      </c>
      <c r="D536" t="s">
        <v>7</v>
      </c>
      <c r="E536" t="s">
        <v>10</v>
      </c>
      <c r="F536" t="s">
        <v>18</v>
      </c>
      <c r="G536" t="s">
        <v>9</v>
      </c>
    </row>
    <row r="537" spans="1:7" x14ac:dyDescent="0.35">
      <c r="A537" t="s">
        <v>304</v>
      </c>
      <c r="B537">
        <v>1</v>
      </c>
      <c r="C537" t="s">
        <v>1</v>
      </c>
      <c r="D537" t="s">
        <v>34</v>
      </c>
      <c r="E537" t="s">
        <v>21</v>
      </c>
      <c r="F537" t="s">
        <v>25</v>
      </c>
    </row>
    <row r="538" spans="1:7" x14ac:dyDescent="0.35">
      <c r="A538" t="s">
        <v>161</v>
      </c>
      <c r="B538">
        <v>1</v>
      </c>
      <c r="C538" t="s">
        <v>780</v>
      </c>
      <c r="D538" t="s">
        <v>34</v>
      </c>
      <c r="E538" t="s">
        <v>21</v>
      </c>
      <c r="F538" t="s">
        <v>27</v>
      </c>
      <c r="G538" t="s">
        <v>162</v>
      </c>
    </row>
    <row r="539" spans="1:7" x14ac:dyDescent="0.35">
      <c r="A539" t="s">
        <v>163</v>
      </c>
      <c r="B539">
        <v>9.0999999999999998E-2</v>
      </c>
      <c r="C539" t="s">
        <v>780</v>
      </c>
      <c r="D539" t="s">
        <v>34</v>
      </c>
      <c r="E539" t="s">
        <v>21</v>
      </c>
      <c r="F539" t="s">
        <v>27</v>
      </c>
      <c r="G539" t="s">
        <v>164</v>
      </c>
    </row>
    <row r="540" spans="1:7" x14ac:dyDescent="0.35">
      <c r="A540" t="s">
        <v>306</v>
      </c>
      <c r="B540">
        <v>1.4000000000000001E-10</v>
      </c>
      <c r="C540" t="s">
        <v>780</v>
      </c>
      <c r="D540" t="s">
        <v>34</v>
      </c>
      <c r="E540" t="s">
        <v>10</v>
      </c>
      <c r="F540" t="s">
        <v>27</v>
      </c>
      <c r="G540" t="s">
        <v>307</v>
      </c>
    </row>
    <row r="541" spans="1:7" x14ac:dyDescent="0.35">
      <c r="A541" t="s">
        <v>165</v>
      </c>
      <c r="B541">
        <v>9.0999999999999998E-2</v>
      </c>
      <c r="C541" t="s">
        <v>780</v>
      </c>
      <c r="D541" t="s">
        <v>34</v>
      </c>
      <c r="E541" t="s">
        <v>21</v>
      </c>
      <c r="F541" t="s">
        <v>27</v>
      </c>
      <c r="G541" t="s">
        <v>166</v>
      </c>
    </row>
    <row r="542" spans="1:7" x14ac:dyDescent="0.35">
      <c r="A542" t="s">
        <v>169</v>
      </c>
      <c r="B542">
        <v>0.91</v>
      </c>
      <c r="C542" t="s">
        <v>780</v>
      </c>
      <c r="D542" t="s">
        <v>34</v>
      </c>
      <c r="E542" t="s">
        <v>21</v>
      </c>
      <c r="F542" t="s">
        <v>27</v>
      </c>
      <c r="G542" t="s">
        <v>170</v>
      </c>
    </row>
    <row r="543" spans="1:7" x14ac:dyDescent="0.35">
      <c r="A543" t="s">
        <v>173</v>
      </c>
      <c r="B543">
        <v>6.7000000000000001E-11</v>
      </c>
      <c r="C543" t="s">
        <v>780</v>
      </c>
      <c r="D543" t="s">
        <v>34</v>
      </c>
      <c r="E543" t="s">
        <v>10</v>
      </c>
      <c r="F543" t="s">
        <v>27</v>
      </c>
      <c r="G543" t="s">
        <v>174</v>
      </c>
    </row>
    <row r="545" spans="1:7" ht="15.5" x14ac:dyDescent="0.35">
      <c r="A545" s="1" t="s">
        <v>4</v>
      </c>
      <c r="B545" s="1" t="s">
        <v>308</v>
      </c>
    </row>
    <row r="546" spans="1:7" x14ac:dyDescent="0.35">
      <c r="A546" t="s">
        <v>6</v>
      </c>
      <c r="B546" t="s">
        <v>309</v>
      </c>
    </row>
    <row r="547" spans="1:7" x14ac:dyDescent="0.35">
      <c r="A547" t="s">
        <v>65</v>
      </c>
      <c r="B547" t="s">
        <v>66</v>
      </c>
    </row>
    <row r="548" spans="1:7" x14ac:dyDescent="0.35">
      <c r="A548" t="s">
        <v>7</v>
      </c>
      <c r="B548" t="s">
        <v>34</v>
      </c>
    </row>
    <row r="549" spans="1:7" x14ac:dyDescent="0.35">
      <c r="A549" t="s">
        <v>67</v>
      </c>
      <c r="B549">
        <v>1</v>
      </c>
    </row>
    <row r="550" spans="1:7" x14ac:dyDescent="0.35">
      <c r="A550" t="s">
        <v>9</v>
      </c>
      <c r="B550" t="s">
        <v>308</v>
      </c>
    </row>
    <row r="551" spans="1:7" x14ac:dyDescent="0.35">
      <c r="A551" t="s">
        <v>10</v>
      </c>
      <c r="B551" t="s">
        <v>21</v>
      </c>
    </row>
    <row r="552" spans="1:7" x14ac:dyDescent="0.35">
      <c r="A552" t="s">
        <v>12</v>
      </c>
      <c r="B552" t="s">
        <v>1</v>
      </c>
    </row>
    <row r="553" spans="1:7" ht="15.5" x14ac:dyDescent="0.35">
      <c r="A553" s="1" t="s">
        <v>13</v>
      </c>
    </row>
    <row r="554" spans="1:7" x14ac:dyDescent="0.35">
      <c r="A554" t="s">
        <v>14</v>
      </c>
      <c r="B554" t="s">
        <v>15</v>
      </c>
      <c r="C554" t="s">
        <v>16</v>
      </c>
      <c r="D554" t="s">
        <v>7</v>
      </c>
      <c r="E554" t="s">
        <v>10</v>
      </c>
      <c r="F554" t="s">
        <v>18</v>
      </c>
      <c r="G554" t="s">
        <v>9</v>
      </c>
    </row>
    <row r="555" spans="1:7" x14ac:dyDescent="0.35">
      <c r="A555" t="s">
        <v>308</v>
      </c>
      <c r="B555">
        <v>1</v>
      </c>
      <c r="C555" t="s">
        <v>1</v>
      </c>
      <c r="D555" t="s">
        <v>34</v>
      </c>
      <c r="E555" t="s">
        <v>21</v>
      </c>
      <c r="F555" t="s">
        <v>25</v>
      </c>
    </row>
    <row r="556" spans="1:7" x14ac:dyDescent="0.35">
      <c r="A556" t="s">
        <v>163</v>
      </c>
      <c r="B556">
        <v>3.1E-2</v>
      </c>
      <c r="C556" t="s">
        <v>780</v>
      </c>
      <c r="D556" t="s">
        <v>34</v>
      </c>
      <c r="E556" t="s">
        <v>21</v>
      </c>
      <c r="F556" t="s">
        <v>27</v>
      </c>
      <c r="G556" t="s">
        <v>164</v>
      </c>
    </row>
    <row r="557" spans="1:7" x14ac:dyDescent="0.35">
      <c r="A557" t="s">
        <v>82</v>
      </c>
      <c r="B557">
        <v>0.82</v>
      </c>
      <c r="C557" t="s">
        <v>780</v>
      </c>
      <c r="D557" t="s">
        <v>34</v>
      </c>
      <c r="E557" t="s">
        <v>21</v>
      </c>
      <c r="F557" t="s">
        <v>27</v>
      </c>
      <c r="G557" t="s">
        <v>84</v>
      </c>
    </row>
    <row r="558" spans="1:7" x14ac:dyDescent="0.35">
      <c r="A558" t="s">
        <v>82</v>
      </c>
      <c r="B558">
        <v>0.15</v>
      </c>
      <c r="C558" t="s">
        <v>780</v>
      </c>
      <c r="D558" t="s">
        <v>34</v>
      </c>
      <c r="E558" t="s">
        <v>21</v>
      </c>
      <c r="F558" t="s">
        <v>27</v>
      </c>
      <c r="G558" t="s">
        <v>84</v>
      </c>
    </row>
    <row r="559" spans="1:7" x14ac:dyDescent="0.35">
      <c r="A559" t="s">
        <v>165</v>
      </c>
      <c r="B559">
        <v>3.1E-2</v>
      </c>
      <c r="C559" t="s">
        <v>780</v>
      </c>
      <c r="D559" t="s">
        <v>34</v>
      </c>
      <c r="E559" t="s">
        <v>21</v>
      </c>
      <c r="F559" t="s">
        <v>27</v>
      </c>
      <c r="G559" t="s">
        <v>166</v>
      </c>
    </row>
    <row r="560" spans="1:7" x14ac:dyDescent="0.35">
      <c r="A560" t="s">
        <v>167</v>
      </c>
      <c r="B560">
        <v>4.3999999999999998E-10</v>
      </c>
      <c r="C560" t="s">
        <v>780</v>
      </c>
      <c r="D560" t="s">
        <v>34</v>
      </c>
      <c r="E560" t="s">
        <v>10</v>
      </c>
      <c r="F560" t="s">
        <v>27</v>
      </c>
      <c r="G560" t="s">
        <v>168</v>
      </c>
    </row>
    <row r="561" spans="1:7" x14ac:dyDescent="0.35">
      <c r="A561" t="s">
        <v>171</v>
      </c>
      <c r="B561">
        <v>0.97</v>
      </c>
      <c r="C561" t="s">
        <v>780</v>
      </c>
      <c r="D561" t="s">
        <v>34</v>
      </c>
      <c r="E561" t="s">
        <v>21</v>
      </c>
      <c r="F561" t="s">
        <v>27</v>
      </c>
      <c r="G561" t="s">
        <v>172</v>
      </c>
    </row>
    <row r="562" spans="1:7" x14ac:dyDescent="0.35">
      <c r="A562" t="s">
        <v>173</v>
      </c>
      <c r="B562">
        <v>2.3000000000000001E-11</v>
      </c>
      <c r="C562" t="s">
        <v>780</v>
      </c>
      <c r="D562" t="s">
        <v>34</v>
      </c>
      <c r="E562" t="s">
        <v>10</v>
      </c>
      <c r="F562" t="s">
        <v>27</v>
      </c>
      <c r="G562" t="s">
        <v>174</v>
      </c>
    </row>
    <row r="564" spans="1:7" ht="15.5" x14ac:dyDescent="0.35">
      <c r="A564" s="1" t="s">
        <v>4</v>
      </c>
      <c r="B564" s="1" t="s">
        <v>152</v>
      </c>
    </row>
    <row r="565" spans="1:7" x14ac:dyDescent="0.35">
      <c r="A565" t="s">
        <v>6</v>
      </c>
      <c r="B565" t="s">
        <v>330</v>
      </c>
    </row>
    <row r="566" spans="1:7" x14ac:dyDescent="0.35">
      <c r="A566" t="s">
        <v>65</v>
      </c>
      <c r="B566" t="s">
        <v>66</v>
      </c>
    </row>
    <row r="567" spans="1:7" x14ac:dyDescent="0.35">
      <c r="A567" t="s">
        <v>7</v>
      </c>
      <c r="B567" t="s">
        <v>34</v>
      </c>
    </row>
    <row r="568" spans="1:7" x14ac:dyDescent="0.35">
      <c r="A568" t="s">
        <v>67</v>
      </c>
      <c r="B568">
        <v>1</v>
      </c>
    </row>
    <row r="569" spans="1:7" x14ac:dyDescent="0.35">
      <c r="A569" t="s">
        <v>9</v>
      </c>
      <c r="B569" t="s">
        <v>152</v>
      </c>
    </row>
    <row r="570" spans="1:7" x14ac:dyDescent="0.35">
      <c r="A570" t="s">
        <v>10</v>
      </c>
      <c r="B570" t="s">
        <v>21</v>
      </c>
    </row>
    <row r="571" spans="1:7" x14ac:dyDescent="0.35">
      <c r="A571" t="s">
        <v>12</v>
      </c>
      <c r="B571" t="s">
        <v>1</v>
      </c>
    </row>
    <row r="572" spans="1:7" ht="15.5" x14ac:dyDescent="0.35">
      <c r="A572" s="1" t="s">
        <v>13</v>
      </c>
    </row>
    <row r="573" spans="1:7" x14ac:dyDescent="0.35">
      <c r="A573" t="s">
        <v>14</v>
      </c>
      <c r="B573" t="s">
        <v>15</v>
      </c>
      <c r="C573" t="s">
        <v>16</v>
      </c>
      <c r="D573" t="s">
        <v>7</v>
      </c>
      <c r="E573" t="s">
        <v>10</v>
      </c>
      <c r="F573" t="s">
        <v>18</v>
      </c>
      <c r="G573" t="s">
        <v>9</v>
      </c>
    </row>
    <row r="574" spans="1:7" x14ac:dyDescent="0.35">
      <c r="A574" t="s">
        <v>152</v>
      </c>
      <c r="B574">
        <v>1</v>
      </c>
      <c r="C574" t="s">
        <v>1</v>
      </c>
      <c r="D574" t="s">
        <v>34</v>
      </c>
      <c r="E574" t="s">
        <v>21</v>
      </c>
      <c r="F574" t="s">
        <v>25</v>
      </c>
    </row>
    <row r="575" spans="1:7" x14ac:dyDescent="0.35">
      <c r="A575" t="s">
        <v>167</v>
      </c>
      <c r="B575">
        <v>4.6000000000000001E-10</v>
      </c>
      <c r="C575" t="s">
        <v>780</v>
      </c>
      <c r="D575" t="s">
        <v>34</v>
      </c>
      <c r="E575" t="s">
        <v>10</v>
      </c>
      <c r="F575" t="s">
        <v>27</v>
      </c>
      <c r="G575" t="s">
        <v>168</v>
      </c>
    </row>
    <row r="576" spans="1:7" x14ac:dyDescent="0.35">
      <c r="A576" t="s">
        <v>258</v>
      </c>
      <c r="B576">
        <v>1</v>
      </c>
      <c r="C576" t="s">
        <v>780</v>
      </c>
      <c r="D576" t="s">
        <v>34</v>
      </c>
      <c r="E576" t="s">
        <v>21</v>
      </c>
      <c r="F576" t="s">
        <v>27</v>
      </c>
      <c r="G576" t="s">
        <v>259</v>
      </c>
    </row>
    <row r="577" spans="1:7" x14ac:dyDescent="0.35">
      <c r="A577" t="s">
        <v>260</v>
      </c>
      <c r="B577">
        <v>1</v>
      </c>
      <c r="C577" t="s">
        <v>780</v>
      </c>
      <c r="D577" t="s">
        <v>34</v>
      </c>
      <c r="E577" t="s">
        <v>21</v>
      </c>
      <c r="F577" t="s">
        <v>27</v>
      </c>
      <c r="G577" t="s">
        <v>261</v>
      </c>
    </row>
    <row r="579" spans="1:7" ht="15.5" x14ac:dyDescent="0.35">
      <c r="A579" s="1" t="s">
        <v>4</v>
      </c>
      <c r="B579" s="1" t="s">
        <v>381</v>
      </c>
    </row>
    <row r="580" spans="1:7" x14ac:dyDescent="0.35">
      <c r="A580" t="s">
        <v>6</v>
      </c>
      <c r="B580" t="s">
        <v>382</v>
      </c>
    </row>
    <row r="581" spans="1:7" x14ac:dyDescent="0.35">
      <c r="A581" t="s">
        <v>65</v>
      </c>
      <c r="B581" t="s">
        <v>66</v>
      </c>
    </row>
    <row r="582" spans="1:7" x14ac:dyDescent="0.35">
      <c r="A582" t="s">
        <v>7</v>
      </c>
      <c r="B582" t="s">
        <v>34</v>
      </c>
    </row>
    <row r="583" spans="1:7" x14ac:dyDescent="0.35">
      <c r="A583" t="s">
        <v>67</v>
      </c>
      <c r="B583">
        <v>1</v>
      </c>
    </row>
    <row r="584" spans="1:7" x14ac:dyDescent="0.35">
      <c r="A584" t="s">
        <v>9</v>
      </c>
      <c r="B584" t="s">
        <v>381</v>
      </c>
    </row>
    <row r="585" spans="1:7" x14ac:dyDescent="0.35">
      <c r="A585" t="s">
        <v>10</v>
      </c>
      <c r="B585" t="s">
        <v>21</v>
      </c>
    </row>
    <row r="586" spans="1:7" x14ac:dyDescent="0.35">
      <c r="A586" t="s">
        <v>12</v>
      </c>
      <c r="B586" t="s">
        <v>1</v>
      </c>
    </row>
    <row r="587" spans="1:7" ht="15.5" x14ac:dyDescent="0.35">
      <c r="A587" s="1" t="s">
        <v>13</v>
      </c>
    </row>
    <row r="588" spans="1:7" x14ac:dyDescent="0.35">
      <c r="A588" t="s">
        <v>14</v>
      </c>
      <c r="B588" t="s">
        <v>15</v>
      </c>
      <c r="C588" t="s">
        <v>16</v>
      </c>
      <c r="D588" t="s">
        <v>7</v>
      </c>
      <c r="E588" t="s">
        <v>10</v>
      </c>
      <c r="F588" t="s">
        <v>18</v>
      </c>
      <c r="G588" t="s">
        <v>9</v>
      </c>
    </row>
    <row r="589" spans="1:7" x14ac:dyDescent="0.35">
      <c r="A589" t="s">
        <v>381</v>
      </c>
      <c r="B589">
        <v>1</v>
      </c>
      <c r="C589" t="s">
        <v>1</v>
      </c>
      <c r="D589" t="s">
        <v>34</v>
      </c>
      <c r="E589" t="s">
        <v>21</v>
      </c>
      <c r="F589" t="s">
        <v>25</v>
      </c>
    </row>
    <row r="590" spans="1:7" x14ac:dyDescent="0.35">
      <c r="A590" t="s">
        <v>161</v>
      </c>
      <c r="B590">
        <v>1</v>
      </c>
      <c r="C590" t="s">
        <v>780</v>
      </c>
      <c r="D590" t="s">
        <v>34</v>
      </c>
      <c r="E590" t="s">
        <v>21</v>
      </c>
      <c r="F590" t="s">
        <v>27</v>
      </c>
      <c r="G590" t="s">
        <v>162</v>
      </c>
    </row>
    <row r="591" spans="1:7" x14ac:dyDescent="0.35">
      <c r="A591" t="s">
        <v>306</v>
      </c>
      <c r="B591">
        <v>1E-10</v>
      </c>
      <c r="C591" t="s">
        <v>780</v>
      </c>
      <c r="D591" t="s">
        <v>34</v>
      </c>
      <c r="E591" t="s">
        <v>10</v>
      </c>
      <c r="F591" t="s">
        <v>27</v>
      </c>
      <c r="G591" t="s">
        <v>307</v>
      </c>
    </row>
    <row r="592" spans="1:7" x14ac:dyDescent="0.35">
      <c r="A592" t="s">
        <v>383</v>
      </c>
      <c r="B592">
        <v>0.03</v>
      </c>
      <c r="C592" t="s">
        <v>780</v>
      </c>
      <c r="D592" t="s">
        <v>34</v>
      </c>
      <c r="E592" t="s">
        <v>221</v>
      </c>
      <c r="F592" t="s">
        <v>27</v>
      </c>
      <c r="G592" t="s">
        <v>384</v>
      </c>
    </row>
    <row r="593" spans="1:7" x14ac:dyDescent="0.35">
      <c r="A593" t="s">
        <v>165</v>
      </c>
      <c r="B593">
        <v>0.35</v>
      </c>
      <c r="C593" t="s">
        <v>780</v>
      </c>
      <c r="D593" t="s">
        <v>34</v>
      </c>
      <c r="E593" t="s">
        <v>21</v>
      </c>
      <c r="F593" t="s">
        <v>27</v>
      </c>
      <c r="G593" t="s">
        <v>166</v>
      </c>
    </row>
    <row r="594" spans="1:7" x14ac:dyDescent="0.35">
      <c r="A594" t="s">
        <v>385</v>
      </c>
      <c r="B594">
        <v>0.35</v>
      </c>
      <c r="C594" t="s">
        <v>780</v>
      </c>
      <c r="D594" t="s">
        <v>69</v>
      </c>
      <c r="E594" t="s">
        <v>21</v>
      </c>
      <c r="F594" t="s">
        <v>27</v>
      </c>
      <c r="G594" t="s">
        <v>386</v>
      </c>
    </row>
    <row r="595" spans="1:7" x14ac:dyDescent="0.35">
      <c r="A595" t="s">
        <v>173</v>
      </c>
      <c r="B595">
        <v>2.5999999999999998E-10</v>
      </c>
      <c r="C595" t="s">
        <v>780</v>
      </c>
      <c r="D595" t="s">
        <v>34</v>
      </c>
      <c r="E595" t="s">
        <v>10</v>
      </c>
      <c r="F595" t="s">
        <v>27</v>
      </c>
      <c r="G595" t="s">
        <v>174</v>
      </c>
    </row>
    <row r="596" spans="1:7" x14ac:dyDescent="0.35">
      <c r="A596" t="s">
        <v>240</v>
      </c>
      <c r="B596">
        <v>0.65</v>
      </c>
      <c r="C596" t="s">
        <v>780</v>
      </c>
      <c r="D596" t="s">
        <v>34</v>
      </c>
      <c r="E596" t="s">
        <v>21</v>
      </c>
      <c r="F596" t="s">
        <v>27</v>
      </c>
      <c r="G596" t="s">
        <v>241</v>
      </c>
    </row>
    <row r="598" spans="1:7" ht="15.5" x14ac:dyDescent="0.35">
      <c r="A598" s="1" t="s">
        <v>4</v>
      </c>
      <c r="B598" s="1" t="s">
        <v>139</v>
      </c>
    </row>
    <row r="599" spans="1:7" x14ac:dyDescent="0.35">
      <c r="A599" t="s">
        <v>6</v>
      </c>
      <c r="B599" t="s">
        <v>400</v>
      </c>
    </row>
    <row r="600" spans="1:7" x14ac:dyDescent="0.35">
      <c r="A600" t="s">
        <v>65</v>
      </c>
      <c r="B600" t="s">
        <v>66</v>
      </c>
    </row>
    <row r="601" spans="1:7" x14ac:dyDescent="0.35">
      <c r="A601" t="s">
        <v>7</v>
      </c>
      <c r="B601" t="s">
        <v>34</v>
      </c>
    </row>
    <row r="602" spans="1:7" x14ac:dyDescent="0.35">
      <c r="A602" t="s">
        <v>67</v>
      </c>
      <c r="B602">
        <v>1</v>
      </c>
    </row>
    <row r="603" spans="1:7" x14ac:dyDescent="0.35">
      <c r="A603" t="s">
        <v>9</v>
      </c>
      <c r="B603" t="s">
        <v>139</v>
      </c>
    </row>
    <row r="604" spans="1:7" x14ac:dyDescent="0.35">
      <c r="A604" t="s">
        <v>10</v>
      </c>
      <c r="B604" t="s">
        <v>21</v>
      </c>
    </row>
    <row r="605" spans="1:7" x14ac:dyDescent="0.35">
      <c r="A605" t="s">
        <v>12</v>
      </c>
      <c r="B605" t="s">
        <v>1</v>
      </c>
    </row>
    <row r="606" spans="1:7" ht="15.5" x14ac:dyDescent="0.35">
      <c r="A606" s="1" t="s">
        <v>13</v>
      </c>
    </row>
    <row r="607" spans="1:7" x14ac:dyDescent="0.35">
      <c r="A607" t="s">
        <v>14</v>
      </c>
      <c r="B607" t="s">
        <v>15</v>
      </c>
      <c r="C607" t="s">
        <v>16</v>
      </c>
      <c r="D607" t="s">
        <v>7</v>
      </c>
      <c r="E607" t="s">
        <v>10</v>
      </c>
      <c r="F607" t="s">
        <v>18</v>
      </c>
      <c r="G607" t="s">
        <v>9</v>
      </c>
    </row>
    <row r="608" spans="1:7" x14ac:dyDescent="0.35">
      <c r="A608" t="s">
        <v>139</v>
      </c>
      <c r="B608">
        <v>1</v>
      </c>
      <c r="C608" t="s">
        <v>1</v>
      </c>
      <c r="D608" t="s">
        <v>34</v>
      </c>
      <c r="E608" t="s">
        <v>21</v>
      </c>
      <c r="F608" t="s">
        <v>25</v>
      </c>
    </row>
    <row r="609" spans="1:7" x14ac:dyDescent="0.35">
      <c r="A609" t="s">
        <v>334</v>
      </c>
      <c r="B609">
        <v>2E-8</v>
      </c>
      <c r="C609" t="s">
        <v>780</v>
      </c>
      <c r="D609" t="s">
        <v>34</v>
      </c>
      <c r="E609" t="s">
        <v>10</v>
      </c>
      <c r="F609" t="s">
        <v>27</v>
      </c>
      <c r="G609" t="s">
        <v>335</v>
      </c>
    </row>
    <row r="610" spans="1:7" x14ac:dyDescent="0.35">
      <c r="A610" t="s">
        <v>401</v>
      </c>
      <c r="B610">
        <v>0.97</v>
      </c>
      <c r="C610" t="s">
        <v>780</v>
      </c>
      <c r="D610" t="s">
        <v>34</v>
      </c>
      <c r="E610" t="s">
        <v>21</v>
      </c>
      <c r="F610" t="s">
        <v>27</v>
      </c>
      <c r="G610" t="s">
        <v>402</v>
      </c>
    </row>
    <row r="611" spans="1:7" x14ac:dyDescent="0.35">
      <c r="A611" t="s">
        <v>165</v>
      </c>
      <c r="B611">
        <v>2.9000000000000001E-2</v>
      </c>
      <c r="C611" t="s">
        <v>780</v>
      </c>
      <c r="D611" t="s">
        <v>34</v>
      </c>
      <c r="E611" t="s">
        <v>21</v>
      </c>
      <c r="F611" t="s">
        <v>27</v>
      </c>
      <c r="G611" t="s">
        <v>166</v>
      </c>
    </row>
    <row r="612" spans="1:7" x14ac:dyDescent="0.35">
      <c r="A612" t="s">
        <v>338</v>
      </c>
      <c r="B612">
        <v>2.9000000000000001E-2</v>
      </c>
      <c r="C612" t="s">
        <v>780</v>
      </c>
      <c r="D612" t="s">
        <v>69</v>
      </c>
      <c r="E612" t="s">
        <v>21</v>
      </c>
      <c r="F612" t="s">
        <v>27</v>
      </c>
      <c r="G612" t="s">
        <v>339</v>
      </c>
    </row>
    <row r="614" spans="1:7" ht="15.5" x14ac:dyDescent="0.35">
      <c r="A614" s="1" t="s">
        <v>4</v>
      </c>
      <c r="B614" s="1" t="s">
        <v>153</v>
      </c>
    </row>
    <row r="615" spans="1:7" x14ac:dyDescent="0.35">
      <c r="A615" t="s">
        <v>6</v>
      </c>
      <c r="B615" t="s">
        <v>403</v>
      </c>
    </row>
    <row r="616" spans="1:7" x14ac:dyDescent="0.35">
      <c r="A616" t="s">
        <v>65</v>
      </c>
      <c r="B616" t="s">
        <v>66</v>
      </c>
    </row>
    <row r="617" spans="1:7" x14ac:dyDescent="0.35">
      <c r="A617" t="s">
        <v>7</v>
      </c>
      <c r="B617" t="s">
        <v>34</v>
      </c>
    </row>
    <row r="618" spans="1:7" x14ac:dyDescent="0.35">
      <c r="A618" t="s">
        <v>67</v>
      </c>
      <c r="B618">
        <v>1</v>
      </c>
    </row>
    <row r="619" spans="1:7" x14ac:dyDescent="0.35">
      <c r="A619" t="s">
        <v>9</v>
      </c>
      <c r="B619" t="s">
        <v>153</v>
      </c>
    </row>
    <row r="620" spans="1:7" x14ac:dyDescent="0.35">
      <c r="A620" t="s">
        <v>10</v>
      </c>
      <c r="B620" t="s">
        <v>21</v>
      </c>
    </row>
    <row r="621" spans="1:7" x14ac:dyDescent="0.35">
      <c r="A621" t="s">
        <v>12</v>
      </c>
      <c r="B621" t="s">
        <v>1</v>
      </c>
    </row>
    <row r="622" spans="1:7" ht="15.5" x14ac:dyDescent="0.35">
      <c r="A622" s="1" t="s">
        <v>13</v>
      </c>
    </row>
    <row r="623" spans="1:7" x14ac:dyDescent="0.35">
      <c r="A623" t="s">
        <v>14</v>
      </c>
      <c r="B623" t="s">
        <v>15</v>
      </c>
      <c r="C623" t="s">
        <v>16</v>
      </c>
      <c r="D623" t="s">
        <v>7</v>
      </c>
      <c r="E623" t="s">
        <v>10</v>
      </c>
      <c r="F623" t="s">
        <v>18</v>
      </c>
      <c r="G623" t="s">
        <v>9</v>
      </c>
    </row>
    <row r="624" spans="1:7" x14ac:dyDescent="0.35">
      <c r="A624" t="s">
        <v>153</v>
      </c>
      <c r="B624">
        <v>1</v>
      </c>
      <c r="C624" t="s">
        <v>1</v>
      </c>
      <c r="D624" t="s">
        <v>34</v>
      </c>
      <c r="E624" t="s">
        <v>21</v>
      </c>
      <c r="F624" t="s">
        <v>25</v>
      </c>
    </row>
    <row r="625" spans="1:7" x14ac:dyDescent="0.35">
      <c r="A625" t="s">
        <v>167</v>
      </c>
      <c r="B625">
        <v>4.6000000000000001E-10</v>
      </c>
      <c r="C625" t="s">
        <v>780</v>
      </c>
      <c r="D625" t="s">
        <v>34</v>
      </c>
      <c r="E625" t="s">
        <v>10</v>
      </c>
      <c r="F625" t="s">
        <v>27</v>
      </c>
      <c r="G625" t="s">
        <v>168</v>
      </c>
    </row>
    <row r="626" spans="1:7" x14ac:dyDescent="0.35">
      <c r="A626" t="s">
        <v>258</v>
      </c>
      <c r="B626">
        <v>1</v>
      </c>
      <c r="C626" t="s">
        <v>780</v>
      </c>
      <c r="D626" t="s">
        <v>34</v>
      </c>
      <c r="E626" t="s">
        <v>21</v>
      </c>
      <c r="F626" t="s">
        <v>27</v>
      </c>
      <c r="G626" t="s">
        <v>259</v>
      </c>
    </row>
    <row r="627" spans="1:7" x14ac:dyDescent="0.35">
      <c r="A627" t="s">
        <v>260</v>
      </c>
      <c r="B627">
        <v>1</v>
      </c>
      <c r="C627" t="s">
        <v>780</v>
      </c>
      <c r="D627" t="s">
        <v>34</v>
      </c>
      <c r="E627" t="s">
        <v>21</v>
      </c>
      <c r="F627" t="s">
        <v>27</v>
      </c>
      <c r="G627" t="s">
        <v>261</v>
      </c>
    </row>
    <row r="629" spans="1:7" ht="15.5" x14ac:dyDescent="0.35">
      <c r="A629" s="1" t="s">
        <v>4</v>
      </c>
      <c r="B629" s="1" t="s">
        <v>413</v>
      </c>
    </row>
    <row r="630" spans="1:7" x14ac:dyDescent="0.35">
      <c r="A630" t="s">
        <v>6</v>
      </c>
      <c r="B630" t="s">
        <v>414</v>
      </c>
    </row>
    <row r="631" spans="1:7" x14ac:dyDescent="0.35">
      <c r="A631" t="s">
        <v>65</v>
      </c>
      <c r="B631" t="s">
        <v>66</v>
      </c>
    </row>
    <row r="632" spans="1:7" x14ac:dyDescent="0.35">
      <c r="A632" t="s">
        <v>7</v>
      </c>
      <c r="B632" t="s">
        <v>34</v>
      </c>
    </row>
    <row r="633" spans="1:7" x14ac:dyDescent="0.35">
      <c r="A633" t="s">
        <v>67</v>
      </c>
      <c r="B633">
        <v>1</v>
      </c>
    </row>
    <row r="634" spans="1:7" x14ac:dyDescent="0.35">
      <c r="A634" t="s">
        <v>9</v>
      </c>
      <c r="B634" t="s">
        <v>413</v>
      </c>
    </row>
    <row r="635" spans="1:7" x14ac:dyDescent="0.35">
      <c r="A635" t="s">
        <v>10</v>
      </c>
      <c r="B635" t="s">
        <v>21</v>
      </c>
    </row>
    <row r="636" spans="1:7" x14ac:dyDescent="0.35">
      <c r="A636" t="s">
        <v>12</v>
      </c>
      <c r="B636" t="s">
        <v>1</v>
      </c>
    </row>
    <row r="637" spans="1:7" ht="15.5" x14ac:dyDescent="0.35">
      <c r="A637" s="1" t="s">
        <v>13</v>
      </c>
    </row>
    <row r="638" spans="1:7" x14ac:dyDescent="0.35">
      <c r="A638" t="s">
        <v>14</v>
      </c>
      <c r="B638" t="s">
        <v>15</v>
      </c>
      <c r="C638" t="s">
        <v>16</v>
      </c>
      <c r="D638" t="s">
        <v>7</v>
      </c>
      <c r="E638" t="s">
        <v>10</v>
      </c>
      <c r="F638" t="s">
        <v>18</v>
      </c>
      <c r="G638" t="s">
        <v>9</v>
      </c>
    </row>
    <row r="639" spans="1:7" x14ac:dyDescent="0.35">
      <c r="A639" t="s">
        <v>413</v>
      </c>
      <c r="B639">
        <v>1</v>
      </c>
      <c r="C639" t="s">
        <v>1</v>
      </c>
      <c r="D639" t="s">
        <v>34</v>
      </c>
      <c r="E639" t="s">
        <v>21</v>
      </c>
      <c r="F639" t="s">
        <v>25</v>
      </c>
    </row>
    <row r="640" spans="1:7" x14ac:dyDescent="0.35">
      <c r="A640" t="s">
        <v>165</v>
      </c>
      <c r="B640">
        <v>4.2000000000000003E-2</v>
      </c>
      <c r="C640" t="s">
        <v>780</v>
      </c>
      <c r="D640" t="s">
        <v>34</v>
      </c>
      <c r="E640" t="s">
        <v>21</v>
      </c>
      <c r="F640" t="s">
        <v>27</v>
      </c>
      <c r="G640" t="s">
        <v>166</v>
      </c>
    </row>
    <row r="641" spans="1:7" x14ac:dyDescent="0.35">
      <c r="A641" t="s">
        <v>167</v>
      </c>
      <c r="B641">
        <v>4.3999999999999998E-10</v>
      </c>
      <c r="C641" t="s">
        <v>780</v>
      </c>
      <c r="D641" t="s">
        <v>34</v>
      </c>
      <c r="E641" t="s">
        <v>10</v>
      </c>
      <c r="F641" t="s">
        <v>27</v>
      </c>
      <c r="G641" t="s">
        <v>168</v>
      </c>
    </row>
    <row r="642" spans="1:7" x14ac:dyDescent="0.35">
      <c r="A642" t="s">
        <v>258</v>
      </c>
      <c r="B642">
        <v>0.96</v>
      </c>
      <c r="C642" t="s">
        <v>780</v>
      </c>
      <c r="D642" t="s">
        <v>34</v>
      </c>
      <c r="E642" t="s">
        <v>21</v>
      </c>
      <c r="F642" t="s">
        <v>27</v>
      </c>
      <c r="G642" t="s">
        <v>259</v>
      </c>
    </row>
    <row r="643" spans="1:7" x14ac:dyDescent="0.35">
      <c r="A643" t="s">
        <v>338</v>
      </c>
      <c r="B643">
        <v>4.2000000000000003E-2</v>
      </c>
      <c r="C643" t="s">
        <v>780</v>
      </c>
      <c r="D643" t="s">
        <v>69</v>
      </c>
      <c r="E643" t="s">
        <v>21</v>
      </c>
      <c r="F643" t="s">
        <v>27</v>
      </c>
      <c r="G643" t="s">
        <v>339</v>
      </c>
    </row>
    <row r="644" spans="1:7" x14ac:dyDescent="0.35">
      <c r="A644" t="s">
        <v>173</v>
      </c>
      <c r="B644">
        <v>3.1000000000000003E-11</v>
      </c>
      <c r="C644" t="s">
        <v>780</v>
      </c>
      <c r="D644" t="s">
        <v>34</v>
      </c>
      <c r="E644" t="s">
        <v>10</v>
      </c>
      <c r="F644" t="s">
        <v>27</v>
      </c>
      <c r="G644" t="s">
        <v>174</v>
      </c>
    </row>
    <row r="645" spans="1:7" x14ac:dyDescent="0.35">
      <c r="A645" t="s">
        <v>260</v>
      </c>
      <c r="B645">
        <v>0.96</v>
      </c>
      <c r="C645" t="s">
        <v>780</v>
      </c>
      <c r="D645" t="s">
        <v>34</v>
      </c>
      <c r="E645" t="s">
        <v>21</v>
      </c>
      <c r="F645" t="s">
        <v>27</v>
      </c>
      <c r="G645" t="s">
        <v>261</v>
      </c>
    </row>
    <row r="647" spans="1:7" ht="15.5" x14ac:dyDescent="0.35">
      <c r="A647" s="1" t="s">
        <v>4</v>
      </c>
      <c r="B647" s="1" t="s">
        <v>415</v>
      </c>
    </row>
    <row r="648" spans="1:7" x14ac:dyDescent="0.35">
      <c r="A648" t="s">
        <v>6</v>
      </c>
      <c r="B648" t="s">
        <v>416</v>
      </c>
    </row>
    <row r="649" spans="1:7" x14ac:dyDescent="0.35">
      <c r="A649" t="s">
        <v>65</v>
      </c>
      <c r="B649" t="s">
        <v>66</v>
      </c>
    </row>
    <row r="650" spans="1:7" x14ac:dyDescent="0.35">
      <c r="A650" t="s">
        <v>7</v>
      </c>
      <c r="B650" t="s">
        <v>34</v>
      </c>
    </row>
    <row r="651" spans="1:7" x14ac:dyDescent="0.35">
      <c r="A651" t="s">
        <v>67</v>
      </c>
      <c r="B651">
        <v>1</v>
      </c>
    </row>
    <row r="652" spans="1:7" x14ac:dyDescent="0.35">
      <c r="A652" t="s">
        <v>9</v>
      </c>
      <c r="B652" t="s">
        <v>415</v>
      </c>
    </row>
    <row r="653" spans="1:7" x14ac:dyDescent="0.35">
      <c r="A653" t="s">
        <v>10</v>
      </c>
      <c r="B653" t="s">
        <v>21</v>
      </c>
    </row>
    <row r="654" spans="1:7" x14ac:dyDescent="0.35">
      <c r="A654" t="s">
        <v>12</v>
      </c>
      <c r="B654" t="s">
        <v>1</v>
      </c>
    </row>
    <row r="655" spans="1:7" ht="15.5" x14ac:dyDescent="0.35">
      <c r="A655" s="1" t="s">
        <v>13</v>
      </c>
    </row>
    <row r="656" spans="1:7" x14ac:dyDescent="0.35">
      <c r="A656" t="s">
        <v>14</v>
      </c>
      <c r="B656" t="s">
        <v>15</v>
      </c>
      <c r="C656" t="s">
        <v>16</v>
      </c>
      <c r="D656" t="s">
        <v>7</v>
      </c>
      <c r="E656" t="s">
        <v>10</v>
      </c>
      <c r="F656" t="s">
        <v>18</v>
      </c>
      <c r="G656" t="s">
        <v>9</v>
      </c>
    </row>
    <row r="657" spans="1:7" x14ac:dyDescent="0.35">
      <c r="A657" t="s">
        <v>415</v>
      </c>
      <c r="B657">
        <v>1</v>
      </c>
      <c r="C657" t="s">
        <v>1</v>
      </c>
      <c r="D657" t="s">
        <v>34</v>
      </c>
      <c r="E657" t="s">
        <v>21</v>
      </c>
      <c r="F657" t="s">
        <v>25</v>
      </c>
    </row>
    <row r="658" spans="1:7" x14ac:dyDescent="0.35">
      <c r="A658" t="s">
        <v>163</v>
      </c>
      <c r="B658">
        <v>1</v>
      </c>
      <c r="C658" t="s">
        <v>780</v>
      </c>
      <c r="D658" t="s">
        <v>34</v>
      </c>
      <c r="E658" t="s">
        <v>21</v>
      </c>
      <c r="F658" t="s">
        <v>27</v>
      </c>
      <c r="G658" t="s">
        <v>164</v>
      </c>
    </row>
    <row r="659" spans="1:7" x14ac:dyDescent="0.35">
      <c r="A659" t="s">
        <v>165</v>
      </c>
      <c r="B659">
        <v>1</v>
      </c>
      <c r="C659" t="s">
        <v>780</v>
      </c>
      <c r="D659" t="s">
        <v>34</v>
      </c>
      <c r="E659" t="s">
        <v>21</v>
      </c>
      <c r="F659" t="s">
        <v>27</v>
      </c>
      <c r="G659" t="s">
        <v>166</v>
      </c>
    </row>
    <row r="660" spans="1:7" x14ac:dyDescent="0.35">
      <c r="A660" t="s">
        <v>173</v>
      </c>
      <c r="B660">
        <v>7.4000000000000003E-10</v>
      </c>
      <c r="C660" t="s">
        <v>780</v>
      </c>
      <c r="D660" t="s">
        <v>34</v>
      </c>
      <c r="E660" t="s">
        <v>10</v>
      </c>
      <c r="F660" t="s">
        <v>27</v>
      </c>
      <c r="G660" t="s">
        <v>174</v>
      </c>
    </row>
    <row r="662" spans="1:7" ht="15.5" x14ac:dyDescent="0.35">
      <c r="A662" s="1" t="s">
        <v>4</v>
      </c>
      <c r="B662" s="1" t="s">
        <v>136</v>
      </c>
    </row>
    <row r="663" spans="1:7" x14ac:dyDescent="0.35">
      <c r="A663" t="s">
        <v>6</v>
      </c>
      <c r="B663" t="s">
        <v>331</v>
      </c>
    </row>
    <row r="664" spans="1:7" x14ac:dyDescent="0.35">
      <c r="A664" t="s">
        <v>65</v>
      </c>
      <c r="B664" t="s">
        <v>66</v>
      </c>
    </row>
    <row r="665" spans="1:7" x14ac:dyDescent="0.35">
      <c r="A665" t="s">
        <v>7</v>
      </c>
      <c r="B665" t="s">
        <v>34</v>
      </c>
    </row>
    <row r="666" spans="1:7" x14ac:dyDescent="0.35">
      <c r="A666" t="s">
        <v>67</v>
      </c>
      <c r="B666">
        <v>1</v>
      </c>
    </row>
    <row r="667" spans="1:7" x14ac:dyDescent="0.35">
      <c r="A667" t="s">
        <v>9</v>
      </c>
      <c r="B667" t="s">
        <v>136</v>
      </c>
    </row>
    <row r="668" spans="1:7" x14ac:dyDescent="0.35">
      <c r="A668" t="s">
        <v>10</v>
      </c>
      <c r="B668" t="s">
        <v>21</v>
      </c>
    </row>
    <row r="669" spans="1:7" x14ac:dyDescent="0.35">
      <c r="A669" t="s">
        <v>12</v>
      </c>
      <c r="B669" t="s">
        <v>1</v>
      </c>
    </row>
    <row r="670" spans="1:7" ht="15.5" x14ac:dyDescent="0.35">
      <c r="A670" s="1" t="s">
        <v>13</v>
      </c>
    </row>
    <row r="671" spans="1:7" x14ac:dyDescent="0.35">
      <c r="A671" t="s">
        <v>14</v>
      </c>
      <c r="B671" t="s">
        <v>15</v>
      </c>
      <c r="C671" t="s">
        <v>16</v>
      </c>
      <c r="D671" t="s">
        <v>7</v>
      </c>
      <c r="E671" t="s">
        <v>10</v>
      </c>
      <c r="F671" t="s">
        <v>18</v>
      </c>
      <c r="G671" t="s">
        <v>9</v>
      </c>
    </row>
    <row r="672" spans="1:7" x14ac:dyDescent="0.35">
      <c r="A672" t="s">
        <v>136</v>
      </c>
      <c r="B672">
        <v>1</v>
      </c>
      <c r="C672" t="s">
        <v>1</v>
      </c>
      <c r="D672" t="s">
        <v>34</v>
      </c>
      <c r="E672" t="s">
        <v>21</v>
      </c>
      <c r="F672" t="s">
        <v>25</v>
      </c>
    </row>
    <row r="673" spans="1:7" x14ac:dyDescent="0.35">
      <c r="A673" t="s">
        <v>161</v>
      </c>
      <c r="B673">
        <v>1</v>
      </c>
      <c r="C673" t="s">
        <v>780</v>
      </c>
      <c r="D673" t="s">
        <v>34</v>
      </c>
      <c r="E673" t="s">
        <v>21</v>
      </c>
      <c r="F673" t="s">
        <v>27</v>
      </c>
      <c r="G673" t="s">
        <v>162</v>
      </c>
    </row>
    <row r="674" spans="1:7" x14ac:dyDescent="0.35">
      <c r="A674" t="s">
        <v>332</v>
      </c>
      <c r="B674">
        <v>0.45</v>
      </c>
      <c r="C674" t="s">
        <v>780</v>
      </c>
      <c r="D674" t="s">
        <v>34</v>
      </c>
      <c r="E674" t="s">
        <v>21</v>
      </c>
      <c r="F674" t="s">
        <v>27</v>
      </c>
      <c r="G674" t="s">
        <v>333</v>
      </c>
    </row>
    <row r="675" spans="1:7" x14ac:dyDescent="0.35">
      <c r="A675" t="s">
        <v>82</v>
      </c>
      <c r="B675">
        <v>0.23</v>
      </c>
      <c r="C675" t="s">
        <v>780</v>
      </c>
      <c r="D675" t="s">
        <v>34</v>
      </c>
      <c r="E675" t="s">
        <v>21</v>
      </c>
      <c r="F675" t="s">
        <v>27</v>
      </c>
      <c r="G675" t="s">
        <v>84</v>
      </c>
    </row>
    <row r="676" spans="1:7" x14ac:dyDescent="0.35">
      <c r="A676" t="s">
        <v>82</v>
      </c>
      <c r="B676">
        <v>4.1000000000000002E-2</v>
      </c>
      <c r="C676" t="s">
        <v>780</v>
      </c>
      <c r="D676" t="s">
        <v>34</v>
      </c>
      <c r="E676" t="s">
        <v>21</v>
      </c>
      <c r="F676" t="s">
        <v>27</v>
      </c>
      <c r="G676" t="s">
        <v>84</v>
      </c>
    </row>
    <row r="677" spans="1:7" x14ac:dyDescent="0.35">
      <c r="A677" t="s">
        <v>334</v>
      </c>
      <c r="B677">
        <v>2E-8</v>
      </c>
      <c r="C677" t="s">
        <v>780</v>
      </c>
      <c r="D677" t="s">
        <v>34</v>
      </c>
      <c r="E677" t="s">
        <v>10</v>
      </c>
      <c r="F677" t="s">
        <v>27</v>
      </c>
      <c r="G677" t="s">
        <v>335</v>
      </c>
    </row>
    <row r="678" spans="1:7" x14ac:dyDescent="0.35">
      <c r="A678" t="s">
        <v>165</v>
      </c>
      <c r="B678">
        <v>0.14000000000000001</v>
      </c>
      <c r="C678" t="s">
        <v>780</v>
      </c>
      <c r="D678" t="s">
        <v>34</v>
      </c>
      <c r="E678" t="s">
        <v>21</v>
      </c>
      <c r="F678" t="s">
        <v>27</v>
      </c>
      <c r="G678" t="s">
        <v>166</v>
      </c>
    </row>
    <row r="679" spans="1:7" x14ac:dyDescent="0.35">
      <c r="A679" t="s">
        <v>169</v>
      </c>
      <c r="B679">
        <v>0.12</v>
      </c>
      <c r="C679" t="s">
        <v>780</v>
      </c>
      <c r="D679" t="s">
        <v>34</v>
      </c>
      <c r="E679" t="s">
        <v>21</v>
      </c>
      <c r="F679" t="s">
        <v>27</v>
      </c>
      <c r="G679" t="s">
        <v>170</v>
      </c>
    </row>
    <row r="680" spans="1:7" x14ac:dyDescent="0.35">
      <c r="A680" t="s">
        <v>171</v>
      </c>
      <c r="B680">
        <v>0.27</v>
      </c>
      <c r="C680" t="s">
        <v>780</v>
      </c>
      <c r="D680" t="s">
        <v>34</v>
      </c>
      <c r="E680" t="s">
        <v>21</v>
      </c>
      <c r="F680" t="s">
        <v>27</v>
      </c>
      <c r="G680" t="s">
        <v>172</v>
      </c>
    </row>
    <row r="681" spans="1:7" x14ac:dyDescent="0.35">
      <c r="A681" t="s">
        <v>336</v>
      </c>
      <c r="B681">
        <v>1.6E-2</v>
      </c>
      <c r="C681" t="s">
        <v>780</v>
      </c>
      <c r="D681" t="s">
        <v>34</v>
      </c>
      <c r="E681" t="s">
        <v>21</v>
      </c>
      <c r="F681" t="s">
        <v>27</v>
      </c>
      <c r="G681" t="s">
        <v>337</v>
      </c>
    </row>
    <row r="682" spans="1:7" x14ac:dyDescent="0.35">
      <c r="A682" t="s">
        <v>258</v>
      </c>
      <c r="B682">
        <v>1.4E-3</v>
      </c>
      <c r="C682" t="s">
        <v>780</v>
      </c>
      <c r="D682" t="s">
        <v>34</v>
      </c>
      <c r="E682" t="s">
        <v>21</v>
      </c>
      <c r="F682" t="s">
        <v>27</v>
      </c>
      <c r="G682" t="s">
        <v>259</v>
      </c>
    </row>
    <row r="683" spans="1:7" x14ac:dyDescent="0.35">
      <c r="A683" t="s">
        <v>338</v>
      </c>
      <c r="B683">
        <v>4.3999999999999997E-2</v>
      </c>
      <c r="C683" t="s">
        <v>780</v>
      </c>
      <c r="D683" t="s">
        <v>69</v>
      </c>
      <c r="E683" t="s">
        <v>21</v>
      </c>
      <c r="F683" t="s">
        <v>27</v>
      </c>
      <c r="G683" t="s">
        <v>339</v>
      </c>
    </row>
    <row r="684" spans="1:7" x14ac:dyDescent="0.35">
      <c r="A684" t="s">
        <v>340</v>
      </c>
      <c r="B684">
        <v>5.7000000000000002E-2</v>
      </c>
      <c r="C684" t="s">
        <v>780</v>
      </c>
      <c r="D684" t="s">
        <v>34</v>
      </c>
      <c r="E684" t="s">
        <v>21</v>
      </c>
      <c r="F684" t="s">
        <v>27</v>
      </c>
      <c r="G684" t="s">
        <v>341</v>
      </c>
    </row>
    <row r="685" spans="1:7" x14ac:dyDescent="0.35">
      <c r="A685" t="s">
        <v>314</v>
      </c>
      <c r="B685">
        <v>3.2000000000000001E-2</v>
      </c>
      <c r="C685" t="s">
        <v>780</v>
      </c>
      <c r="D685" t="s">
        <v>34</v>
      </c>
      <c r="E685" t="s">
        <v>21</v>
      </c>
      <c r="F685" t="s">
        <v>27</v>
      </c>
      <c r="G685" t="s">
        <v>315</v>
      </c>
    </row>
    <row r="686" spans="1:7" x14ac:dyDescent="0.35">
      <c r="A686" t="s">
        <v>260</v>
      </c>
      <c r="B686">
        <v>1.4E-3</v>
      </c>
      <c r="C686" t="s">
        <v>780</v>
      </c>
      <c r="D686" t="s">
        <v>34</v>
      </c>
      <c r="E686" t="s">
        <v>21</v>
      </c>
      <c r="F686" t="s">
        <v>27</v>
      </c>
      <c r="G686" t="s">
        <v>261</v>
      </c>
    </row>
    <row r="687" spans="1:7" x14ac:dyDescent="0.35">
      <c r="A687" t="s">
        <v>104</v>
      </c>
      <c r="B687">
        <v>3.5999999999999999E-3</v>
      </c>
      <c r="C687" t="s">
        <v>780</v>
      </c>
      <c r="D687" t="s">
        <v>34</v>
      </c>
      <c r="E687" t="s">
        <v>21</v>
      </c>
      <c r="F687" t="s">
        <v>27</v>
      </c>
      <c r="G687" t="s">
        <v>105</v>
      </c>
    </row>
    <row r="688" spans="1:7" x14ac:dyDescent="0.35">
      <c r="A688" t="s">
        <v>342</v>
      </c>
      <c r="B688">
        <v>1.6E-2</v>
      </c>
      <c r="C688" t="s">
        <v>780</v>
      </c>
      <c r="D688" t="s">
        <v>34</v>
      </c>
      <c r="E688" t="s">
        <v>21</v>
      </c>
      <c r="F688" t="s">
        <v>27</v>
      </c>
      <c r="G688" t="s">
        <v>343</v>
      </c>
    </row>
    <row r="691" spans="1:7" ht="15.5" x14ac:dyDescent="0.35">
      <c r="A691" s="1" t="s">
        <v>4</v>
      </c>
      <c r="B691" s="1" t="s">
        <v>418</v>
      </c>
    </row>
    <row r="692" spans="1:7" x14ac:dyDescent="0.35">
      <c r="A692" t="s">
        <v>6</v>
      </c>
      <c r="B692" t="s">
        <v>456</v>
      </c>
    </row>
    <row r="693" spans="1:7" x14ac:dyDescent="0.35">
      <c r="A693" t="s">
        <v>65</v>
      </c>
      <c r="B693" t="s">
        <v>66</v>
      </c>
    </row>
    <row r="694" spans="1:7" x14ac:dyDescent="0.35">
      <c r="A694" t="s">
        <v>7</v>
      </c>
      <c r="B694" t="s">
        <v>34</v>
      </c>
    </row>
    <row r="695" spans="1:7" x14ac:dyDescent="0.35">
      <c r="A695" t="s">
        <v>67</v>
      </c>
      <c r="B695">
        <v>1</v>
      </c>
    </row>
    <row r="696" spans="1:7" x14ac:dyDescent="0.35">
      <c r="A696" t="s">
        <v>9</v>
      </c>
      <c r="B696" t="s">
        <v>418</v>
      </c>
    </row>
    <row r="697" spans="1:7" x14ac:dyDescent="0.35">
      <c r="A697" t="s">
        <v>10</v>
      </c>
      <c r="B697" t="s">
        <v>21</v>
      </c>
    </row>
    <row r="698" spans="1:7" x14ac:dyDescent="0.35">
      <c r="A698" t="s">
        <v>12</v>
      </c>
      <c r="B698" t="s">
        <v>1</v>
      </c>
    </row>
    <row r="699" spans="1:7" ht="15.5" x14ac:dyDescent="0.35">
      <c r="A699" s="1" t="s">
        <v>13</v>
      </c>
    </row>
    <row r="700" spans="1:7" x14ac:dyDescent="0.35">
      <c r="A700" t="s">
        <v>14</v>
      </c>
      <c r="B700" t="s">
        <v>15</v>
      </c>
      <c r="C700" t="s">
        <v>16</v>
      </c>
      <c r="D700" t="s">
        <v>7</v>
      </c>
      <c r="E700" t="s">
        <v>10</v>
      </c>
      <c r="F700" t="s">
        <v>18</v>
      </c>
      <c r="G700" t="s">
        <v>9</v>
      </c>
    </row>
    <row r="701" spans="1:7" x14ac:dyDescent="0.35">
      <c r="A701" t="s">
        <v>418</v>
      </c>
      <c r="B701">
        <v>1</v>
      </c>
      <c r="C701" t="s">
        <v>1</v>
      </c>
      <c r="D701" t="s">
        <v>34</v>
      </c>
      <c r="E701" t="s">
        <v>21</v>
      </c>
      <c r="F701" t="s">
        <v>25</v>
      </c>
    </row>
    <row r="702" spans="1:7" x14ac:dyDescent="0.35">
      <c r="A702" t="s">
        <v>306</v>
      </c>
      <c r="B702">
        <v>1.0999999999999999E-10</v>
      </c>
      <c r="C702" t="s">
        <v>780</v>
      </c>
      <c r="D702" t="s">
        <v>34</v>
      </c>
      <c r="E702" t="s">
        <v>10</v>
      </c>
      <c r="F702" t="s">
        <v>27</v>
      </c>
      <c r="G702" t="s">
        <v>307</v>
      </c>
    </row>
    <row r="703" spans="1:7" x14ac:dyDescent="0.35">
      <c r="A703" t="s">
        <v>457</v>
      </c>
      <c r="B703">
        <v>0.7</v>
      </c>
      <c r="C703" t="s">
        <v>780</v>
      </c>
      <c r="D703" t="s">
        <v>26</v>
      </c>
      <c r="E703" t="s">
        <v>21</v>
      </c>
      <c r="F703" t="s">
        <v>27</v>
      </c>
      <c r="G703" t="s">
        <v>458</v>
      </c>
    </row>
    <row r="704" spans="1:7" x14ac:dyDescent="0.35">
      <c r="A704" t="s">
        <v>383</v>
      </c>
      <c r="B704">
        <v>0.03</v>
      </c>
      <c r="C704" t="s">
        <v>780</v>
      </c>
      <c r="D704" t="s">
        <v>34</v>
      </c>
      <c r="E704" t="s">
        <v>221</v>
      </c>
      <c r="F704" t="s">
        <v>27</v>
      </c>
      <c r="G704" t="s">
        <v>384</v>
      </c>
    </row>
    <row r="705" spans="1:7" x14ac:dyDescent="0.35">
      <c r="A705" t="s">
        <v>165</v>
      </c>
      <c r="B705">
        <v>0.3</v>
      </c>
      <c r="C705" t="s">
        <v>780</v>
      </c>
      <c r="D705" t="s">
        <v>34</v>
      </c>
      <c r="E705" t="s">
        <v>21</v>
      </c>
      <c r="F705" t="s">
        <v>27</v>
      </c>
      <c r="G705" t="s">
        <v>166</v>
      </c>
    </row>
    <row r="706" spans="1:7" x14ac:dyDescent="0.35">
      <c r="A706" t="s">
        <v>385</v>
      </c>
      <c r="B706">
        <v>0.3</v>
      </c>
      <c r="C706" t="s">
        <v>780</v>
      </c>
      <c r="D706" t="s">
        <v>69</v>
      </c>
      <c r="E706" t="s">
        <v>21</v>
      </c>
      <c r="F706" t="s">
        <v>27</v>
      </c>
      <c r="G706" t="s">
        <v>386</v>
      </c>
    </row>
    <row r="707" spans="1:7" x14ac:dyDescent="0.35">
      <c r="A707" t="s">
        <v>173</v>
      </c>
      <c r="B707">
        <v>2.1999999999999999E-10</v>
      </c>
      <c r="C707" t="s">
        <v>780</v>
      </c>
      <c r="D707" t="s">
        <v>34</v>
      </c>
      <c r="E707" t="s">
        <v>10</v>
      </c>
      <c r="F707" t="s">
        <v>27</v>
      </c>
      <c r="G707" t="s">
        <v>174</v>
      </c>
    </row>
    <row r="708" spans="1:7" x14ac:dyDescent="0.35">
      <c r="A708" t="s">
        <v>240</v>
      </c>
      <c r="B708">
        <v>0.7</v>
      </c>
      <c r="C708" t="s">
        <v>780</v>
      </c>
      <c r="D708" t="s">
        <v>34</v>
      </c>
      <c r="E708" t="s">
        <v>21</v>
      </c>
      <c r="F708" t="s">
        <v>27</v>
      </c>
      <c r="G708" t="s">
        <v>241</v>
      </c>
    </row>
    <row r="710" spans="1:7" ht="15.5" x14ac:dyDescent="0.35">
      <c r="A710" s="1" t="s">
        <v>4</v>
      </c>
      <c r="B710" s="1" t="s">
        <v>128</v>
      </c>
    </row>
    <row r="711" spans="1:7" x14ac:dyDescent="0.35">
      <c r="A711" t="s">
        <v>6</v>
      </c>
      <c r="B711" t="s">
        <v>575</v>
      </c>
    </row>
    <row r="712" spans="1:7" x14ac:dyDescent="0.35">
      <c r="A712" t="s">
        <v>65</v>
      </c>
      <c r="B712" t="s">
        <v>66</v>
      </c>
    </row>
    <row r="713" spans="1:7" x14ac:dyDescent="0.35">
      <c r="A713" t="s">
        <v>7</v>
      </c>
      <c r="B713" t="s">
        <v>34</v>
      </c>
    </row>
    <row r="714" spans="1:7" x14ac:dyDescent="0.35">
      <c r="A714" t="s">
        <v>67</v>
      </c>
      <c r="B714">
        <v>1</v>
      </c>
    </row>
    <row r="715" spans="1:7" x14ac:dyDescent="0.35">
      <c r="A715" t="s">
        <v>9</v>
      </c>
      <c r="B715" t="s">
        <v>128</v>
      </c>
    </row>
    <row r="716" spans="1:7" x14ac:dyDescent="0.35">
      <c r="A716" t="s">
        <v>10</v>
      </c>
      <c r="B716" t="s">
        <v>21</v>
      </c>
    </row>
    <row r="717" spans="1:7" x14ac:dyDescent="0.35">
      <c r="A717" t="s">
        <v>12</v>
      </c>
      <c r="B717" t="s">
        <v>1</v>
      </c>
    </row>
    <row r="718" spans="1:7" ht="15.5" x14ac:dyDescent="0.35">
      <c r="A718" s="1" t="s">
        <v>13</v>
      </c>
    </row>
    <row r="719" spans="1:7" x14ac:dyDescent="0.35">
      <c r="A719" t="s">
        <v>14</v>
      </c>
      <c r="B719" t="s">
        <v>15</v>
      </c>
      <c r="C719" t="s">
        <v>16</v>
      </c>
      <c r="D719" t="s">
        <v>7</v>
      </c>
      <c r="E719" t="s">
        <v>10</v>
      </c>
      <c r="F719" t="s">
        <v>18</v>
      </c>
      <c r="G719" t="s">
        <v>9</v>
      </c>
    </row>
    <row r="720" spans="1:7" x14ac:dyDescent="0.35">
      <c r="A720" t="s">
        <v>128</v>
      </c>
      <c r="B720">
        <v>1</v>
      </c>
      <c r="C720" t="s">
        <v>1</v>
      </c>
      <c r="D720" t="s">
        <v>34</v>
      </c>
      <c r="E720" t="s">
        <v>21</v>
      </c>
      <c r="F720" t="s">
        <v>25</v>
      </c>
    </row>
    <row r="721" spans="1:7" x14ac:dyDescent="0.35">
      <c r="A721" t="s">
        <v>165</v>
      </c>
      <c r="B721">
        <v>1</v>
      </c>
      <c r="C721" t="s">
        <v>780</v>
      </c>
      <c r="D721" t="s">
        <v>34</v>
      </c>
      <c r="E721" t="s">
        <v>21</v>
      </c>
      <c r="F721" t="s">
        <v>27</v>
      </c>
      <c r="G721" t="s">
        <v>166</v>
      </c>
    </row>
    <row r="722" spans="1:7" x14ac:dyDescent="0.35">
      <c r="A722" t="s">
        <v>173</v>
      </c>
      <c r="B722">
        <v>7.4000000000000003E-10</v>
      </c>
      <c r="C722" t="s">
        <v>780</v>
      </c>
      <c r="D722" t="s">
        <v>34</v>
      </c>
      <c r="E722" t="s">
        <v>10</v>
      </c>
      <c r="F722" t="s">
        <v>27</v>
      </c>
      <c r="G722" t="s">
        <v>174</v>
      </c>
    </row>
    <row r="723" spans="1:7" x14ac:dyDescent="0.35">
      <c r="A723" t="s">
        <v>348</v>
      </c>
      <c r="B723">
        <v>1</v>
      </c>
      <c r="C723" t="s">
        <v>780</v>
      </c>
      <c r="D723" t="s">
        <v>34</v>
      </c>
      <c r="E723" t="s">
        <v>21</v>
      </c>
      <c r="F723" t="s">
        <v>27</v>
      </c>
      <c r="G723" t="s">
        <v>349</v>
      </c>
    </row>
    <row r="725" spans="1:7" ht="15.5" x14ac:dyDescent="0.35">
      <c r="A725" s="1" t="s">
        <v>4</v>
      </c>
      <c r="B725" s="1" t="s">
        <v>154</v>
      </c>
    </row>
    <row r="726" spans="1:7" x14ac:dyDescent="0.35">
      <c r="A726" t="s">
        <v>6</v>
      </c>
      <c r="B726" t="s">
        <v>580</v>
      </c>
    </row>
    <row r="727" spans="1:7" x14ac:dyDescent="0.35">
      <c r="A727" t="s">
        <v>65</v>
      </c>
      <c r="B727" t="s">
        <v>66</v>
      </c>
    </row>
    <row r="728" spans="1:7" x14ac:dyDescent="0.35">
      <c r="A728" t="s">
        <v>7</v>
      </c>
      <c r="B728" t="s">
        <v>34</v>
      </c>
    </row>
    <row r="729" spans="1:7" x14ac:dyDescent="0.35">
      <c r="A729" t="s">
        <v>67</v>
      </c>
      <c r="B729">
        <v>1</v>
      </c>
    </row>
    <row r="730" spans="1:7" x14ac:dyDescent="0.35">
      <c r="A730" t="s">
        <v>9</v>
      </c>
      <c r="B730" t="s">
        <v>154</v>
      </c>
    </row>
    <row r="731" spans="1:7" x14ac:dyDescent="0.35">
      <c r="A731" t="s">
        <v>10</v>
      </c>
      <c r="B731" t="s">
        <v>21</v>
      </c>
    </row>
    <row r="732" spans="1:7" x14ac:dyDescent="0.35">
      <c r="A732" t="s">
        <v>12</v>
      </c>
      <c r="B732" t="s">
        <v>1</v>
      </c>
    </row>
    <row r="733" spans="1:7" ht="15.5" x14ac:dyDescent="0.35">
      <c r="A733" s="1" t="s">
        <v>13</v>
      </c>
    </row>
    <row r="734" spans="1:7" x14ac:dyDescent="0.35">
      <c r="A734" t="s">
        <v>14</v>
      </c>
      <c r="B734" t="s">
        <v>15</v>
      </c>
      <c r="C734" t="s">
        <v>16</v>
      </c>
      <c r="D734" t="s">
        <v>7</v>
      </c>
      <c r="E734" t="s">
        <v>10</v>
      </c>
      <c r="F734" t="s">
        <v>18</v>
      </c>
      <c r="G734" t="s">
        <v>9</v>
      </c>
    </row>
    <row r="735" spans="1:7" x14ac:dyDescent="0.35">
      <c r="A735" t="s">
        <v>154</v>
      </c>
      <c r="B735">
        <v>1</v>
      </c>
      <c r="C735" t="s">
        <v>1</v>
      </c>
      <c r="D735" t="s">
        <v>34</v>
      </c>
      <c r="E735" t="s">
        <v>21</v>
      </c>
      <c r="F735" t="s">
        <v>25</v>
      </c>
    </row>
    <row r="736" spans="1:7" x14ac:dyDescent="0.35">
      <c r="A736" t="s">
        <v>165</v>
      </c>
      <c r="B736">
        <v>0.51</v>
      </c>
      <c r="C736" t="s">
        <v>780</v>
      </c>
      <c r="D736" t="s">
        <v>34</v>
      </c>
      <c r="E736" t="s">
        <v>21</v>
      </c>
      <c r="F736" t="s">
        <v>27</v>
      </c>
      <c r="G736" t="s">
        <v>166</v>
      </c>
    </row>
    <row r="737" spans="1:7" x14ac:dyDescent="0.35">
      <c r="A737" t="s">
        <v>167</v>
      </c>
      <c r="B737">
        <v>2.1999999999999999E-10</v>
      </c>
      <c r="C737" t="s">
        <v>780</v>
      </c>
      <c r="D737" t="s">
        <v>34</v>
      </c>
      <c r="E737" t="s">
        <v>10</v>
      </c>
      <c r="F737" t="s">
        <v>27</v>
      </c>
      <c r="G737" t="s">
        <v>168</v>
      </c>
    </row>
    <row r="738" spans="1:7" x14ac:dyDescent="0.35">
      <c r="A738" t="s">
        <v>258</v>
      </c>
      <c r="B738">
        <v>0.49</v>
      </c>
      <c r="C738" t="s">
        <v>780</v>
      </c>
      <c r="D738" t="s">
        <v>34</v>
      </c>
      <c r="E738" t="s">
        <v>21</v>
      </c>
      <c r="F738" t="s">
        <v>27</v>
      </c>
      <c r="G738" t="s">
        <v>259</v>
      </c>
    </row>
    <row r="739" spans="1:7" x14ac:dyDescent="0.35">
      <c r="A739" t="s">
        <v>338</v>
      </c>
      <c r="B739">
        <v>0.13</v>
      </c>
      <c r="C739" t="s">
        <v>780</v>
      </c>
      <c r="D739" t="s">
        <v>69</v>
      </c>
      <c r="E739" t="s">
        <v>21</v>
      </c>
      <c r="F739" t="s">
        <v>27</v>
      </c>
      <c r="G739" t="s">
        <v>339</v>
      </c>
    </row>
    <row r="740" spans="1:7" x14ac:dyDescent="0.35">
      <c r="A740" t="s">
        <v>173</v>
      </c>
      <c r="B740">
        <v>3.7999999999999998E-10</v>
      </c>
      <c r="C740" t="s">
        <v>780</v>
      </c>
      <c r="D740" t="s">
        <v>34</v>
      </c>
      <c r="E740" t="s">
        <v>10</v>
      </c>
      <c r="F740" t="s">
        <v>27</v>
      </c>
      <c r="G740" t="s">
        <v>174</v>
      </c>
    </row>
    <row r="741" spans="1:7" x14ac:dyDescent="0.35">
      <c r="A741" t="s">
        <v>348</v>
      </c>
      <c r="B741">
        <v>0.38</v>
      </c>
      <c r="C741" t="s">
        <v>780</v>
      </c>
      <c r="D741" t="s">
        <v>34</v>
      </c>
      <c r="E741" t="s">
        <v>21</v>
      </c>
      <c r="F741" t="s">
        <v>27</v>
      </c>
      <c r="G741" t="s">
        <v>349</v>
      </c>
    </row>
    <row r="742" spans="1:7" x14ac:dyDescent="0.35">
      <c r="A742" t="s">
        <v>260</v>
      </c>
      <c r="B742">
        <v>0.49</v>
      </c>
      <c r="C742" t="s">
        <v>780</v>
      </c>
      <c r="D742" t="s">
        <v>34</v>
      </c>
      <c r="E742" t="s">
        <v>21</v>
      </c>
      <c r="F742" t="s">
        <v>27</v>
      </c>
      <c r="G742" t="s">
        <v>261</v>
      </c>
    </row>
    <row r="744" spans="1:7" ht="15.5" x14ac:dyDescent="0.35">
      <c r="A744" s="1" t="s">
        <v>4</v>
      </c>
      <c r="B744" s="1" t="s">
        <v>286</v>
      </c>
    </row>
    <row r="745" spans="1:7" x14ac:dyDescent="0.35">
      <c r="A745" t="s">
        <v>6</v>
      </c>
      <c r="B745" t="s">
        <v>587</v>
      </c>
    </row>
    <row r="746" spans="1:7" x14ac:dyDescent="0.35">
      <c r="A746" t="s">
        <v>65</v>
      </c>
      <c r="B746" t="s">
        <v>66</v>
      </c>
    </row>
    <row r="747" spans="1:7" x14ac:dyDescent="0.35">
      <c r="A747" t="s">
        <v>7</v>
      </c>
      <c r="B747" t="s">
        <v>34</v>
      </c>
    </row>
    <row r="748" spans="1:7" x14ac:dyDescent="0.35">
      <c r="A748" t="s">
        <v>67</v>
      </c>
      <c r="B748">
        <v>1</v>
      </c>
    </row>
    <row r="749" spans="1:7" x14ac:dyDescent="0.35">
      <c r="A749" t="s">
        <v>9</v>
      </c>
      <c r="B749" t="s">
        <v>286</v>
      </c>
    </row>
    <row r="750" spans="1:7" x14ac:dyDescent="0.35">
      <c r="A750" t="s">
        <v>10</v>
      </c>
      <c r="B750" t="s">
        <v>21</v>
      </c>
    </row>
    <row r="751" spans="1:7" x14ac:dyDescent="0.35">
      <c r="A751" t="s">
        <v>12</v>
      </c>
      <c r="B751" t="s">
        <v>1</v>
      </c>
    </row>
    <row r="752" spans="1:7" ht="15.5" x14ac:dyDescent="0.35">
      <c r="A752" s="1" t="s">
        <v>13</v>
      </c>
    </row>
    <row r="753" spans="1:7" x14ac:dyDescent="0.35">
      <c r="A753" t="s">
        <v>14</v>
      </c>
      <c r="B753" t="s">
        <v>15</v>
      </c>
      <c r="C753" t="s">
        <v>16</v>
      </c>
      <c r="D753" t="s">
        <v>7</v>
      </c>
      <c r="E753" t="s">
        <v>10</v>
      </c>
      <c r="F753" t="s">
        <v>18</v>
      </c>
      <c r="G753" t="s">
        <v>9</v>
      </c>
    </row>
    <row r="754" spans="1:7" x14ac:dyDescent="0.35">
      <c r="A754" t="s">
        <v>286</v>
      </c>
      <c r="B754">
        <v>1</v>
      </c>
      <c r="C754" t="s">
        <v>1</v>
      </c>
      <c r="D754" t="s">
        <v>34</v>
      </c>
      <c r="E754" t="s">
        <v>21</v>
      </c>
      <c r="F754" t="s">
        <v>25</v>
      </c>
    </row>
    <row r="755" spans="1:7" x14ac:dyDescent="0.35">
      <c r="A755" t="s">
        <v>163</v>
      </c>
      <c r="B755">
        <v>0.6</v>
      </c>
      <c r="C755" t="s">
        <v>780</v>
      </c>
      <c r="D755" t="s">
        <v>34</v>
      </c>
      <c r="E755" t="s">
        <v>21</v>
      </c>
      <c r="F755" t="s">
        <v>27</v>
      </c>
      <c r="G755" t="s">
        <v>164</v>
      </c>
    </row>
    <row r="756" spans="1:7" x14ac:dyDescent="0.35">
      <c r="A756" t="s">
        <v>588</v>
      </c>
      <c r="B756">
        <v>0.1</v>
      </c>
      <c r="C756" t="s">
        <v>780</v>
      </c>
      <c r="D756" t="s">
        <v>34</v>
      </c>
      <c r="E756" t="s">
        <v>21</v>
      </c>
      <c r="F756" t="s">
        <v>27</v>
      </c>
      <c r="G756" t="s">
        <v>589</v>
      </c>
    </row>
    <row r="757" spans="1:7" x14ac:dyDescent="0.35">
      <c r="A757" t="s">
        <v>165</v>
      </c>
      <c r="B757">
        <v>1</v>
      </c>
      <c r="C757" t="s">
        <v>780</v>
      </c>
      <c r="D757" t="s">
        <v>34</v>
      </c>
      <c r="E757" t="s">
        <v>21</v>
      </c>
      <c r="F757" t="s">
        <v>27</v>
      </c>
      <c r="G757" t="s">
        <v>166</v>
      </c>
    </row>
    <row r="758" spans="1:7" x14ac:dyDescent="0.35">
      <c r="A758" t="s">
        <v>173</v>
      </c>
      <c r="B758">
        <v>7.4000000000000003E-10</v>
      </c>
      <c r="C758" t="s">
        <v>780</v>
      </c>
      <c r="D758" t="s">
        <v>34</v>
      </c>
      <c r="E758" t="s">
        <v>10</v>
      </c>
      <c r="F758" t="s">
        <v>27</v>
      </c>
      <c r="G758" t="s">
        <v>174</v>
      </c>
    </row>
    <row r="759" spans="1:7" x14ac:dyDescent="0.35">
      <c r="A759" t="s">
        <v>590</v>
      </c>
      <c r="B759">
        <v>0.3</v>
      </c>
      <c r="C759" t="s">
        <v>780</v>
      </c>
      <c r="D759" t="s">
        <v>34</v>
      </c>
      <c r="E759" t="s">
        <v>21</v>
      </c>
      <c r="F759" t="s">
        <v>27</v>
      </c>
      <c r="G759" t="s">
        <v>591</v>
      </c>
    </row>
    <row r="761" spans="1:7" ht="15.5" x14ac:dyDescent="0.35">
      <c r="A761" s="1" t="s">
        <v>4</v>
      </c>
      <c r="B761" s="1" t="s">
        <v>156</v>
      </c>
    </row>
    <row r="762" spans="1:7" x14ac:dyDescent="0.35">
      <c r="A762" t="s">
        <v>6</v>
      </c>
      <c r="B762" t="s">
        <v>593</v>
      </c>
    </row>
    <row r="763" spans="1:7" x14ac:dyDescent="0.35">
      <c r="A763" t="s">
        <v>65</v>
      </c>
      <c r="B763" t="s">
        <v>66</v>
      </c>
    </row>
    <row r="764" spans="1:7" x14ac:dyDescent="0.35">
      <c r="A764" t="s">
        <v>7</v>
      </c>
      <c r="B764" t="s">
        <v>34</v>
      </c>
    </row>
    <row r="765" spans="1:7" x14ac:dyDescent="0.35">
      <c r="A765" t="s">
        <v>67</v>
      </c>
      <c r="B765">
        <v>1</v>
      </c>
    </row>
    <row r="766" spans="1:7" x14ac:dyDescent="0.35">
      <c r="A766" t="s">
        <v>9</v>
      </c>
      <c r="B766" t="s">
        <v>156</v>
      </c>
    </row>
    <row r="767" spans="1:7" x14ac:dyDescent="0.35">
      <c r="A767" t="s">
        <v>10</v>
      </c>
      <c r="B767" t="s">
        <v>21</v>
      </c>
    </row>
    <row r="768" spans="1:7" x14ac:dyDescent="0.35">
      <c r="A768" t="s">
        <v>12</v>
      </c>
      <c r="B768" t="s">
        <v>1</v>
      </c>
    </row>
    <row r="769" spans="1:7" ht="15.5" x14ac:dyDescent="0.35">
      <c r="A769" s="1" t="s">
        <v>13</v>
      </c>
    </row>
    <row r="770" spans="1:7" x14ac:dyDescent="0.35">
      <c r="A770" t="s">
        <v>14</v>
      </c>
      <c r="B770" t="s">
        <v>15</v>
      </c>
      <c r="C770" t="s">
        <v>16</v>
      </c>
      <c r="D770" t="s">
        <v>7</v>
      </c>
      <c r="E770" t="s">
        <v>10</v>
      </c>
      <c r="F770" t="s">
        <v>18</v>
      </c>
      <c r="G770" t="s">
        <v>9</v>
      </c>
    </row>
    <row r="771" spans="1:7" x14ac:dyDescent="0.35">
      <c r="A771" t="s">
        <v>156</v>
      </c>
      <c r="B771">
        <v>1</v>
      </c>
      <c r="C771" t="s">
        <v>1</v>
      </c>
      <c r="D771" t="s">
        <v>34</v>
      </c>
      <c r="E771" t="s">
        <v>21</v>
      </c>
      <c r="F771" t="s">
        <v>25</v>
      </c>
    </row>
    <row r="772" spans="1:7" x14ac:dyDescent="0.35">
      <c r="A772" t="s">
        <v>165</v>
      </c>
      <c r="B772">
        <v>1</v>
      </c>
      <c r="C772" t="s">
        <v>780</v>
      </c>
      <c r="D772" t="s">
        <v>34</v>
      </c>
      <c r="E772" t="s">
        <v>21</v>
      </c>
      <c r="F772" t="s">
        <v>27</v>
      </c>
      <c r="G772" t="s">
        <v>166</v>
      </c>
    </row>
    <row r="773" spans="1:7" x14ac:dyDescent="0.35">
      <c r="A773" t="s">
        <v>173</v>
      </c>
      <c r="B773">
        <v>7.4000000000000003E-10</v>
      </c>
      <c r="C773" t="s">
        <v>780</v>
      </c>
      <c r="D773" t="s">
        <v>34</v>
      </c>
      <c r="E773" t="s">
        <v>10</v>
      </c>
      <c r="F773" t="s">
        <v>27</v>
      </c>
      <c r="G773" t="s">
        <v>174</v>
      </c>
    </row>
    <row r="774" spans="1:7" x14ac:dyDescent="0.35">
      <c r="A774" t="s">
        <v>348</v>
      </c>
      <c r="B774">
        <v>1</v>
      </c>
      <c r="C774" t="s">
        <v>780</v>
      </c>
      <c r="D774" t="s">
        <v>34</v>
      </c>
      <c r="E774" t="s">
        <v>21</v>
      </c>
      <c r="F774" t="s">
        <v>27</v>
      </c>
      <c r="G774" t="s">
        <v>349</v>
      </c>
    </row>
    <row r="776" spans="1:7" ht="15.5" x14ac:dyDescent="0.35">
      <c r="A776" s="1" t="s">
        <v>4</v>
      </c>
      <c r="B776" s="1" t="s">
        <v>157</v>
      </c>
    </row>
    <row r="777" spans="1:7" x14ac:dyDescent="0.35">
      <c r="A777" t="s">
        <v>6</v>
      </c>
      <c r="B777" t="s">
        <v>594</v>
      </c>
    </row>
    <row r="778" spans="1:7" x14ac:dyDescent="0.35">
      <c r="A778" t="s">
        <v>65</v>
      </c>
      <c r="B778" t="s">
        <v>66</v>
      </c>
    </row>
    <row r="779" spans="1:7" x14ac:dyDescent="0.35">
      <c r="A779" t="s">
        <v>7</v>
      </c>
      <c r="B779" t="s">
        <v>34</v>
      </c>
    </row>
    <row r="780" spans="1:7" x14ac:dyDescent="0.35">
      <c r="A780" t="s">
        <v>67</v>
      </c>
      <c r="B780">
        <v>1</v>
      </c>
    </row>
    <row r="781" spans="1:7" x14ac:dyDescent="0.35">
      <c r="A781" t="s">
        <v>9</v>
      </c>
      <c r="B781" t="s">
        <v>157</v>
      </c>
    </row>
    <row r="782" spans="1:7" x14ac:dyDescent="0.35">
      <c r="A782" t="s">
        <v>10</v>
      </c>
      <c r="B782" t="s">
        <v>21</v>
      </c>
    </row>
    <row r="783" spans="1:7" x14ac:dyDescent="0.35">
      <c r="A783" t="s">
        <v>12</v>
      </c>
      <c r="B783" t="s">
        <v>1</v>
      </c>
    </row>
    <row r="784" spans="1:7" ht="15.5" x14ac:dyDescent="0.35">
      <c r="A784" s="1" t="s">
        <v>13</v>
      </c>
    </row>
    <row r="785" spans="1:7" x14ac:dyDescent="0.35">
      <c r="A785" t="s">
        <v>14</v>
      </c>
      <c r="B785" t="s">
        <v>15</v>
      </c>
      <c r="C785" t="s">
        <v>16</v>
      </c>
      <c r="D785" t="s">
        <v>7</v>
      </c>
      <c r="E785" t="s">
        <v>10</v>
      </c>
      <c r="F785" t="s">
        <v>18</v>
      </c>
      <c r="G785" t="s">
        <v>9</v>
      </c>
    </row>
    <row r="786" spans="1:7" x14ac:dyDescent="0.35">
      <c r="A786" t="s">
        <v>157</v>
      </c>
      <c r="B786">
        <v>1</v>
      </c>
      <c r="C786" t="s">
        <v>1</v>
      </c>
      <c r="D786" t="s">
        <v>34</v>
      </c>
      <c r="E786" t="s">
        <v>21</v>
      </c>
      <c r="F786" t="s">
        <v>25</v>
      </c>
    </row>
    <row r="787" spans="1:7" x14ac:dyDescent="0.35">
      <c r="A787" t="s">
        <v>595</v>
      </c>
      <c r="B787">
        <v>1</v>
      </c>
      <c r="C787" t="s">
        <v>780</v>
      </c>
      <c r="D787" t="s">
        <v>69</v>
      </c>
      <c r="E787" t="s">
        <v>21</v>
      </c>
      <c r="F787" t="s">
        <v>27</v>
      </c>
      <c r="G787" t="s">
        <v>596</v>
      </c>
    </row>
    <row r="788" spans="1:7" x14ac:dyDescent="0.35">
      <c r="A788" t="s">
        <v>165</v>
      </c>
      <c r="B788">
        <v>1</v>
      </c>
      <c r="C788" t="s">
        <v>780</v>
      </c>
      <c r="D788" t="s">
        <v>34</v>
      </c>
      <c r="E788" t="s">
        <v>21</v>
      </c>
      <c r="F788" t="s">
        <v>27</v>
      </c>
      <c r="G788" t="s">
        <v>166</v>
      </c>
    </row>
    <row r="789" spans="1:7" x14ac:dyDescent="0.35">
      <c r="A789" t="s">
        <v>173</v>
      </c>
      <c r="B789">
        <v>7.4000000000000003E-10</v>
      </c>
      <c r="C789" t="s">
        <v>780</v>
      </c>
      <c r="D789" t="s">
        <v>34</v>
      </c>
      <c r="E789" t="s">
        <v>10</v>
      </c>
      <c r="F789" t="s">
        <v>27</v>
      </c>
      <c r="G789" t="s">
        <v>174</v>
      </c>
    </row>
    <row r="791" spans="1:7" ht="15.5" x14ac:dyDescent="0.35">
      <c r="A791" s="1" t="s">
        <v>4</v>
      </c>
      <c r="B791" s="1" t="s">
        <v>158</v>
      </c>
    </row>
    <row r="792" spans="1:7" x14ac:dyDescent="0.35">
      <c r="A792" t="s">
        <v>6</v>
      </c>
      <c r="B792" t="s">
        <v>597</v>
      </c>
    </row>
    <row r="793" spans="1:7" x14ac:dyDescent="0.35">
      <c r="A793" t="s">
        <v>65</v>
      </c>
      <c r="B793" t="s">
        <v>66</v>
      </c>
    </row>
    <row r="794" spans="1:7" x14ac:dyDescent="0.35">
      <c r="A794" t="s">
        <v>7</v>
      </c>
      <c r="B794" t="s">
        <v>34</v>
      </c>
    </row>
    <row r="795" spans="1:7" x14ac:dyDescent="0.35">
      <c r="A795" t="s">
        <v>67</v>
      </c>
      <c r="B795">
        <v>1</v>
      </c>
    </row>
    <row r="796" spans="1:7" x14ac:dyDescent="0.35">
      <c r="A796" t="s">
        <v>9</v>
      </c>
      <c r="B796" t="s">
        <v>158</v>
      </c>
    </row>
    <row r="797" spans="1:7" x14ac:dyDescent="0.35">
      <c r="A797" t="s">
        <v>10</v>
      </c>
      <c r="B797" t="s">
        <v>21</v>
      </c>
    </row>
    <row r="798" spans="1:7" x14ac:dyDescent="0.35">
      <c r="A798" t="s">
        <v>12</v>
      </c>
      <c r="B798" t="s">
        <v>1</v>
      </c>
    </row>
    <row r="799" spans="1:7" ht="15.5" x14ac:dyDescent="0.35">
      <c r="A799" s="1" t="s">
        <v>13</v>
      </c>
    </row>
    <row r="800" spans="1:7" x14ac:dyDescent="0.35">
      <c r="A800" t="s">
        <v>14</v>
      </c>
      <c r="B800" t="s">
        <v>15</v>
      </c>
      <c r="C800" t="s">
        <v>16</v>
      </c>
      <c r="D800" t="s">
        <v>7</v>
      </c>
      <c r="E800" t="s">
        <v>10</v>
      </c>
      <c r="F800" t="s">
        <v>18</v>
      </c>
      <c r="G800" t="s">
        <v>9</v>
      </c>
    </row>
    <row r="801" spans="1:7" x14ac:dyDescent="0.35">
      <c r="A801" t="s">
        <v>158</v>
      </c>
      <c r="B801">
        <v>1</v>
      </c>
      <c r="C801" t="s">
        <v>1</v>
      </c>
      <c r="D801" t="s">
        <v>34</v>
      </c>
      <c r="E801" t="s">
        <v>21</v>
      </c>
      <c r="F801" t="s">
        <v>25</v>
      </c>
    </row>
    <row r="802" spans="1:7" x14ac:dyDescent="0.35">
      <c r="A802" t="s">
        <v>167</v>
      </c>
      <c r="B802">
        <v>4.6000000000000001E-10</v>
      </c>
      <c r="C802" t="s">
        <v>780</v>
      </c>
      <c r="D802" t="s">
        <v>34</v>
      </c>
      <c r="E802" t="s">
        <v>10</v>
      </c>
      <c r="F802" t="s">
        <v>27</v>
      </c>
      <c r="G802" t="s">
        <v>168</v>
      </c>
    </row>
    <row r="803" spans="1:7" x14ac:dyDescent="0.35">
      <c r="A803" t="s">
        <v>258</v>
      </c>
      <c r="B803">
        <v>1</v>
      </c>
      <c r="C803" t="s">
        <v>780</v>
      </c>
      <c r="D803" t="s">
        <v>34</v>
      </c>
      <c r="E803" t="s">
        <v>21</v>
      </c>
      <c r="F803" t="s">
        <v>27</v>
      </c>
      <c r="G803" t="s">
        <v>259</v>
      </c>
    </row>
    <row r="804" spans="1:7" x14ac:dyDescent="0.35">
      <c r="A804" t="s">
        <v>260</v>
      </c>
      <c r="B804">
        <v>1</v>
      </c>
      <c r="C804" t="s">
        <v>780</v>
      </c>
      <c r="D804" t="s">
        <v>34</v>
      </c>
      <c r="E804" t="s">
        <v>21</v>
      </c>
      <c r="F804" t="s">
        <v>27</v>
      </c>
      <c r="G804"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1"/>
  <sheetViews>
    <sheetView workbookViewId="0">
      <selection activeCell="B9" sqref="B9"/>
    </sheetView>
  </sheetViews>
  <sheetFormatPr defaultRowHeight="14.5" x14ac:dyDescent="0.35"/>
  <cols>
    <col min="1" max="1" width="74.453125" bestFit="1" customWidth="1"/>
    <col min="2" max="2" width="34.54296875" bestFit="1" customWidth="1"/>
  </cols>
  <sheetData>
    <row r="1" spans="1:10" ht="15.5" x14ac:dyDescent="0.35">
      <c r="A1" s="1" t="s">
        <v>4</v>
      </c>
      <c r="B1" s="1" t="s">
        <v>696</v>
      </c>
    </row>
    <row r="2" spans="1:10" x14ac:dyDescent="0.35">
      <c r="A2" t="s">
        <v>65</v>
      </c>
      <c r="B2" t="s">
        <v>66</v>
      </c>
    </row>
    <row r="3" spans="1:10" x14ac:dyDescent="0.35">
      <c r="A3" t="s">
        <v>7</v>
      </c>
      <c r="B3" t="s">
        <v>34</v>
      </c>
    </row>
    <row r="4" spans="1:10" x14ac:dyDescent="0.35">
      <c r="A4" t="s">
        <v>67</v>
      </c>
      <c r="B4">
        <v>1</v>
      </c>
    </row>
    <row r="5" spans="1:10" x14ac:dyDescent="0.35">
      <c r="A5" t="s">
        <v>9</v>
      </c>
      <c r="B5" t="s">
        <v>123</v>
      </c>
    </row>
    <row r="6" spans="1:10" x14ac:dyDescent="0.35">
      <c r="A6" t="s">
        <v>10</v>
      </c>
      <c r="B6" t="s">
        <v>21</v>
      </c>
    </row>
    <row r="7" spans="1:10" ht="15.5" x14ac:dyDescent="0.35">
      <c r="A7" s="1" t="s">
        <v>13</v>
      </c>
    </row>
    <row r="8" spans="1:10" x14ac:dyDescent="0.35">
      <c r="A8" t="s">
        <v>14</v>
      </c>
      <c r="B8" t="s">
        <v>9</v>
      </c>
      <c r="C8" t="s">
        <v>15</v>
      </c>
      <c r="D8" t="s">
        <v>10</v>
      </c>
      <c r="E8" t="s">
        <v>16</v>
      </c>
      <c r="F8" t="s">
        <v>17</v>
      </c>
      <c r="G8" t="s">
        <v>7</v>
      </c>
      <c r="H8" t="s">
        <v>18</v>
      </c>
      <c r="I8" t="s">
        <v>91</v>
      </c>
      <c r="J8" t="s">
        <v>65</v>
      </c>
    </row>
    <row r="9" spans="1:10" ht="15.5" x14ac:dyDescent="0.35">
      <c r="A9" s="2" t="s">
        <v>696</v>
      </c>
      <c r="B9" t="s">
        <v>123</v>
      </c>
      <c r="C9">
        <v>1</v>
      </c>
      <c r="D9" t="s">
        <v>21</v>
      </c>
      <c r="E9" t="s">
        <v>1</v>
      </c>
      <c r="G9" t="s">
        <v>34</v>
      </c>
      <c r="H9" t="s">
        <v>25</v>
      </c>
    </row>
    <row r="10" spans="1:10" x14ac:dyDescent="0.35">
      <c r="A10" t="s">
        <v>244</v>
      </c>
      <c r="C10">
        <v>0.38915579958819491</v>
      </c>
      <c r="D10" t="s">
        <v>21</v>
      </c>
      <c r="E10" t="s">
        <v>1</v>
      </c>
      <c r="G10" t="s">
        <v>79</v>
      </c>
      <c r="H10" t="s">
        <v>27</v>
      </c>
    </row>
    <row r="11" spans="1:10" x14ac:dyDescent="0.35">
      <c r="A11" t="s">
        <v>89</v>
      </c>
      <c r="C11">
        <v>0.13150308853809195</v>
      </c>
      <c r="D11" t="s">
        <v>21</v>
      </c>
      <c r="E11" t="s">
        <v>1</v>
      </c>
      <c r="G11" t="s">
        <v>79</v>
      </c>
      <c r="H11" t="s">
        <v>27</v>
      </c>
    </row>
    <row r="12" spans="1:10" x14ac:dyDescent="0.35">
      <c r="A12" t="s">
        <v>235</v>
      </c>
      <c r="C12">
        <v>5.6005490734385717E-2</v>
      </c>
      <c r="D12" t="s">
        <v>21</v>
      </c>
      <c r="E12" t="s">
        <v>1</v>
      </c>
      <c r="G12" t="s">
        <v>79</v>
      </c>
      <c r="H12" t="s">
        <v>27</v>
      </c>
    </row>
    <row r="13" spans="1:10" x14ac:dyDescent="0.35">
      <c r="A13" t="s">
        <v>77</v>
      </c>
      <c r="C13">
        <v>0.12916952642415921</v>
      </c>
      <c r="D13" t="s">
        <v>21</v>
      </c>
      <c r="E13" t="s">
        <v>1</v>
      </c>
      <c r="G13" t="s">
        <v>79</v>
      </c>
      <c r="H13" t="s">
        <v>27</v>
      </c>
    </row>
    <row r="14" spans="1:10" x14ac:dyDescent="0.35">
      <c r="A14" t="s">
        <v>298</v>
      </c>
      <c r="C14">
        <v>0.21153054221002057</v>
      </c>
      <c r="D14" t="s">
        <v>21</v>
      </c>
      <c r="E14" t="s">
        <v>1</v>
      </c>
      <c r="G14" t="s">
        <v>79</v>
      </c>
      <c r="H14" t="s">
        <v>27</v>
      </c>
    </row>
    <row r="15" spans="1:10" x14ac:dyDescent="0.35">
      <c r="A15" t="s">
        <v>387</v>
      </c>
      <c r="C15">
        <v>5.1338366506520246E-2</v>
      </c>
      <c r="D15" t="s">
        <v>21</v>
      </c>
      <c r="E15" t="s">
        <v>1</v>
      </c>
      <c r="G15" t="s">
        <v>79</v>
      </c>
      <c r="H15" t="s">
        <v>27</v>
      </c>
    </row>
    <row r="16" spans="1:10" x14ac:dyDescent="0.35">
      <c r="A16" t="s">
        <v>126</v>
      </c>
      <c r="C16">
        <v>3.1297185998627318E-2</v>
      </c>
      <c r="D16" t="s">
        <v>21</v>
      </c>
      <c r="E16" t="s">
        <v>1</v>
      </c>
      <c r="G16" t="s">
        <v>34</v>
      </c>
      <c r="H16" t="s">
        <v>27</v>
      </c>
      <c r="J16" t="s">
        <v>697</v>
      </c>
    </row>
    <row r="17" spans="1:14" x14ac:dyDescent="0.35">
      <c r="A17" t="s">
        <v>131</v>
      </c>
      <c r="B17" t="s">
        <v>132</v>
      </c>
      <c r="C17" s="6">
        <v>4.4680851063829783</v>
      </c>
      <c r="D17" t="s">
        <v>21</v>
      </c>
      <c r="E17" t="s">
        <v>200</v>
      </c>
      <c r="G17" t="s">
        <v>69</v>
      </c>
      <c r="H17" t="s">
        <v>27</v>
      </c>
      <c r="N17" s="6"/>
    </row>
    <row r="18" spans="1:14" x14ac:dyDescent="0.35">
      <c r="A18" t="s">
        <v>120</v>
      </c>
      <c r="B18" t="s">
        <v>122</v>
      </c>
      <c r="C18">
        <v>4</v>
      </c>
      <c r="D18" t="s">
        <v>61</v>
      </c>
      <c r="E18" t="s">
        <v>200</v>
      </c>
      <c r="G18" t="s">
        <v>121</v>
      </c>
      <c r="H18" t="s">
        <v>27</v>
      </c>
      <c r="J18" t="s">
        <v>133</v>
      </c>
    </row>
    <row r="19" spans="1:14" x14ac:dyDescent="0.35">
      <c r="A19" t="s">
        <v>129</v>
      </c>
      <c r="B19" t="s">
        <v>130</v>
      </c>
      <c r="C19" s="3">
        <v>14.4</v>
      </c>
      <c r="D19" t="s">
        <v>11</v>
      </c>
      <c r="E19" t="s">
        <v>200</v>
      </c>
      <c r="G19" t="s">
        <v>69</v>
      </c>
      <c r="H19" t="s">
        <v>27</v>
      </c>
    </row>
    <row r="22" spans="1:14" ht="15.5" x14ac:dyDescent="0.35">
      <c r="A22" s="1" t="s">
        <v>4</v>
      </c>
      <c r="B22" s="1" t="s">
        <v>89</v>
      </c>
    </row>
    <row r="23" spans="1:14" x14ac:dyDescent="0.35">
      <c r="A23" t="s">
        <v>6</v>
      </c>
      <c r="B23" t="s">
        <v>90</v>
      </c>
    </row>
    <row r="24" spans="1:14" x14ac:dyDescent="0.35">
      <c r="A24" t="s">
        <v>65</v>
      </c>
      <c r="B24" t="s">
        <v>66</v>
      </c>
    </row>
    <row r="25" spans="1:14" x14ac:dyDescent="0.35">
      <c r="A25" t="s">
        <v>7</v>
      </c>
      <c r="B25" t="s">
        <v>79</v>
      </c>
    </row>
    <row r="26" spans="1:14" x14ac:dyDescent="0.35">
      <c r="A26" t="s">
        <v>67</v>
      </c>
      <c r="B26">
        <v>1</v>
      </c>
    </row>
    <row r="27" spans="1:14" x14ac:dyDescent="0.35">
      <c r="A27" t="s">
        <v>9</v>
      </c>
      <c r="B27" t="s">
        <v>89</v>
      </c>
    </row>
    <row r="28" spans="1:14" x14ac:dyDescent="0.35">
      <c r="A28" t="s">
        <v>10</v>
      </c>
      <c r="B28" t="s">
        <v>21</v>
      </c>
    </row>
    <row r="29" spans="1:14" x14ac:dyDescent="0.35">
      <c r="A29" t="s">
        <v>12</v>
      </c>
      <c r="B29" t="s">
        <v>80</v>
      </c>
    </row>
    <row r="30" spans="1:14" ht="15.5" x14ac:dyDescent="0.35">
      <c r="A30" s="1" t="s">
        <v>13</v>
      </c>
    </row>
    <row r="31" spans="1:14" x14ac:dyDescent="0.35">
      <c r="A31" t="s">
        <v>14</v>
      </c>
      <c r="B31" t="s">
        <v>15</v>
      </c>
      <c r="C31" t="s">
        <v>16</v>
      </c>
      <c r="D31" t="s">
        <v>7</v>
      </c>
      <c r="E31" t="s">
        <v>10</v>
      </c>
      <c r="F31" t="s">
        <v>18</v>
      </c>
      <c r="G31" t="s">
        <v>9</v>
      </c>
      <c r="H31" t="s">
        <v>91</v>
      </c>
    </row>
    <row r="32" spans="1:14" x14ac:dyDescent="0.35">
      <c r="A32" t="s">
        <v>89</v>
      </c>
      <c r="B32">
        <v>1</v>
      </c>
      <c r="C32" t="s">
        <v>81</v>
      </c>
      <c r="D32" t="s">
        <v>79</v>
      </c>
      <c r="E32" t="s">
        <v>21</v>
      </c>
      <c r="F32" t="s">
        <v>25</v>
      </c>
    </row>
    <row r="33" spans="1:8" x14ac:dyDescent="0.35">
      <c r="A33" t="s">
        <v>92</v>
      </c>
      <c r="B33">
        <v>0.9</v>
      </c>
      <c r="C33" t="s">
        <v>83</v>
      </c>
      <c r="D33" t="s">
        <v>34</v>
      </c>
      <c r="E33" t="s">
        <v>21</v>
      </c>
      <c r="F33" t="s">
        <v>27</v>
      </c>
      <c r="G33" t="s">
        <v>93</v>
      </c>
      <c r="H33">
        <v>0.86185933408155613</v>
      </c>
    </row>
    <row r="34" spans="1:8" x14ac:dyDescent="0.35">
      <c r="A34" t="s">
        <v>94</v>
      </c>
      <c r="B34">
        <v>0.05</v>
      </c>
      <c r="C34" t="s">
        <v>83</v>
      </c>
      <c r="D34" t="s">
        <v>34</v>
      </c>
      <c r="E34" t="s">
        <v>21</v>
      </c>
      <c r="F34" t="s">
        <v>27</v>
      </c>
      <c r="G34" t="s">
        <v>95</v>
      </c>
    </row>
    <row r="35" spans="1:8" x14ac:dyDescent="0.35">
      <c r="A35" t="s">
        <v>96</v>
      </c>
      <c r="B35">
        <v>3.5000000000000003E-2</v>
      </c>
      <c r="C35" t="s">
        <v>83</v>
      </c>
      <c r="D35" t="s">
        <v>34</v>
      </c>
      <c r="E35" t="s">
        <v>21</v>
      </c>
      <c r="F35" t="s">
        <v>27</v>
      </c>
      <c r="G35" t="s">
        <v>97</v>
      </c>
      <c r="H35">
        <v>3.3516751880949401E-2</v>
      </c>
    </row>
    <row r="36" spans="1:8" x14ac:dyDescent="0.35">
      <c r="A36" t="s">
        <v>98</v>
      </c>
      <c r="B36">
        <v>1.4999999999999999E-2</v>
      </c>
      <c r="C36" t="s">
        <v>99</v>
      </c>
      <c r="D36" t="s">
        <v>26</v>
      </c>
      <c r="E36" t="s">
        <v>21</v>
      </c>
      <c r="F36" t="s">
        <v>27</v>
      </c>
      <c r="G36" t="s">
        <v>100</v>
      </c>
    </row>
    <row r="38" spans="1:8" ht="15.5" x14ac:dyDescent="0.35">
      <c r="A38" s="1" t="s">
        <v>4</v>
      </c>
      <c r="B38" s="1" t="s">
        <v>235</v>
      </c>
    </row>
    <row r="39" spans="1:8" x14ac:dyDescent="0.35">
      <c r="A39" t="s">
        <v>6</v>
      </c>
      <c r="B39" t="s">
        <v>236</v>
      </c>
    </row>
    <row r="40" spans="1:8" x14ac:dyDescent="0.35">
      <c r="A40" t="s">
        <v>65</v>
      </c>
      <c r="B40" t="s">
        <v>66</v>
      </c>
    </row>
    <row r="41" spans="1:8" x14ac:dyDescent="0.35">
      <c r="A41" t="s">
        <v>7</v>
      </c>
      <c r="B41" t="s">
        <v>79</v>
      </c>
    </row>
    <row r="42" spans="1:8" x14ac:dyDescent="0.35">
      <c r="A42" t="s">
        <v>67</v>
      </c>
      <c r="B42">
        <v>1</v>
      </c>
    </row>
    <row r="43" spans="1:8" x14ac:dyDescent="0.35">
      <c r="A43" t="s">
        <v>9</v>
      </c>
      <c r="B43" t="s">
        <v>235</v>
      </c>
    </row>
    <row r="44" spans="1:8" x14ac:dyDescent="0.35">
      <c r="A44" t="s">
        <v>10</v>
      </c>
      <c r="B44" t="s">
        <v>21</v>
      </c>
    </row>
    <row r="45" spans="1:8" x14ac:dyDescent="0.35">
      <c r="A45" t="s">
        <v>12</v>
      </c>
      <c r="B45" t="s">
        <v>80</v>
      </c>
    </row>
    <row r="46" spans="1:8" ht="15.5" x14ac:dyDescent="0.35">
      <c r="A46" s="1" t="s">
        <v>13</v>
      </c>
    </row>
    <row r="47" spans="1:8" x14ac:dyDescent="0.35">
      <c r="A47" t="s">
        <v>14</v>
      </c>
      <c r="B47" t="s">
        <v>15</v>
      </c>
      <c r="C47" t="s">
        <v>16</v>
      </c>
      <c r="D47" t="s">
        <v>7</v>
      </c>
      <c r="E47" t="s">
        <v>10</v>
      </c>
      <c r="F47" t="s">
        <v>18</v>
      </c>
      <c r="G47" t="s">
        <v>9</v>
      </c>
    </row>
    <row r="48" spans="1:8" x14ac:dyDescent="0.35">
      <c r="A48" t="s">
        <v>235</v>
      </c>
      <c r="B48">
        <v>1</v>
      </c>
      <c r="C48" t="s">
        <v>81</v>
      </c>
      <c r="D48" t="s">
        <v>79</v>
      </c>
      <c r="E48" t="s">
        <v>21</v>
      </c>
      <c r="F48" t="s">
        <v>25</v>
      </c>
    </row>
    <row r="49" spans="1:7" x14ac:dyDescent="0.35">
      <c r="A49" t="s">
        <v>237</v>
      </c>
      <c r="B49">
        <v>1</v>
      </c>
      <c r="C49" t="s">
        <v>83</v>
      </c>
      <c r="D49" t="s">
        <v>238</v>
      </c>
      <c r="E49" t="s">
        <v>21</v>
      </c>
      <c r="F49" t="s">
        <v>27</v>
      </c>
      <c r="G49" t="s">
        <v>239</v>
      </c>
    </row>
    <row r="50" spans="1:7" x14ac:dyDescent="0.35">
      <c r="A50" t="s">
        <v>240</v>
      </c>
      <c r="B50">
        <v>1</v>
      </c>
      <c r="C50" t="s">
        <v>83</v>
      </c>
      <c r="D50" t="s">
        <v>34</v>
      </c>
      <c r="E50" t="s">
        <v>21</v>
      </c>
      <c r="F50" t="s">
        <v>27</v>
      </c>
      <c r="G50" t="s">
        <v>241</v>
      </c>
    </row>
    <row r="52" spans="1:7" ht="15.5" x14ac:dyDescent="0.35">
      <c r="A52" s="1" t="s">
        <v>4</v>
      </c>
      <c r="B52" s="1" t="s">
        <v>244</v>
      </c>
    </row>
    <row r="53" spans="1:7" x14ac:dyDescent="0.35">
      <c r="A53" t="s">
        <v>6</v>
      </c>
      <c r="B53" t="s">
        <v>245</v>
      </c>
    </row>
    <row r="54" spans="1:7" x14ac:dyDescent="0.35">
      <c r="A54" t="s">
        <v>65</v>
      </c>
      <c r="B54" t="s">
        <v>66</v>
      </c>
    </row>
    <row r="55" spans="1:7" x14ac:dyDescent="0.35">
      <c r="A55" t="s">
        <v>7</v>
      </c>
      <c r="B55" t="s">
        <v>79</v>
      </c>
    </row>
    <row r="56" spans="1:7" x14ac:dyDescent="0.35">
      <c r="A56" t="s">
        <v>67</v>
      </c>
      <c r="B56">
        <v>1</v>
      </c>
    </row>
    <row r="57" spans="1:7" x14ac:dyDescent="0.35">
      <c r="A57" t="s">
        <v>9</v>
      </c>
      <c r="B57" t="s">
        <v>244</v>
      </c>
    </row>
    <row r="58" spans="1:7" x14ac:dyDescent="0.35">
      <c r="A58" t="s">
        <v>10</v>
      </c>
      <c r="B58" t="s">
        <v>21</v>
      </c>
    </row>
    <row r="59" spans="1:7" x14ac:dyDescent="0.35">
      <c r="A59" t="s">
        <v>12</v>
      </c>
      <c r="B59" t="s">
        <v>80</v>
      </c>
    </row>
    <row r="60" spans="1:7" ht="15.5" x14ac:dyDescent="0.35">
      <c r="A60" s="1" t="s">
        <v>13</v>
      </c>
    </row>
    <row r="61" spans="1:7" x14ac:dyDescent="0.35">
      <c r="A61" t="s">
        <v>14</v>
      </c>
      <c r="B61" t="s">
        <v>15</v>
      </c>
      <c r="C61" t="s">
        <v>16</v>
      </c>
      <c r="D61" t="s">
        <v>7</v>
      </c>
      <c r="E61" t="s">
        <v>10</v>
      </c>
      <c r="F61" t="s">
        <v>18</v>
      </c>
      <c r="G61" t="s">
        <v>9</v>
      </c>
    </row>
    <row r="62" spans="1:7" x14ac:dyDescent="0.35">
      <c r="A62" t="s">
        <v>244</v>
      </c>
      <c r="B62">
        <v>1</v>
      </c>
      <c r="C62" t="s">
        <v>81</v>
      </c>
      <c r="D62" t="s">
        <v>79</v>
      </c>
      <c r="E62" t="s">
        <v>21</v>
      </c>
      <c r="F62" t="s">
        <v>25</v>
      </c>
    </row>
    <row r="63" spans="1:7" x14ac:dyDescent="0.35">
      <c r="A63" t="s">
        <v>693</v>
      </c>
      <c r="B63">
        <v>0.87</v>
      </c>
      <c r="C63" t="s">
        <v>81</v>
      </c>
      <c r="D63" t="s">
        <v>79</v>
      </c>
      <c r="E63" t="s">
        <v>21</v>
      </c>
      <c r="F63" t="s">
        <v>27</v>
      </c>
    </row>
    <row r="64" spans="1:7" x14ac:dyDescent="0.35">
      <c r="A64" t="s">
        <v>246</v>
      </c>
      <c r="B64">
        <v>0.28000000000000003</v>
      </c>
      <c r="C64" t="s">
        <v>83</v>
      </c>
      <c r="D64" t="s">
        <v>34</v>
      </c>
      <c r="E64" t="s">
        <v>21</v>
      </c>
      <c r="F64" t="s">
        <v>27</v>
      </c>
      <c r="G64" t="s">
        <v>247</v>
      </c>
    </row>
    <row r="65" spans="1:7" x14ac:dyDescent="0.35">
      <c r="A65" t="s">
        <v>94</v>
      </c>
      <c r="B65">
        <v>0.05</v>
      </c>
      <c r="C65" t="s">
        <v>83</v>
      </c>
      <c r="D65" t="s">
        <v>34</v>
      </c>
      <c r="E65" t="s">
        <v>21</v>
      </c>
      <c r="F65" t="s">
        <v>27</v>
      </c>
      <c r="G65" t="s">
        <v>95</v>
      </c>
    </row>
    <row r="66" spans="1:7" x14ac:dyDescent="0.35">
      <c r="A66" t="s">
        <v>248</v>
      </c>
      <c r="B66">
        <v>0.08</v>
      </c>
      <c r="C66" t="s">
        <v>83</v>
      </c>
      <c r="D66" t="s">
        <v>34</v>
      </c>
      <c r="E66" t="s">
        <v>21</v>
      </c>
      <c r="F66" t="s">
        <v>27</v>
      </c>
      <c r="G66" t="s">
        <v>249</v>
      </c>
    </row>
    <row r="68" spans="1:7" ht="15.5" x14ac:dyDescent="0.35">
      <c r="A68" s="1" t="s">
        <v>4</v>
      </c>
      <c r="B68" s="1" t="s">
        <v>298</v>
      </c>
    </row>
    <row r="69" spans="1:7" x14ac:dyDescent="0.35">
      <c r="A69" t="s">
        <v>6</v>
      </c>
      <c r="B69" t="s">
        <v>299</v>
      </c>
    </row>
    <row r="70" spans="1:7" x14ac:dyDescent="0.35">
      <c r="A70" t="s">
        <v>65</v>
      </c>
      <c r="B70" t="s">
        <v>66</v>
      </c>
    </row>
    <row r="71" spans="1:7" x14ac:dyDescent="0.35">
      <c r="A71" t="s">
        <v>7</v>
      </c>
      <c r="B71" t="s">
        <v>79</v>
      </c>
    </row>
    <row r="72" spans="1:7" x14ac:dyDescent="0.35">
      <c r="A72" t="s">
        <v>67</v>
      </c>
      <c r="B72">
        <v>1</v>
      </c>
    </row>
    <row r="73" spans="1:7" x14ac:dyDescent="0.35">
      <c r="A73" t="s">
        <v>9</v>
      </c>
      <c r="B73" t="s">
        <v>298</v>
      </c>
    </row>
    <row r="74" spans="1:7" x14ac:dyDescent="0.35">
      <c r="A74" t="s">
        <v>10</v>
      </c>
      <c r="B74" t="s">
        <v>21</v>
      </c>
    </row>
    <row r="75" spans="1:7" x14ac:dyDescent="0.35">
      <c r="A75" t="s">
        <v>12</v>
      </c>
      <c r="B75" t="s">
        <v>80</v>
      </c>
    </row>
    <row r="76" spans="1:7" ht="15.5" x14ac:dyDescent="0.35">
      <c r="A76" s="1" t="s">
        <v>13</v>
      </c>
    </row>
    <row r="77" spans="1:7" x14ac:dyDescent="0.35">
      <c r="A77" t="s">
        <v>14</v>
      </c>
      <c r="B77" t="s">
        <v>15</v>
      </c>
      <c r="C77" t="s">
        <v>16</v>
      </c>
      <c r="D77" t="s">
        <v>7</v>
      </c>
      <c r="E77" t="s">
        <v>10</v>
      </c>
      <c r="F77" t="s">
        <v>18</v>
      </c>
      <c r="G77" t="s">
        <v>9</v>
      </c>
    </row>
    <row r="78" spans="1:7" x14ac:dyDescent="0.35">
      <c r="A78" t="s">
        <v>298</v>
      </c>
      <c r="B78">
        <v>1</v>
      </c>
      <c r="C78" t="s">
        <v>81</v>
      </c>
      <c r="D78" t="s">
        <v>79</v>
      </c>
      <c r="E78" t="s">
        <v>21</v>
      </c>
      <c r="F78" t="s">
        <v>25</v>
      </c>
    </row>
    <row r="79" spans="1:7" x14ac:dyDescent="0.35">
      <c r="A79" t="s">
        <v>294</v>
      </c>
      <c r="B79">
        <v>0.89400000000000002</v>
      </c>
      <c r="C79" t="s">
        <v>83</v>
      </c>
      <c r="D79" t="s">
        <v>34</v>
      </c>
      <c r="E79" t="s">
        <v>21</v>
      </c>
      <c r="F79" t="s">
        <v>27</v>
      </c>
      <c r="G79" t="s">
        <v>295</v>
      </c>
    </row>
    <row r="80" spans="1:7" x14ac:dyDescent="0.35">
      <c r="A80" t="s">
        <v>296</v>
      </c>
      <c r="B80">
        <v>0.106</v>
      </c>
      <c r="C80" t="s">
        <v>83</v>
      </c>
      <c r="D80" t="s">
        <v>34</v>
      </c>
      <c r="E80" t="s">
        <v>21</v>
      </c>
      <c r="F80" t="s">
        <v>27</v>
      </c>
      <c r="G80" t="s">
        <v>297</v>
      </c>
    </row>
    <row r="82" spans="1:7" ht="15.5" x14ac:dyDescent="0.35">
      <c r="A82" s="1" t="s">
        <v>4</v>
      </c>
      <c r="B82" s="1" t="s">
        <v>387</v>
      </c>
    </row>
    <row r="83" spans="1:7" x14ac:dyDescent="0.35">
      <c r="A83" t="s">
        <v>6</v>
      </c>
      <c r="B83" t="s">
        <v>576</v>
      </c>
    </row>
    <row r="84" spans="1:7" x14ac:dyDescent="0.35">
      <c r="A84" t="s">
        <v>65</v>
      </c>
      <c r="B84" t="s">
        <v>66</v>
      </c>
    </row>
    <row r="85" spans="1:7" x14ac:dyDescent="0.35">
      <c r="A85" t="s">
        <v>7</v>
      </c>
      <c r="B85" t="s">
        <v>79</v>
      </c>
    </row>
    <row r="86" spans="1:7" x14ac:dyDescent="0.35">
      <c r="A86" t="s">
        <v>67</v>
      </c>
      <c r="B86">
        <v>1</v>
      </c>
    </row>
    <row r="87" spans="1:7" x14ac:dyDescent="0.35">
      <c r="A87" t="s">
        <v>9</v>
      </c>
      <c r="B87" t="s">
        <v>387</v>
      </c>
    </row>
    <row r="88" spans="1:7" x14ac:dyDescent="0.35">
      <c r="A88" t="s">
        <v>10</v>
      </c>
      <c r="B88" t="s">
        <v>21</v>
      </c>
    </row>
    <row r="89" spans="1:7" x14ac:dyDescent="0.35">
      <c r="A89" t="s">
        <v>12</v>
      </c>
      <c r="B89" t="s">
        <v>80</v>
      </c>
    </row>
    <row r="90" spans="1:7" ht="15.5" x14ac:dyDescent="0.35">
      <c r="A90" s="1" t="s">
        <v>13</v>
      </c>
    </row>
    <row r="91" spans="1:7" x14ac:dyDescent="0.35">
      <c r="A91" t="s">
        <v>14</v>
      </c>
      <c r="B91" t="s">
        <v>15</v>
      </c>
      <c r="C91" t="s">
        <v>16</v>
      </c>
      <c r="D91" t="s">
        <v>7</v>
      </c>
      <c r="E91" t="s">
        <v>10</v>
      </c>
      <c r="F91" t="s">
        <v>18</v>
      </c>
      <c r="G91" t="s">
        <v>9</v>
      </c>
    </row>
    <row r="92" spans="1:7" x14ac:dyDescent="0.35">
      <c r="A92" t="s">
        <v>387</v>
      </c>
      <c r="B92">
        <v>1</v>
      </c>
      <c r="C92" t="s">
        <v>81</v>
      </c>
      <c r="D92" t="s">
        <v>79</v>
      </c>
      <c r="E92" t="s">
        <v>21</v>
      </c>
      <c r="F92" t="s">
        <v>25</v>
      </c>
    </row>
    <row r="93" spans="1:7" x14ac:dyDescent="0.35">
      <c r="A93" t="s">
        <v>473</v>
      </c>
      <c r="B93">
        <v>1</v>
      </c>
      <c r="C93" t="s">
        <v>83</v>
      </c>
      <c r="D93" t="s">
        <v>34</v>
      </c>
      <c r="E93" t="s">
        <v>21</v>
      </c>
      <c r="F93" t="s">
        <v>27</v>
      </c>
      <c r="G93" t="s">
        <v>474</v>
      </c>
    </row>
    <row r="94" spans="1:7" x14ac:dyDescent="0.35">
      <c r="A94" t="s">
        <v>577</v>
      </c>
      <c r="B94">
        <v>0.5</v>
      </c>
      <c r="C94" t="s">
        <v>83</v>
      </c>
      <c r="D94" t="s">
        <v>34</v>
      </c>
      <c r="E94" t="s">
        <v>21</v>
      </c>
      <c r="F94" t="s">
        <v>27</v>
      </c>
      <c r="G94" t="s">
        <v>569</v>
      </c>
    </row>
    <row r="95" spans="1:7" x14ac:dyDescent="0.35">
      <c r="A95" t="s">
        <v>348</v>
      </c>
      <c r="B95">
        <v>0.5</v>
      </c>
      <c r="C95" t="s">
        <v>83</v>
      </c>
      <c r="D95" t="s">
        <v>34</v>
      </c>
      <c r="E95" t="s">
        <v>21</v>
      </c>
      <c r="F95" t="s">
        <v>27</v>
      </c>
      <c r="G95" t="s">
        <v>349</v>
      </c>
    </row>
    <row r="97" spans="1:7" ht="15.5" x14ac:dyDescent="0.35">
      <c r="A97" s="1" t="s">
        <v>4</v>
      </c>
      <c r="B97" s="1" t="s">
        <v>77</v>
      </c>
    </row>
    <row r="98" spans="1:7" x14ac:dyDescent="0.35">
      <c r="A98" t="s">
        <v>6</v>
      </c>
      <c r="B98" t="s">
        <v>78</v>
      </c>
    </row>
    <row r="99" spans="1:7" x14ac:dyDescent="0.35">
      <c r="A99" t="s">
        <v>65</v>
      </c>
      <c r="B99" t="s">
        <v>66</v>
      </c>
    </row>
    <row r="100" spans="1:7" x14ac:dyDescent="0.35">
      <c r="A100" t="s">
        <v>7</v>
      </c>
      <c r="B100" t="s">
        <v>79</v>
      </c>
    </row>
    <row r="101" spans="1:7" x14ac:dyDescent="0.35">
      <c r="A101" t="s">
        <v>67</v>
      </c>
      <c r="B101">
        <v>1</v>
      </c>
    </row>
    <row r="102" spans="1:7" x14ac:dyDescent="0.35">
      <c r="A102" t="s">
        <v>9</v>
      </c>
      <c r="B102" t="s">
        <v>77</v>
      </c>
    </row>
    <row r="103" spans="1:7" x14ac:dyDescent="0.35">
      <c r="A103" t="s">
        <v>10</v>
      </c>
      <c r="B103" t="s">
        <v>21</v>
      </c>
    </row>
    <row r="104" spans="1:7" x14ac:dyDescent="0.35">
      <c r="A104" t="s">
        <v>12</v>
      </c>
      <c r="B104" t="s">
        <v>80</v>
      </c>
    </row>
    <row r="105" spans="1:7" ht="15.5" x14ac:dyDescent="0.35">
      <c r="A105" s="1" t="s">
        <v>13</v>
      </c>
    </row>
    <row r="106" spans="1:7" x14ac:dyDescent="0.35">
      <c r="A106" t="s">
        <v>14</v>
      </c>
      <c r="B106" t="s">
        <v>15</v>
      </c>
      <c r="C106" t="s">
        <v>16</v>
      </c>
      <c r="D106" t="s">
        <v>7</v>
      </c>
      <c r="E106" t="s">
        <v>10</v>
      </c>
      <c r="F106" t="s">
        <v>18</v>
      </c>
      <c r="G106" t="s">
        <v>9</v>
      </c>
    </row>
    <row r="107" spans="1:7" x14ac:dyDescent="0.35">
      <c r="A107" t="s">
        <v>77</v>
      </c>
      <c r="B107">
        <v>1</v>
      </c>
      <c r="C107" t="s">
        <v>81</v>
      </c>
      <c r="D107" t="s">
        <v>79</v>
      </c>
      <c r="E107" t="s">
        <v>21</v>
      </c>
      <c r="F107" t="s">
        <v>25</v>
      </c>
    </row>
    <row r="108" spans="1:7" x14ac:dyDescent="0.35">
      <c r="A108" t="s">
        <v>82</v>
      </c>
      <c r="B108">
        <v>1</v>
      </c>
      <c r="C108" t="s">
        <v>83</v>
      </c>
      <c r="D108" t="s">
        <v>34</v>
      </c>
      <c r="E108" t="s">
        <v>21</v>
      </c>
      <c r="F108" t="s">
        <v>27</v>
      </c>
      <c r="G108" t="s">
        <v>84</v>
      </c>
    </row>
    <row r="109" spans="1:7" x14ac:dyDescent="0.35">
      <c r="A109" t="s">
        <v>85</v>
      </c>
      <c r="B109">
        <v>1</v>
      </c>
      <c r="C109" t="s">
        <v>83</v>
      </c>
      <c r="D109" t="s">
        <v>34</v>
      </c>
      <c r="E109" t="s">
        <v>21</v>
      </c>
      <c r="F109" t="s">
        <v>27</v>
      </c>
      <c r="G109" t="s">
        <v>86</v>
      </c>
    </row>
    <row r="111" spans="1:7" ht="15.5" x14ac:dyDescent="0.35">
      <c r="A111" s="1" t="s">
        <v>4</v>
      </c>
      <c r="B111" s="1" t="s">
        <v>693</v>
      </c>
    </row>
    <row r="112" spans="1:7" x14ac:dyDescent="0.35">
      <c r="A112" t="s">
        <v>6</v>
      </c>
      <c r="B112" t="s">
        <v>390</v>
      </c>
    </row>
    <row r="113" spans="1:8" x14ac:dyDescent="0.35">
      <c r="A113" t="s">
        <v>65</v>
      </c>
      <c r="B113" t="s">
        <v>66</v>
      </c>
    </row>
    <row r="114" spans="1:8" x14ac:dyDescent="0.35">
      <c r="A114" t="s">
        <v>7</v>
      </c>
      <c r="B114" t="s">
        <v>79</v>
      </c>
    </row>
    <row r="115" spans="1:8" x14ac:dyDescent="0.35">
      <c r="A115" t="s">
        <v>67</v>
      </c>
      <c r="B115">
        <v>1</v>
      </c>
    </row>
    <row r="116" spans="1:8" x14ac:dyDescent="0.35">
      <c r="A116" t="s">
        <v>9</v>
      </c>
      <c r="B116" t="s">
        <v>693</v>
      </c>
    </row>
    <row r="117" spans="1:8" x14ac:dyDescent="0.35">
      <c r="A117" t="s">
        <v>10</v>
      </c>
      <c r="B117" t="s">
        <v>21</v>
      </c>
    </row>
    <row r="118" spans="1:8" x14ac:dyDescent="0.35">
      <c r="A118" t="s">
        <v>12</v>
      </c>
      <c r="B118" t="s">
        <v>80</v>
      </c>
    </row>
    <row r="119" spans="1:8" ht="15.5" x14ac:dyDescent="0.35">
      <c r="A119" s="1" t="s">
        <v>13</v>
      </c>
    </row>
    <row r="120" spans="1:8" x14ac:dyDescent="0.35">
      <c r="A120" t="s">
        <v>14</v>
      </c>
      <c r="B120" t="s">
        <v>15</v>
      </c>
      <c r="C120" t="s">
        <v>16</v>
      </c>
      <c r="D120" t="s">
        <v>7</v>
      </c>
      <c r="E120" t="s">
        <v>10</v>
      </c>
      <c r="F120" t="s">
        <v>17</v>
      </c>
      <c r="G120" t="s">
        <v>18</v>
      </c>
      <c r="H120" t="s">
        <v>9</v>
      </c>
    </row>
    <row r="121" spans="1:8" x14ac:dyDescent="0.35">
      <c r="A121" t="s">
        <v>109</v>
      </c>
      <c r="B121">
        <v>1.5</v>
      </c>
      <c r="C121" t="s">
        <v>20</v>
      </c>
      <c r="E121" t="s">
        <v>11</v>
      </c>
      <c r="F121" t="s">
        <v>22</v>
      </c>
      <c r="G121" t="s">
        <v>23</v>
      </c>
    </row>
    <row r="122" spans="1:8" x14ac:dyDescent="0.35">
      <c r="A122" t="s">
        <v>391</v>
      </c>
      <c r="B122">
        <v>1.9E-2</v>
      </c>
      <c r="C122" t="s">
        <v>20</v>
      </c>
      <c r="E122" t="s">
        <v>21</v>
      </c>
      <c r="F122" t="s">
        <v>208</v>
      </c>
      <c r="G122" t="s">
        <v>23</v>
      </c>
    </row>
    <row r="123" spans="1:8" x14ac:dyDescent="0.35">
      <c r="A123" t="s">
        <v>392</v>
      </c>
      <c r="B123">
        <v>0.1</v>
      </c>
      <c r="C123" t="s">
        <v>20</v>
      </c>
      <c r="E123" t="s">
        <v>21</v>
      </c>
      <c r="F123" t="s">
        <v>208</v>
      </c>
      <c r="G123" t="s">
        <v>23</v>
      </c>
    </row>
    <row r="124" spans="1:8" x14ac:dyDescent="0.35">
      <c r="A124" t="s">
        <v>393</v>
      </c>
      <c r="B124">
        <v>3.2000000000000001E-2</v>
      </c>
      <c r="C124" t="s">
        <v>20</v>
      </c>
      <c r="E124" t="s">
        <v>21</v>
      </c>
      <c r="F124" t="s">
        <v>208</v>
      </c>
      <c r="G124" t="s">
        <v>23</v>
      </c>
    </row>
    <row r="125" spans="1:8" x14ac:dyDescent="0.35">
      <c r="A125" t="s">
        <v>693</v>
      </c>
      <c r="B125">
        <v>1</v>
      </c>
      <c r="C125" t="s">
        <v>81</v>
      </c>
      <c r="D125" t="s">
        <v>79</v>
      </c>
      <c r="E125" t="s">
        <v>21</v>
      </c>
      <c r="G125" t="s">
        <v>25</v>
      </c>
    </row>
    <row r="126" spans="1:8" x14ac:dyDescent="0.35">
      <c r="A126" t="s">
        <v>293</v>
      </c>
      <c r="B126">
        <v>4.0000000000000001E-10</v>
      </c>
      <c r="C126" t="s">
        <v>83</v>
      </c>
      <c r="D126" t="s">
        <v>34</v>
      </c>
      <c r="E126" t="s">
        <v>10</v>
      </c>
      <c r="G126" t="s">
        <v>27</v>
      </c>
      <c r="H126" t="s">
        <v>29</v>
      </c>
    </row>
    <row r="127" spans="1:8" x14ac:dyDescent="0.35">
      <c r="A127" t="s">
        <v>213</v>
      </c>
      <c r="B127">
        <v>15</v>
      </c>
      <c r="C127" t="s">
        <v>83</v>
      </c>
      <c r="D127" t="s">
        <v>69</v>
      </c>
      <c r="E127" t="s">
        <v>11</v>
      </c>
      <c r="G127" t="s">
        <v>27</v>
      </c>
      <c r="H127" t="s">
        <v>214</v>
      </c>
    </row>
    <row r="128" spans="1:8" x14ac:dyDescent="0.35">
      <c r="A128" t="s">
        <v>394</v>
      </c>
      <c r="B128">
        <v>1</v>
      </c>
      <c r="C128" t="s">
        <v>83</v>
      </c>
      <c r="D128" t="s">
        <v>69</v>
      </c>
      <c r="E128" t="s">
        <v>21</v>
      </c>
      <c r="G128" t="s">
        <v>27</v>
      </c>
      <c r="H128" t="s">
        <v>395</v>
      </c>
    </row>
    <row r="129" spans="1:8" x14ac:dyDescent="0.35">
      <c r="A129" t="s">
        <v>396</v>
      </c>
      <c r="B129">
        <v>0.46</v>
      </c>
      <c r="C129" t="s">
        <v>83</v>
      </c>
      <c r="D129" t="s">
        <v>34</v>
      </c>
      <c r="E129" t="s">
        <v>21</v>
      </c>
      <c r="G129" t="s">
        <v>27</v>
      </c>
      <c r="H129" t="s">
        <v>397</v>
      </c>
    </row>
    <row r="130" spans="1:8" x14ac:dyDescent="0.35">
      <c r="A130" t="s">
        <v>398</v>
      </c>
      <c r="B130">
        <v>0.65</v>
      </c>
      <c r="C130" t="s">
        <v>83</v>
      </c>
      <c r="D130" t="s">
        <v>34</v>
      </c>
      <c r="E130" t="s">
        <v>21</v>
      </c>
      <c r="G130" t="s">
        <v>27</v>
      </c>
      <c r="H130" t="s">
        <v>399</v>
      </c>
    </row>
    <row r="131" spans="1:8" x14ac:dyDescent="0.35">
      <c r="A131" t="s">
        <v>52</v>
      </c>
      <c r="B131">
        <v>46</v>
      </c>
      <c r="C131" t="s">
        <v>83</v>
      </c>
      <c r="D131" t="s">
        <v>69</v>
      </c>
      <c r="E131" t="s">
        <v>21</v>
      </c>
      <c r="G131" t="s">
        <v>27</v>
      </c>
      <c r="H131" t="s">
        <v>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4"/>
  <sheetViews>
    <sheetView workbookViewId="0">
      <selection activeCell="B10" sqref="B10"/>
    </sheetView>
  </sheetViews>
  <sheetFormatPr defaultRowHeight="14.5" x14ac:dyDescent="0.35"/>
  <cols>
    <col min="1" max="1" width="61.54296875" bestFit="1" customWidth="1"/>
  </cols>
  <sheetData>
    <row r="1" spans="1:14" ht="15.5" x14ac:dyDescent="0.35">
      <c r="A1" s="1" t="s">
        <v>4</v>
      </c>
      <c r="B1" s="1" t="s">
        <v>698</v>
      </c>
    </row>
    <row r="2" spans="1:14" x14ac:dyDescent="0.35">
      <c r="A2" t="s">
        <v>65</v>
      </c>
      <c r="B2" t="s">
        <v>66</v>
      </c>
    </row>
    <row r="3" spans="1:14" x14ac:dyDescent="0.35">
      <c r="A3" t="s">
        <v>7</v>
      </c>
      <c r="B3" t="s">
        <v>34</v>
      </c>
    </row>
    <row r="4" spans="1:14" x14ac:dyDescent="0.35">
      <c r="A4" t="s">
        <v>67</v>
      </c>
      <c r="B4">
        <v>1</v>
      </c>
    </row>
    <row r="5" spans="1:14" x14ac:dyDescent="0.35">
      <c r="A5" t="s">
        <v>9</v>
      </c>
      <c r="B5" t="s">
        <v>123</v>
      </c>
    </row>
    <row r="6" spans="1:14" x14ac:dyDescent="0.35">
      <c r="A6" t="s">
        <v>10</v>
      </c>
      <c r="B6" t="s">
        <v>21</v>
      </c>
    </row>
    <row r="7" spans="1:14" x14ac:dyDescent="0.35">
      <c r="A7" t="s">
        <v>12</v>
      </c>
      <c r="B7" t="s">
        <v>80</v>
      </c>
    </row>
    <row r="8" spans="1:14" ht="15.5" x14ac:dyDescent="0.35">
      <c r="A8" s="1" t="s">
        <v>13</v>
      </c>
    </row>
    <row r="9" spans="1:14" x14ac:dyDescent="0.35">
      <c r="A9" t="s">
        <v>14</v>
      </c>
      <c r="B9" t="s">
        <v>9</v>
      </c>
      <c r="C9" t="s">
        <v>15</v>
      </c>
      <c r="D9" t="s">
        <v>10</v>
      </c>
      <c r="E9" t="s">
        <v>16</v>
      </c>
      <c r="F9" t="s">
        <v>17</v>
      </c>
      <c r="G9" t="s">
        <v>7</v>
      </c>
      <c r="H9" t="s">
        <v>18</v>
      </c>
      <c r="I9" t="s">
        <v>91</v>
      </c>
      <c r="J9" t="s">
        <v>65</v>
      </c>
    </row>
    <row r="10" spans="1:14" ht="15.5" x14ac:dyDescent="0.35">
      <c r="A10" s="2" t="s">
        <v>698</v>
      </c>
      <c r="B10" t="s">
        <v>123</v>
      </c>
      <c r="C10">
        <v>1</v>
      </c>
      <c r="D10" t="s">
        <v>21</v>
      </c>
      <c r="E10" t="s">
        <v>1</v>
      </c>
      <c r="G10" t="s">
        <v>34</v>
      </c>
      <c r="H10" t="s">
        <v>25</v>
      </c>
    </row>
    <row r="11" spans="1:14" x14ac:dyDescent="0.35">
      <c r="A11" t="s">
        <v>250</v>
      </c>
      <c r="C11" s="6">
        <v>0.25692307692307692</v>
      </c>
      <c r="D11" t="s">
        <v>21</v>
      </c>
      <c r="E11" t="s">
        <v>1</v>
      </c>
      <c r="G11" t="s">
        <v>79</v>
      </c>
      <c r="H11" t="s">
        <v>27</v>
      </c>
      <c r="N11" s="6"/>
    </row>
    <row r="12" spans="1:14" x14ac:dyDescent="0.35">
      <c r="A12" t="s">
        <v>101</v>
      </c>
      <c r="C12" s="6">
        <v>0.18923076923076923</v>
      </c>
      <c r="D12" t="s">
        <v>21</v>
      </c>
      <c r="E12" t="s">
        <v>1</v>
      </c>
      <c r="G12" t="s">
        <v>79</v>
      </c>
      <c r="H12" t="s">
        <v>27</v>
      </c>
      <c r="N12" s="6"/>
    </row>
    <row r="13" spans="1:14" x14ac:dyDescent="0.35">
      <c r="A13" t="s">
        <v>242</v>
      </c>
      <c r="C13" s="6">
        <v>6.4615384615384616E-2</v>
      </c>
      <c r="D13" t="s">
        <v>21</v>
      </c>
      <c r="E13" t="s">
        <v>1</v>
      </c>
      <c r="G13" t="s">
        <v>79</v>
      </c>
      <c r="H13" t="s">
        <v>27</v>
      </c>
      <c r="N13" s="6"/>
    </row>
    <row r="14" spans="1:14" x14ac:dyDescent="0.35">
      <c r="A14" t="s">
        <v>87</v>
      </c>
      <c r="C14" s="6">
        <v>0.12769230769230769</v>
      </c>
      <c r="D14" t="s">
        <v>21</v>
      </c>
      <c r="E14" t="s">
        <v>1</v>
      </c>
      <c r="G14" t="s">
        <v>79</v>
      </c>
      <c r="H14" t="s">
        <v>27</v>
      </c>
      <c r="N14" s="6"/>
    </row>
    <row r="15" spans="1:14" x14ac:dyDescent="0.35">
      <c r="A15" t="s">
        <v>300</v>
      </c>
      <c r="C15" s="6">
        <v>0.25846153846153846</v>
      </c>
      <c r="D15" t="s">
        <v>21</v>
      </c>
      <c r="E15" t="s">
        <v>1</v>
      </c>
      <c r="G15" t="s">
        <v>79</v>
      </c>
      <c r="H15" t="s">
        <v>27</v>
      </c>
      <c r="N15" s="6"/>
    </row>
    <row r="16" spans="1:14" x14ac:dyDescent="0.35">
      <c r="A16" t="s">
        <v>389</v>
      </c>
      <c r="C16" s="6">
        <v>7.2307692307692309E-2</v>
      </c>
      <c r="D16" t="s">
        <v>21</v>
      </c>
      <c r="E16" t="s">
        <v>1</v>
      </c>
      <c r="G16" t="s">
        <v>79</v>
      </c>
      <c r="H16" t="s">
        <v>27</v>
      </c>
      <c r="N16" s="6"/>
    </row>
    <row r="17" spans="1:14" x14ac:dyDescent="0.35">
      <c r="A17" t="s">
        <v>126</v>
      </c>
      <c r="C17" s="6">
        <v>3.0769230769230771E-2</v>
      </c>
      <c r="D17" t="s">
        <v>21</v>
      </c>
      <c r="E17" t="s">
        <v>99</v>
      </c>
      <c r="G17" t="s">
        <v>34</v>
      </c>
      <c r="H17" t="s">
        <v>27</v>
      </c>
      <c r="J17" t="s">
        <v>697</v>
      </c>
      <c r="N17" s="6"/>
    </row>
    <row r="18" spans="1:14" x14ac:dyDescent="0.35">
      <c r="A18" t="s">
        <v>131</v>
      </c>
      <c r="B18" t="s">
        <v>132</v>
      </c>
      <c r="C18" s="6">
        <v>5.0076923076923077</v>
      </c>
      <c r="D18" t="s">
        <v>21</v>
      </c>
      <c r="E18" t="s">
        <v>200</v>
      </c>
      <c r="G18" t="s">
        <v>69</v>
      </c>
      <c r="H18" t="s">
        <v>27</v>
      </c>
      <c r="N18" s="6"/>
    </row>
    <row r="19" spans="1:14" x14ac:dyDescent="0.35">
      <c r="A19" s="7" t="s">
        <v>120</v>
      </c>
      <c r="B19" t="s">
        <v>122</v>
      </c>
      <c r="C19" s="8">
        <v>3</v>
      </c>
      <c r="D19" t="s">
        <v>61</v>
      </c>
      <c r="E19" t="s">
        <v>200</v>
      </c>
      <c r="G19" t="s">
        <v>121</v>
      </c>
      <c r="H19" t="s">
        <v>27</v>
      </c>
      <c r="N19" s="6"/>
    </row>
    <row r="20" spans="1:14" x14ac:dyDescent="0.35">
      <c r="A20" t="s">
        <v>129</v>
      </c>
      <c r="B20" t="s">
        <v>130</v>
      </c>
      <c r="C20">
        <v>10.8</v>
      </c>
      <c r="D20" t="s">
        <v>11</v>
      </c>
      <c r="E20" t="s">
        <v>200</v>
      </c>
      <c r="G20" t="s">
        <v>69</v>
      </c>
      <c r="H20" t="s">
        <v>27</v>
      </c>
    </row>
    <row r="23" spans="1:14" ht="15.5" x14ac:dyDescent="0.35">
      <c r="A23" s="1" t="s">
        <v>4</v>
      </c>
      <c r="B23" s="1" t="s">
        <v>101</v>
      </c>
    </row>
    <row r="24" spans="1:14" x14ac:dyDescent="0.35">
      <c r="A24" t="s">
        <v>6</v>
      </c>
      <c r="B24" t="s">
        <v>102</v>
      </c>
    </row>
    <row r="25" spans="1:14" x14ac:dyDescent="0.35">
      <c r="A25" t="s">
        <v>65</v>
      </c>
      <c r="B25" t="s">
        <v>66</v>
      </c>
    </row>
    <row r="26" spans="1:14" x14ac:dyDescent="0.35">
      <c r="A26" t="s">
        <v>7</v>
      </c>
      <c r="B26" t="s">
        <v>79</v>
      </c>
    </row>
    <row r="27" spans="1:14" x14ac:dyDescent="0.35">
      <c r="A27" t="s">
        <v>67</v>
      </c>
      <c r="B27">
        <v>1</v>
      </c>
    </row>
    <row r="28" spans="1:14" x14ac:dyDescent="0.35">
      <c r="A28" t="s">
        <v>9</v>
      </c>
      <c r="B28" t="s">
        <v>101</v>
      </c>
    </row>
    <row r="29" spans="1:14" x14ac:dyDescent="0.35">
      <c r="A29" t="s">
        <v>10</v>
      </c>
      <c r="B29" t="s">
        <v>21</v>
      </c>
    </row>
    <row r="30" spans="1:14" x14ac:dyDescent="0.35">
      <c r="A30" t="s">
        <v>12</v>
      </c>
      <c r="B30" t="s">
        <v>80</v>
      </c>
    </row>
    <row r="31" spans="1:14" ht="15.5" x14ac:dyDescent="0.35">
      <c r="A31" s="1" t="s">
        <v>13</v>
      </c>
    </row>
    <row r="32" spans="1:14" x14ac:dyDescent="0.35">
      <c r="A32" t="s">
        <v>14</v>
      </c>
      <c r="B32" t="s">
        <v>15</v>
      </c>
      <c r="C32" t="s">
        <v>16</v>
      </c>
      <c r="D32" t="s">
        <v>7</v>
      </c>
      <c r="E32" t="s">
        <v>10</v>
      </c>
      <c r="F32" t="s">
        <v>18</v>
      </c>
      <c r="G32" t="s">
        <v>9</v>
      </c>
    </row>
    <row r="33" spans="1:7" x14ac:dyDescent="0.35">
      <c r="A33" t="s">
        <v>101</v>
      </c>
      <c r="B33">
        <v>1</v>
      </c>
      <c r="C33" t="s">
        <v>1</v>
      </c>
      <c r="D33" t="s">
        <v>79</v>
      </c>
      <c r="E33" t="s">
        <v>21</v>
      </c>
      <c r="F33" t="s">
        <v>25</v>
      </c>
    </row>
    <row r="34" spans="1:7" x14ac:dyDescent="0.35">
      <c r="A34" t="s">
        <v>103</v>
      </c>
      <c r="B34">
        <v>0.9</v>
      </c>
      <c r="C34" t="s">
        <v>83</v>
      </c>
      <c r="D34" t="s">
        <v>69</v>
      </c>
      <c r="E34" t="s">
        <v>21</v>
      </c>
      <c r="F34" t="s">
        <v>27</v>
      </c>
      <c r="G34" t="s">
        <v>93</v>
      </c>
    </row>
    <row r="35" spans="1:7" x14ac:dyDescent="0.35">
      <c r="A35" t="s">
        <v>94</v>
      </c>
      <c r="B35">
        <v>0.05</v>
      </c>
      <c r="C35" t="s">
        <v>83</v>
      </c>
      <c r="D35" t="s">
        <v>34</v>
      </c>
      <c r="E35" t="s">
        <v>21</v>
      </c>
      <c r="F35" t="s">
        <v>27</v>
      </c>
      <c r="G35" t="s">
        <v>95</v>
      </c>
    </row>
    <row r="36" spans="1:7" x14ac:dyDescent="0.35">
      <c r="A36" t="s">
        <v>96</v>
      </c>
      <c r="B36">
        <v>3.5000000000000003E-2</v>
      </c>
      <c r="C36" t="s">
        <v>83</v>
      </c>
      <c r="D36" t="s">
        <v>34</v>
      </c>
      <c r="E36" t="s">
        <v>21</v>
      </c>
      <c r="F36" t="s">
        <v>27</v>
      </c>
      <c r="G36" t="s">
        <v>97</v>
      </c>
    </row>
    <row r="37" spans="1:7" x14ac:dyDescent="0.35">
      <c r="A37" t="s">
        <v>104</v>
      </c>
      <c r="B37">
        <v>1.4999999999999999E-2</v>
      </c>
      <c r="C37" t="s">
        <v>99</v>
      </c>
      <c r="D37" t="s">
        <v>34</v>
      </c>
      <c r="E37" t="s">
        <v>21</v>
      </c>
      <c r="F37" t="s">
        <v>27</v>
      </c>
      <c r="G37" t="s">
        <v>105</v>
      </c>
    </row>
    <row r="39" spans="1:7" ht="15.5" x14ac:dyDescent="0.35">
      <c r="A39" s="1" t="s">
        <v>4</v>
      </c>
      <c r="B39" s="1" t="s">
        <v>242</v>
      </c>
    </row>
    <row r="40" spans="1:7" x14ac:dyDescent="0.35">
      <c r="A40" t="s">
        <v>6</v>
      </c>
      <c r="B40" t="s">
        <v>243</v>
      </c>
    </row>
    <row r="41" spans="1:7" x14ac:dyDescent="0.35">
      <c r="A41" t="s">
        <v>65</v>
      </c>
      <c r="B41" t="s">
        <v>66</v>
      </c>
    </row>
    <row r="42" spans="1:7" x14ac:dyDescent="0.35">
      <c r="A42" t="s">
        <v>7</v>
      </c>
      <c r="B42" t="s">
        <v>79</v>
      </c>
    </row>
    <row r="43" spans="1:7" x14ac:dyDescent="0.35">
      <c r="A43" t="s">
        <v>67</v>
      </c>
      <c r="B43">
        <v>1</v>
      </c>
    </row>
    <row r="44" spans="1:7" x14ac:dyDescent="0.35">
      <c r="A44" t="s">
        <v>9</v>
      </c>
      <c r="B44" t="s">
        <v>242</v>
      </c>
    </row>
    <row r="45" spans="1:7" x14ac:dyDescent="0.35">
      <c r="A45" t="s">
        <v>10</v>
      </c>
      <c r="B45" t="s">
        <v>21</v>
      </c>
    </row>
    <row r="46" spans="1:7" x14ac:dyDescent="0.35">
      <c r="A46" t="s">
        <v>12</v>
      </c>
      <c r="B46" t="s">
        <v>80</v>
      </c>
    </row>
    <row r="47" spans="1:7" ht="15.5" x14ac:dyDescent="0.35">
      <c r="A47" s="1" t="s">
        <v>13</v>
      </c>
    </row>
    <row r="48" spans="1:7" x14ac:dyDescent="0.35">
      <c r="A48" t="s">
        <v>14</v>
      </c>
      <c r="B48" t="s">
        <v>15</v>
      </c>
      <c r="C48" t="s">
        <v>16</v>
      </c>
      <c r="D48" t="s">
        <v>7</v>
      </c>
      <c r="E48" t="s">
        <v>10</v>
      </c>
      <c r="F48" t="s">
        <v>18</v>
      </c>
      <c r="G48" t="s">
        <v>9</v>
      </c>
    </row>
    <row r="49" spans="1:7" x14ac:dyDescent="0.35">
      <c r="A49" t="s">
        <v>242</v>
      </c>
      <c r="B49">
        <v>1</v>
      </c>
      <c r="C49" t="s">
        <v>1</v>
      </c>
      <c r="D49" t="s">
        <v>79</v>
      </c>
      <c r="E49" t="s">
        <v>21</v>
      </c>
      <c r="F49" t="s">
        <v>25</v>
      </c>
    </row>
    <row r="50" spans="1:7" x14ac:dyDescent="0.35">
      <c r="A50" t="s">
        <v>237</v>
      </c>
      <c r="B50">
        <v>1</v>
      </c>
      <c r="C50" t="s">
        <v>83</v>
      </c>
      <c r="D50" t="s">
        <v>238</v>
      </c>
      <c r="E50" t="s">
        <v>21</v>
      </c>
      <c r="F50" t="s">
        <v>27</v>
      </c>
      <c r="G50" t="s">
        <v>239</v>
      </c>
    </row>
    <row r="51" spans="1:7" x14ac:dyDescent="0.35">
      <c r="A51" t="s">
        <v>240</v>
      </c>
      <c r="B51">
        <v>1</v>
      </c>
      <c r="C51" t="s">
        <v>83</v>
      </c>
      <c r="D51" t="s">
        <v>34</v>
      </c>
      <c r="E51" t="s">
        <v>21</v>
      </c>
      <c r="F51" t="s">
        <v>27</v>
      </c>
      <c r="G51" t="s">
        <v>241</v>
      </c>
    </row>
    <row r="53" spans="1:7" ht="15.5" x14ac:dyDescent="0.35">
      <c r="A53" s="1" t="s">
        <v>4</v>
      </c>
      <c r="B53" s="1" t="s">
        <v>250</v>
      </c>
    </row>
    <row r="54" spans="1:7" x14ac:dyDescent="0.35">
      <c r="A54" t="s">
        <v>6</v>
      </c>
      <c r="B54" t="s">
        <v>251</v>
      </c>
    </row>
    <row r="55" spans="1:7" x14ac:dyDescent="0.35">
      <c r="A55" t="s">
        <v>65</v>
      </c>
      <c r="B55" t="s">
        <v>66</v>
      </c>
    </row>
    <row r="56" spans="1:7" x14ac:dyDescent="0.35">
      <c r="A56" t="s">
        <v>7</v>
      </c>
      <c r="B56" t="s">
        <v>79</v>
      </c>
    </row>
    <row r="57" spans="1:7" x14ac:dyDescent="0.35">
      <c r="A57" t="s">
        <v>67</v>
      </c>
      <c r="B57">
        <v>1</v>
      </c>
    </row>
    <row r="58" spans="1:7" x14ac:dyDescent="0.35">
      <c r="A58" t="s">
        <v>9</v>
      </c>
      <c r="B58" t="s">
        <v>250</v>
      </c>
    </row>
    <row r="59" spans="1:7" x14ac:dyDescent="0.35">
      <c r="A59" t="s">
        <v>10</v>
      </c>
      <c r="B59" t="s">
        <v>21</v>
      </c>
    </row>
    <row r="60" spans="1:7" x14ac:dyDescent="0.35">
      <c r="A60" t="s">
        <v>12</v>
      </c>
      <c r="B60" t="s">
        <v>80</v>
      </c>
    </row>
    <row r="61" spans="1:7" ht="15.5" x14ac:dyDescent="0.35">
      <c r="A61" s="1" t="s">
        <v>13</v>
      </c>
    </row>
    <row r="62" spans="1:7" x14ac:dyDescent="0.35">
      <c r="A62" t="s">
        <v>14</v>
      </c>
      <c r="B62" t="s">
        <v>15</v>
      </c>
      <c r="C62" t="s">
        <v>16</v>
      </c>
      <c r="D62" t="s">
        <v>7</v>
      </c>
      <c r="E62" t="s">
        <v>10</v>
      </c>
      <c r="F62" t="s">
        <v>18</v>
      </c>
      <c r="G62" t="s">
        <v>9</v>
      </c>
    </row>
    <row r="63" spans="1:7" x14ac:dyDescent="0.35">
      <c r="A63" t="s">
        <v>250</v>
      </c>
      <c r="B63">
        <v>1</v>
      </c>
      <c r="C63" t="s">
        <v>1</v>
      </c>
      <c r="D63" t="s">
        <v>79</v>
      </c>
      <c r="E63" t="s">
        <v>21</v>
      </c>
      <c r="F63" t="s">
        <v>25</v>
      </c>
    </row>
    <row r="64" spans="1:7" x14ac:dyDescent="0.35">
      <c r="A64" t="s">
        <v>694</v>
      </c>
      <c r="B64">
        <v>0.94</v>
      </c>
      <c r="C64" t="s">
        <v>1</v>
      </c>
      <c r="D64" t="s">
        <v>79</v>
      </c>
      <c r="E64" t="s">
        <v>21</v>
      </c>
      <c r="F64" t="s">
        <v>27</v>
      </c>
      <c r="G64" t="s">
        <v>694</v>
      </c>
    </row>
    <row r="65" spans="1:7" x14ac:dyDescent="0.35">
      <c r="A65" t="s">
        <v>246</v>
      </c>
      <c r="B65">
        <v>0.5980556828014455</v>
      </c>
      <c r="C65" t="s">
        <v>83</v>
      </c>
      <c r="D65" t="s">
        <v>34</v>
      </c>
      <c r="E65" t="s">
        <v>21</v>
      </c>
      <c r="F65" t="s">
        <v>27</v>
      </c>
      <c r="G65" t="s">
        <v>247</v>
      </c>
    </row>
    <row r="66" spans="1:7" x14ac:dyDescent="0.35">
      <c r="A66" t="s">
        <v>94</v>
      </c>
      <c r="B66">
        <v>0.02</v>
      </c>
      <c r="C66" t="s">
        <v>83</v>
      </c>
      <c r="D66" t="s">
        <v>34</v>
      </c>
      <c r="E66" t="s">
        <v>21</v>
      </c>
      <c r="F66" t="s">
        <v>27</v>
      </c>
      <c r="G66" t="s">
        <v>95</v>
      </c>
    </row>
    <row r="67" spans="1:7" x14ac:dyDescent="0.35">
      <c r="A67" t="s">
        <v>248</v>
      </c>
      <c r="B67">
        <v>0.04</v>
      </c>
      <c r="C67" t="s">
        <v>83</v>
      </c>
      <c r="D67" t="s">
        <v>34</v>
      </c>
      <c r="E67" t="s">
        <v>21</v>
      </c>
      <c r="F67" t="s">
        <v>27</v>
      </c>
      <c r="G67" t="s">
        <v>249</v>
      </c>
    </row>
    <row r="69" spans="1:7" ht="15.5" x14ac:dyDescent="0.35">
      <c r="A69" s="1" t="s">
        <v>4</v>
      </c>
      <c r="B69" s="1" t="s">
        <v>300</v>
      </c>
    </row>
    <row r="70" spans="1:7" x14ac:dyDescent="0.35">
      <c r="A70" t="s">
        <v>6</v>
      </c>
      <c r="B70" t="s">
        <v>301</v>
      </c>
    </row>
    <row r="71" spans="1:7" x14ac:dyDescent="0.35">
      <c r="A71" t="s">
        <v>65</v>
      </c>
      <c r="B71" t="s">
        <v>66</v>
      </c>
    </row>
    <row r="72" spans="1:7" x14ac:dyDescent="0.35">
      <c r="A72" t="s">
        <v>7</v>
      </c>
      <c r="B72" t="s">
        <v>79</v>
      </c>
    </row>
    <row r="73" spans="1:7" x14ac:dyDescent="0.35">
      <c r="A73" t="s">
        <v>67</v>
      </c>
      <c r="B73">
        <v>1</v>
      </c>
    </row>
    <row r="74" spans="1:7" x14ac:dyDescent="0.35">
      <c r="A74" t="s">
        <v>9</v>
      </c>
      <c r="B74" t="s">
        <v>300</v>
      </c>
    </row>
    <row r="75" spans="1:7" x14ac:dyDescent="0.35">
      <c r="A75" t="s">
        <v>10</v>
      </c>
      <c r="B75" t="s">
        <v>21</v>
      </c>
    </row>
    <row r="76" spans="1:7" x14ac:dyDescent="0.35">
      <c r="A76" t="s">
        <v>12</v>
      </c>
      <c r="B76" t="s">
        <v>80</v>
      </c>
    </row>
    <row r="77" spans="1:7" ht="15.5" x14ac:dyDescent="0.35">
      <c r="A77" s="1" t="s">
        <v>13</v>
      </c>
    </row>
    <row r="78" spans="1:7" x14ac:dyDescent="0.35">
      <c r="A78" t="s">
        <v>14</v>
      </c>
      <c r="B78" t="s">
        <v>15</v>
      </c>
      <c r="C78" t="s">
        <v>16</v>
      </c>
      <c r="D78" t="s">
        <v>7</v>
      </c>
      <c r="E78" t="s">
        <v>10</v>
      </c>
      <c r="F78" t="s">
        <v>18</v>
      </c>
      <c r="G78" t="s">
        <v>9</v>
      </c>
    </row>
    <row r="79" spans="1:7" x14ac:dyDescent="0.35">
      <c r="A79" t="s">
        <v>300</v>
      </c>
      <c r="B79">
        <v>1</v>
      </c>
      <c r="C79" t="s">
        <v>1</v>
      </c>
      <c r="D79" t="s">
        <v>79</v>
      </c>
      <c r="E79" t="s">
        <v>21</v>
      </c>
      <c r="F79" t="s">
        <v>25</v>
      </c>
    </row>
    <row r="80" spans="1:7" x14ac:dyDescent="0.35">
      <c r="A80" t="s">
        <v>294</v>
      </c>
      <c r="B80">
        <v>0.89400000000000002</v>
      </c>
      <c r="C80" t="s">
        <v>83</v>
      </c>
      <c r="D80" t="s">
        <v>34</v>
      </c>
      <c r="E80" t="s">
        <v>21</v>
      </c>
      <c r="F80" t="s">
        <v>27</v>
      </c>
      <c r="G80" t="s">
        <v>295</v>
      </c>
    </row>
    <row r="81" spans="1:7" x14ac:dyDescent="0.35">
      <c r="A81" t="s">
        <v>296</v>
      </c>
      <c r="B81">
        <v>0.106</v>
      </c>
      <c r="C81" t="s">
        <v>83</v>
      </c>
      <c r="D81" t="s">
        <v>34</v>
      </c>
      <c r="E81" t="s">
        <v>21</v>
      </c>
      <c r="F81" t="s">
        <v>27</v>
      </c>
      <c r="G81" t="s">
        <v>297</v>
      </c>
    </row>
    <row r="83" spans="1:7" ht="15.5" x14ac:dyDescent="0.35">
      <c r="A83" s="1" t="s">
        <v>4</v>
      </c>
      <c r="B83" s="1" t="s">
        <v>389</v>
      </c>
    </row>
    <row r="84" spans="1:7" x14ac:dyDescent="0.35">
      <c r="A84" t="s">
        <v>6</v>
      </c>
      <c r="B84" t="s">
        <v>578</v>
      </c>
    </row>
    <row r="85" spans="1:7" x14ac:dyDescent="0.35">
      <c r="A85" t="s">
        <v>65</v>
      </c>
      <c r="B85" t="s">
        <v>66</v>
      </c>
    </row>
    <row r="86" spans="1:7" x14ac:dyDescent="0.35">
      <c r="A86" t="s">
        <v>7</v>
      </c>
      <c r="B86" t="s">
        <v>79</v>
      </c>
    </row>
    <row r="87" spans="1:7" x14ac:dyDescent="0.35">
      <c r="A87" t="s">
        <v>67</v>
      </c>
      <c r="B87">
        <v>1</v>
      </c>
    </row>
    <row r="88" spans="1:7" x14ac:dyDescent="0.35">
      <c r="A88" t="s">
        <v>9</v>
      </c>
      <c r="B88" t="s">
        <v>389</v>
      </c>
    </row>
    <row r="89" spans="1:7" x14ac:dyDescent="0.35">
      <c r="A89" t="s">
        <v>10</v>
      </c>
      <c r="B89" t="s">
        <v>21</v>
      </c>
    </row>
    <row r="90" spans="1:7" x14ac:dyDescent="0.35">
      <c r="A90" t="s">
        <v>12</v>
      </c>
      <c r="B90" t="s">
        <v>80</v>
      </c>
    </row>
    <row r="91" spans="1:7" ht="15.5" x14ac:dyDescent="0.35">
      <c r="A91" s="1" t="s">
        <v>13</v>
      </c>
    </row>
    <row r="92" spans="1:7" x14ac:dyDescent="0.35">
      <c r="A92" t="s">
        <v>14</v>
      </c>
      <c r="B92" t="s">
        <v>15</v>
      </c>
      <c r="C92" t="s">
        <v>16</v>
      </c>
      <c r="D92" t="s">
        <v>7</v>
      </c>
      <c r="E92" t="s">
        <v>10</v>
      </c>
      <c r="F92" t="s">
        <v>18</v>
      </c>
      <c r="G92" t="s">
        <v>9</v>
      </c>
    </row>
    <row r="93" spans="1:7" x14ac:dyDescent="0.35">
      <c r="A93" t="s">
        <v>389</v>
      </c>
      <c r="B93">
        <v>1</v>
      </c>
      <c r="C93" t="s">
        <v>1</v>
      </c>
      <c r="D93" t="s">
        <v>79</v>
      </c>
      <c r="E93" t="s">
        <v>21</v>
      </c>
      <c r="F93" t="s">
        <v>25</v>
      </c>
    </row>
    <row r="94" spans="1:7" x14ac:dyDescent="0.35">
      <c r="A94" t="s">
        <v>473</v>
      </c>
      <c r="B94">
        <v>1</v>
      </c>
      <c r="C94" t="s">
        <v>83</v>
      </c>
      <c r="D94" t="s">
        <v>34</v>
      </c>
      <c r="E94" t="s">
        <v>21</v>
      </c>
      <c r="F94" t="s">
        <v>27</v>
      </c>
      <c r="G94" t="s">
        <v>474</v>
      </c>
    </row>
    <row r="95" spans="1:7" x14ac:dyDescent="0.35">
      <c r="A95" t="s">
        <v>577</v>
      </c>
      <c r="B95">
        <v>0.5</v>
      </c>
      <c r="C95" t="s">
        <v>83</v>
      </c>
      <c r="D95" t="s">
        <v>34</v>
      </c>
      <c r="E95" t="s">
        <v>21</v>
      </c>
      <c r="F95" t="s">
        <v>27</v>
      </c>
      <c r="G95" t="s">
        <v>569</v>
      </c>
    </row>
    <row r="96" spans="1:7" x14ac:dyDescent="0.35">
      <c r="A96" t="s">
        <v>348</v>
      </c>
      <c r="B96">
        <v>0.5</v>
      </c>
      <c r="C96" t="s">
        <v>83</v>
      </c>
      <c r="D96" t="s">
        <v>34</v>
      </c>
      <c r="E96" t="s">
        <v>21</v>
      </c>
      <c r="F96" t="s">
        <v>27</v>
      </c>
      <c r="G96" t="s">
        <v>349</v>
      </c>
    </row>
    <row r="98" spans="1:7" ht="15.5" x14ac:dyDescent="0.35">
      <c r="A98" s="1" t="s">
        <v>4</v>
      </c>
      <c r="B98" s="1" t="s">
        <v>87</v>
      </c>
    </row>
    <row r="99" spans="1:7" x14ac:dyDescent="0.35">
      <c r="A99" t="s">
        <v>6</v>
      </c>
      <c r="B99" t="s">
        <v>88</v>
      </c>
    </row>
    <row r="100" spans="1:7" x14ac:dyDescent="0.35">
      <c r="A100" t="s">
        <v>65</v>
      </c>
      <c r="B100" t="s">
        <v>66</v>
      </c>
    </row>
    <row r="101" spans="1:7" x14ac:dyDescent="0.35">
      <c r="A101" t="s">
        <v>7</v>
      </c>
      <c r="B101" t="s">
        <v>79</v>
      </c>
    </row>
    <row r="102" spans="1:7" x14ac:dyDescent="0.35">
      <c r="A102" t="s">
        <v>67</v>
      </c>
      <c r="B102">
        <v>1</v>
      </c>
    </row>
    <row r="103" spans="1:7" x14ac:dyDescent="0.35">
      <c r="A103" t="s">
        <v>9</v>
      </c>
      <c r="B103" t="s">
        <v>87</v>
      </c>
    </row>
    <row r="104" spans="1:7" x14ac:dyDescent="0.35">
      <c r="A104" t="s">
        <v>10</v>
      </c>
      <c r="B104" t="s">
        <v>21</v>
      </c>
    </row>
    <row r="105" spans="1:7" x14ac:dyDescent="0.35">
      <c r="A105" t="s">
        <v>12</v>
      </c>
      <c r="B105" t="s">
        <v>80</v>
      </c>
    </row>
    <row r="106" spans="1:7" ht="15.5" x14ac:dyDescent="0.35">
      <c r="A106" s="1" t="s">
        <v>13</v>
      </c>
    </row>
    <row r="107" spans="1:7" x14ac:dyDescent="0.35">
      <c r="A107" t="s">
        <v>14</v>
      </c>
      <c r="B107" t="s">
        <v>15</v>
      </c>
      <c r="C107" t="s">
        <v>16</v>
      </c>
      <c r="D107" t="s">
        <v>7</v>
      </c>
      <c r="E107" t="s">
        <v>10</v>
      </c>
      <c r="F107" t="s">
        <v>18</v>
      </c>
      <c r="G107" t="s">
        <v>9</v>
      </c>
    </row>
    <row r="108" spans="1:7" x14ac:dyDescent="0.35">
      <c r="A108" t="s">
        <v>87</v>
      </c>
      <c r="B108">
        <v>1</v>
      </c>
      <c r="C108" t="s">
        <v>1</v>
      </c>
      <c r="D108" t="s">
        <v>79</v>
      </c>
      <c r="E108" t="s">
        <v>21</v>
      </c>
      <c r="F108" t="s">
        <v>25</v>
      </c>
    </row>
    <row r="109" spans="1:7" x14ac:dyDescent="0.35">
      <c r="A109" t="s">
        <v>82</v>
      </c>
      <c r="B109">
        <v>1</v>
      </c>
      <c r="C109" t="s">
        <v>83</v>
      </c>
      <c r="D109" t="s">
        <v>34</v>
      </c>
      <c r="E109" t="s">
        <v>21</v>
      </c>
      <c r="F109" t="s">
        <v>27</v>
      </c>
      <c r="G109" t="s">
        <v>84</v>
      </c>
    </row>
    <row r="110" spans="1:7" x14ac:dyDescent="0.35">
      <c r="A110" t="s">
        <v>85</v>
      </c>
      <c r="B110">
        <v>1</v>
      </c>
      <c r="C110" t="s">
        <v>83</v>
      </c>
      <c r="D110" t="s">
        <v>34</v>
      </c>
      <c r="E110" t="s">
        <v>21</v>
      </c>
      <c r="F110" t="s">
        <v>27</v>
      </c>
      <c r="G110" t="s">
        <v>86</v>
      </c>
    </row>
    <row r="112" spans="1:7" ht="15.5" x14ac:dyDescent="0.35">
      <c r="A112" s="1" t="s">
        <v>4</v>
      </c>
      <c r="B112" s="1" t="s">
        <v>694</v>
      </c>
    </row>
    <row r="113" spans="1:8" x14ac:dyDescent="0.35">
      <c r="A113" t="s">
        <v>6</v>
      </c>
      <c r="B113" t="s">
        <v>423</v>
      </c>
    </row>
    <row r="114" spans="1:8" x14ac:dyDescent="0.35">
      <c r="A114" t="s">
        <v>7</v>
      </c>
      <c r="B114" t="s">
        <v>79</v>
      </c>
    </row>
    <row r="115" spans="1:8" x14ac:dyDescent="0.35">
      <c r="A115" t="s">
        <v>67</v>
      </c>
      <c r="B115">
        <v>1</v>
      </c>
    </row>
    <row r="116" spans="1:8" x14ac:dyDescent="0.35">
      <c r="A116" t="s">
        <v>9</v>
      </c>
      <c r="B116" t="s">
        <v>694</v>
      </c>
    </row>
    <row r="117" spans="1:8" x14ac:dyDescent="0.35">
      <c r="A117" t="s">
        <v>18</v>
      </c>
      <c r="B117" t="s">
        <v>184</v>
      </c>
    </row>
    <row r="118" spans="1:8" x14ac:dyDescent="0.35">
      <c r="A118" t="s">
        <v>10</v>
      </c>
      <c r="B118" t="s">
        <v>21</v>
      </c>
    </row>
    <row r="119" spans="1:8" x14ac:dyDescent="0.35">
      <c r="A119" t="s">
        <v>12</v>
      </c>
      <c r="B119" t="s">
        <v>80</v>
      </c>
    </row>
    <row r="120" spans="1:8" ht="15.5" x14ac:dyDescent="0.35">
      <c r="A120" s="1" t="s">
        <v>13</v>
      </c>
    </row>
    <row r="121" spans="1:8" x14ac:dyDescent="0.35">
      <c r="A121" t="s">
        <v>14</v>
      </c>
      <c r="B121" t="s">
        <v>15</v>
      </c>
      <c r="C121" t="s">
        <v>16</v>
      </c>
      <c r="D121" t="s">
        <v>7</v>
      </c>
      <c r="E121" t="s">
        <v>10</v>
      </c>
      <c r="F121" t="s">
        <v>17</v>
      </c>
      <c r="G121" t="s">
        <v>18</v>
      </c>
      <c r="H121" t="s">
        <v>9</v>
      </c>
    </row>
    <row r="122" spans="1:8" x14ac:dyDescent="0.35">
      <c r="A122" t="s">
        <v>24</v>
      </c>
      <c r="B122">
        <v>1.37</v>
      </c>
      <c r="C122" t="s">
        <v>20</v>
      </c>
      <c r="E122" t="s">
        <v>21</v>
      </c>
      <c r="F122" t="s">
        <v>424</v>
      </c>
      <c r="G122" t="s">
        <v>23</v>
      </c>
    </row>
    <row r="123" spans="1:8" x14ac:dyDescent="0.35">
      <c r="A123" t="s">
        <v>694</v>
      </c>
      <c r="B123">
        <v>1</v>
      </c>
      <c r="C123" t="s">
        <v>1</v>
      </c>
      <c r="D123" t="s">
        <v>79</v>
      </c>
      <c r="E123" t="s">
        <v>21</v>
      </c>
      <c r="G123" t="s">
        <v>25</v>
      </c>
      <c r="H123" t="s">
        <v>694</v>
      </c>
    </row>
    <row r="124" spans="1:8" x14ac:dyDescent="0.35">
      <c r="A124" t="s">
        <v>425</v>
      </c>
      <c r="B124">
        <v>0.04</v>
      </c>
      <c r="C124" t="s">
        <v>83</v>
      </c>
      <c r="D124" t="s">
        <v>426</v>
      </c>
      <c r="E124" t="s">
        <v>21</v>
      </c>
      <c r="G124" t="s">
        <v>27</v>
      </c>
      <c r="H124" t="s">
        <v>427</v>
      </c>
    </row>
    <row r="125" spans="1:8" x14ac:dyDescent="0.35">
      <c r="A125" t="s">
        <v>428</v>
      </c>
      <c r="B125">
        <v>0.09</v>
      </c>
      <c r="C125" t="s">
        <v>83</v>
      </c>
      <c r="D125" t="s">
        <v>34</v>
      </c>
      <c r="E125" t="s">
        <v>21</v>
      </c>
      <c r="G125" t="s">
        <v>27</v>
      </c>
      <c r="H125" t="s">
        <v>279</v>
      </c>
    </row>
    <row r="126" spans="1:8" x14ac:dyDescent="0.35">
      <c r="A126" t="s">
        <v>264</v>
      </c>
      <c r="B126">
        <v>2.96</v>
      </c>
      <c r="C126" t="s">
        <v>83</v>
      </c>
      <c r="D126" t="s">
        <v>53</v>
      </c>
      <c r="E126" t="s">
        <v>11</v>
      </c>
      <c r="G126" t="s">
        <v>27</v>
      </c>
      <c r="H126" t="s">
        <v>130</v>
      </c>
    </row>
    <row r="127" spans="1:8" x14ac:dyDescent="0.35">
      <c r="A127" t="s">
        <v>429</v>
      </c>
      <c r="B127">
        <v>0.46</v>
      </c>
      <c r="C127" t="s">
        <v>83</v>
      </c>
      <c r="D127" t="s">
        <v>26</v>
      </c>
      <c r="E127" t="s">
        <v>21</v>
      </c>
      <c r="G127" t="s">
        <v>27</v>
      </c>
      <c r="H127" t="s">
        <v>430</v>
      </c>
    </row>
    <row r="128" spans="1:8" x14ac:dyDescent="0.35">
      <c r="A128" t="s">
        <v>431</v>
      </c>
      <c r="B128">
        <v>0.27</v>
      </c>
      <c r="C128" t="s">
        <v>83</v>
      </c>
      <c r="D128" t="s">
        <v>34</v>
      </c>
      <c r="E128" t="s">
        <v>21</v>
      </c>
      <c r="G128" t="s">
        <v>27</v>
      </c>
      <c r="H128" t="s">
        <v>397</v>
      </c>
    </row>
    <row r="129" spans="1:8" x14ac:dyDescent="0.35">
      <c r="A129" t="s">
        <v>203</v>
      </c>
      <c r="B129">
        <v>1.25</v>
      </c>
      <c r="C129" t="s">
        <v>83</v>
      </c>
      <c r="D129" t="s">
        <v>34</v>
      </c>
      <c r="E129" t="s">
        <v>21</v>
      </c>
      <c r="G129" t="s">
        <v>27</v>
      </c>
      <c r="H129" t="s">
        <v>204</v>
      </c>
    </row>
    <row r="130" spans="1:8" x14ac:dyDescent="0.35">
      <c r="A130" t="s">
        <v>432</v>
      </c>
      <c r="B130">
        <v>55</v>
      </c>
      <c r="C130" t="s">
        <v>83</v>
      </c>
      <c r="D130" t="s">
        <v>53</v>
      </c>
      <c r="E130" t="s">
        <v>21</v>
      </c>
      <c r="G130" t="s">
        <v>27</v>
      </c>
      <c r="H130" t="s">
        <v>433</v>
      </c>
    </row>
    <row r="131" spans="1:8" x14ac:dyDescent="0.35">
      <c r="A131" t="s">
        <v>120</v>
      </c>
      <c r="B131">
        <v>1.88</v>
      </c>
      <c r="C131" t="s">
        <v>83</v>
      </c>
      <c r="D131" t="s">
        <v>388</v>
      </c>
      <c r="E131" t="s">
        <v>61</v>
      </c>
      <c r="G131" t="s">
        <v>27</v>
      </c>
      <c r="H131" t="s">
        <v>122</v>
      </c>
    </row>
    <row r="132" spans="1:8" x14ac:dyDescent="0.35">
      <c r="A132" t="s">
        <v>434</v>
      </c>
      <c r="B132">
        <v>0.49</v>
      </c>
      <c r="C132" t="s">
        <v>83</v>
      </c>
      <c r="D132" t="s">
        <v>34</v>
      </c>
      <c r="E132" t="s">
        <v>21</v>
      </c>
      <c r="G132" t="s">
        <v>27</v>
      </c>
      <c r="H132" t="s">
        <v>45</v>
      </c>
    </row>
    <row r="133" spans="1:8" x14ac:dyDescent="0.35">
      <c r="A133" t="s">
        <v>435</v>
      </c>
      <c r="B133">
        <v>1.97</v>
      </c>
      <c r="C133" t="s">
        <v>83</v>
      </c>
      <c r="D133" t="s">
        <v>26</v>
      </c>
      <c r="E133" t="s">
        <v>21</v>
      </c>
      <c r="G133" t="s">
        <v>27</v>
      </c>
      <c r="H133" t="s">
        <v>436</v>
      </c>
    </row>
    <row r="134" spans="1:8" x14ac:dyDescent="0.35">
      <c r="A134" t="s">
        <v>437</v>
      </c>
      <c r="B134">
        <v>-0.05</v>
      </c>
      <c r="C134" t="s">
        <v>83</v>
      </c>
      <c r="D134" t="s">
        <v>8</v>
      </c>
      <c r="E134" t="s">
        <v>198</v>
      </c>
      <c r="G134" t="s">
        <v>27</v>
      </c>
      <c r="H134" t="s">
        <v>438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
  <sheetViews>
    <sheetView workbookViewId="0">
      <selection activeCell="B8" sqref="B8"/>
    </sheetView>
  </sheetViews>
  <sheetFormatPr defaultRowHeight="14.5" x14ac:dyDescent="0.35"/>
  <cols>
    <col min="1" max="1" width="69.453125" bestFit="1" customWidth="1"/>
    <col min="2" max="2" width="11.81640625" bestFit="1" customWidth="1"/>
  </cols>
  <sheetData>
    <row r="1" spans="1:8" s="13" customFormat="1" ht="15.5" x14ac:dyDescent="0.35">
      <c r="A1" s="11" t="s">
        <v>4</v>
      </c>
      <c r="B1" s="16" t="s">
        <v>938</v>
      </c>
    </row>
    <row r="2" spans="1:8" s="13" customFormat="1" x14ac:dyDescent="0.35">
      <c r="A2" s="13" t="s">
        <v>67</v>
      </c>
      <c r="B2" s="13">
        <v>1</v>
      </c>
    </row>
    <row r="3" spans="1:8" s="13" customFormat="1" x14ac:dyDescent="0.35">
      <c r="A3" s="13" t="s">
        <v>9</v>
      </c>
      <c r="B3" t="s">
        <v>939</v>
      </c>
    </row>
    <row r="4" spans="1:8" s="13" customFormat="1" x14ac:dyDescent="0.35">
      <c r="A4" s="13" t="s">
        <v>18</v>
      </c>
      <c r="B4" s="13" t="s">
        <v>184</v>
      </c>
    </row>
    <row r="5" spans="1:8" s="13" customFormat="1" x14ac:dyDescent="0.35">
      <c r="A5" s="13" t="s">
        <v>10</v>
      </c>
      <c r="B5" s="13" t="s">
        <v>21</v>
      </c>
    </row>
    <row r="6" spans="1:8" s="13" customFormat="1" x14ac:dyDescent="0.35">
      <c r="A6" s="13" t="s">
        <v>7</v>
      </c>
      <c r="B6" s="13" t="s">
        <v>26</v>
      </c>
    </row>
    <row r="7" spans="1:8" x14ac:dyDescent="0.35">
      <c r="A7" t="s">
        <v>65</v>
      </c>
      <c r="B7" t="s">
        <v>966</v>
      </c>
    </row>
    <row r="8" spans="1:8" s="13" customFormat="1" ht="15.5" x14ac:dyDescent="0.35">
      <c r="A8" s="11" t="s">
        <v>13</v>
      </c>
    </row>
    <row r="9" spans="1:8" s="13" customFormat="1" x14ac:dyDescent="0.35">
      <c r="A9" s="13" t="s">
        <v>14</v>
      </c>
      <c r="B9" s="13" t="s">
        <v>15</v>
      </c>
      <c r="C9" s="13" t="s">
        <v>7</v>
      </c>
      <c r="D9" s="13" t="s">
        <v>10</v>
      </c>
      <c r="E9" s="13" t="s">
        <v>17</v>
      </c>
      <c r="F9" s="13" t="s">
        <v>18</v>
      </c>
      <c r="G9" s="13" t="s">
        <v>9</v>
      </c>
      <c r="H9" s="13" t="s">
        <v>16</v>
      </c>
    </row>
    <row r="10" spans="1:8" s="13" customFormat="1" x14ac:dyDescent="0.35">
      <c r="A10" s="13" t="s">
        <v>747</v>
      </c>
      <c r="B10" s="15">
        <f>(43/19)/0.95</f>
        <v>2.3822714681440442</v>
      </c>
      <c r="C10" s="13" t="s">
        <v>26</v>
      </c>
      <c r="D10" s="13" t="s">
        <v>21</v>
      </c>
      <c r="F10" s="13" t="s">
        <v>27</v>
      </c>
      <c r="G10" s="13" t="s">
        <v>748</v>
      </c>
      <c r="H10" s="13" t="s">
        <v>1</v>
      </c>
    </row>
    <row r="11" spans="1:8" s="13" customFormat="1" x14ac:dyDescent="0.35">
      <c r="A11" s="13" t="s">
        <v>109</v>
      </c>
      <c r="B11" s="15">
        <v>1.0714211306931833</v>
      </c>
      <c r="D11" s="13" t="s">
        <v>11</v>
      </c>
      <c r="E11" s="13" t="s">
        <v>22</v>
      </c>
      <c r="F11" s="13" t="s">
        <v>23</v>
      </c>
      <c r="H11" s="13" t="s">
        <v>23</v>
      </c>
    </row>
    <row r="12" spans="1:8" s="13" customFormat="1" x14ac:dyDescent="0.35">
      <c r="A12" s="13" t="s">
        <v>749</v>
      </c>
      <c r="B12" s="15">
        <v>11.666666666666668</v>
      </c>
      <c r="C12" s="13" t="s">
        <v>26</v>
      </c>
      <c r="D12" s="13" t="s">
        <v>10</v>
      </c>
      <c r="F12" s="13" t="s">
        <v>27</v>
      </c>
      <c r="G12" s="13" t="s">
        <v>749</v>
      </c>
      <c r="H12" s="13" t="s">
        <v>1</v>
      </c>
    </row>
    <row r="13" spans="1:8" s="13" customFormat="1" x14ac:dyDescent="0.35">
      <c r="A13" t="s">
        <v>938</v>
      </c>
      <c r="B13" s="6">
        <v>1</v>
      </c>
      <c r="C13" t="s">
        <v>26</v>
      </c>
      <c r="D13" t="s">
        <v>21</v>
      </c>
      <c r="E13"/>
      <c r="F13" t="s">
        <v>25</v>
      </c>
      <c r="G13" t="s">
        <v>939</v>
      </c>
      <c r="H13" t="s">
        <v>1</v>
      </c>
    </row>
    <row r="14" spans="1:8" s="13" customFormat="1" x14ac:dyDescent="0.35">
      <c r="A14" s="13" t="s">
        <v>215</v>
      </c>
      <c r="B14" s="15">
        <v>0.35955445874494968</v>
      </c>
      <c r="C14" s="13" t="s">
        <v>60</v>
      </c>
      <c r="D14" s="13" t="s">
        <v>61</v>
      </c>
      <c r="F14" s="13" t="s">
        <v>27</v>
      </c>
      <c r="G14" s="13" t="s">
        <v>216</v>
      </c>
      <c r="H14" s="13" t="s">
        <v>200</v>
      </c>
    </row>
    <row r="15" spans="1:8" x14ac:dyDescent="0.35">
      <c r="A15" t="s">
        <v>616</v>
      </c>
      <c r="B15" s="6">
        <v>0.53100000000000003</v>
      </c>
      <c r="D15" t="s">
        <v>21</v>
      </c>
      <c r="E15" t="s">
        <v>22</v>
      </c>
      <c r="F15" t="s">
        <v>23</v>
      </c>
      <c r="H15" t="s">
        <v>20</v>
      </c>
    </row>
    <row r="17" spans="1:8" s="13" customFormat="1" ht="15.5" x14ac:dyDescent="0.35">
      <c r="A17" s="11" t="s">
        <v>4</v>
      </c>
      <c r="B17" s="14" t="s">
        <v>749</v>
      </c>
    </row>
    <row r="18" spans="1:8" s="13" customFormat="1" x14ac:dyDescent="0.35">
      <c r="A18" s="13" t="s">
        <v>67</v>
      </c>
      <c r="B18" s="13">
        <v>1</v>
      </c>
    </row>
    <row r="19" spans="1:8" s="13" customFormat="1" x14ac:dyDescent="0.35">
      <c r="A19" s="13" t="s">
        <v>9</v>
      </c>
      <c r="B19" s="13" t="s">
        <v>749</v>
      </c>
    </row>
    <row r="20" spans="1:8" s="13" customFormat="1" x14ac:dyDescent="0.35">
      <c r="A20" s="13" t="s">
        <v>18</v>
      </c>
      <c r="B20" s="13" t="s">
        <v>184</v>
      </c>
    </row>
    <row r="21" spans="1:8" s="13" customFormat="1" x14ac:dyDescent="0.35">
      <c r="A21" s="13" t="s">
        <v>10</v>
      </c>
      <c r="B21" s="13" t="s">
        <v>10</v>
      </c>
    </row>
    <row r="22" spans="1:8" s="13" customFormat="1" x14ac:dyDescent="0.35">
      <c r="A22" s="13" t="s">
        <v>7</v>
      </c>
      <c r="B22" s="13" t="s">
        <v>26</v>
      </c>
    </row>
    <row r="23" spans="1:8" s="13" customFormat="1" ht="15.5" x14ac:dyDescent="0.35">
      <c r="A23" s="11" t="s">
        <v>13</v>
      </c>
    </row>
    <row r="24" spans="1:8" s="13" customFormat="1" x14ac:dyDescent="0.35">
      <c r="A24" s="13" t="s">
        <v>14</v>
      </c>
      <c r="B24" s="13" t="s">
        <v>15</v>
      </c>
      <c r="C24" s="13" t="s">
        <v>7</v>
      </c>
      <c r="D24" s="13" t="s">
        <v>10</v>
      </c>
      <c r="E24" s="13" t="s">
        <v>17</v>
      </c>
      <c r="F24" s="13" t="s">
        <v>18</v>
      </c>
      <c r="G24" s="13" t="s">
        <v>9</v>
      </c>
      <c r="H24" s="13" t="s">
        <v>16</v>
      </c>
    </row>
    <row r="25" spans="1:8" s="13" customFormat="1" x14ac:dyDescent="0.35">
      <c r="A25" s="13" t="s">
        <v>750</v>
      </c>
      <c r="B25" s="13">
        <v>7.2924747866563216E-6</v>
      </c>
      <c r="C25" s="13" t="s">
        <v>34</v>
      </c>
      <c r="D25" s="13" t="s">
        <v>21</v>
      </c>
      <c r="F25" s="13" t="s">
        <v>744</v>
      </c>
      <c r="G25" s="13" t="s">
        <v>751</v>
      </c>
      <c r="H25" s="13" t="s">
        <v>200</v>
      </c>
    </row>
    <row r="26" spans="1:8" s="13" customFormat="1" x14ac:dyDescent="0.35">
      <c r="A26" s="13" t="s">
        <v>752</v>
      </c>
      <c r="B26" s="13">
        <v>7.4243599689681927E-4</v>
      </c>
      <c r="C26" s="13" t="s">
        <v>26</v>
      </c>
      <c r="D26" s="13" t="s">
        <v>21</v>
      </c>
      <c r="F26" s="13" t="s">
        <v>744</v>
      </c>
      <c r="G26" s="13" t="s">
        <v>753</v>
      </c>
      <c r="H26" s="13" t="s">
        <v>200</v>
      </c>
    </row>
    <row r="27" spans="1:8" s="13" customFormat="1" x14ac:dyDescent="0.35">
      <c r="A27" s="13" t="s">
        <v>464</v>
      </c>
      <c r="B27" s="13">
        <v>4.1349883630721488E-7</v>
      </c>
      <c r="C27" s="13" t="s">
        <v>34</v>
      </c>
      <c r="D27" s="13" t="s">
        <v>21</v>
      </c>
      <c r="F27" s="13" t="s">
        <v>744</v>
      </c>
      <c r="G27" s="13" t="s">
        <v>465</v>
      </c>
      <c r="H27" s="13" t="s">
        <v>200</v>
      </c>
    </row>
    <row r="28" spans="1:8" s="13" customFormat="1" x14ac:dyDescent="0.35">
      <c r="A28" s="13" t="s">
        <v>603</v>
      </c>
      <c r="B28" s="13">
        <f>0.00273079906904577/2300</f>
        <v>1.1873039430633782E-6</v>
      </c>
      <c r="C28" s="13" t="s">
        <v>8</v>
      </c>
      <c r="D28" s="13" t="s">
        <v>198</v>
      </c>
      <c r="F28" s="13" t="s">
        <v>744</v>
      </c>
      <c r="G28" s="13" t="s">
        <v>604</v>
      </c>
      <c r="H28" s="13" t="s">
        <v>200</v>
      </c>
    </row>
    <row r="29" spans="1:8" s="13" customFormat="1" x14ac:dyDescent="0.35">
      <c r="A29" s="13" t="s">
        <v>754</v>
      </c>
      <c r="B29" s="13">
        <v>1.3045108429904572E-9</v>
      </c>
      <c r="C29" s="13" t="s">
        <v>34</v>
      </c>
      <c r="D29" s="13" t="s">
        <v>10</v>
      </c>
      <c r="F29" s="13" t="s">
        <v>744</v>
      </c>
      <c r="G29" s="13" t="s">
        <v>755</v>
      </c>
      <c r="H29" s="13" t="s">
        <v>200</v>
      </c>
    </row>
    <row r="30" spans="1:8" s="13" customFormat="1" x14ac:dyDescent="0.35">
      <c r="A30" s="13" t="s">
        <v>727</v>
      </c>
      <c r="B30" s="13">
        <v>5.7536703406069172E-11</v>
      </c>
      <c r="C30" s="13" t="s">
        <v>26</v>
      </c>
      <c r="D30" s="13" t="s">
        <v>10</v>
      </c>
      <c r="F30" s="13" t="s">
        <v>744</v>
      </c>
      <c r="G30" t="s">
        <v>727</v>
      </c>
      <c r="H30" s="13" t="s">
        <v>1</v>
      </c>
    </row>
    <row r="31" spans="1:8" s="13" customFormat="1" x14ac:dyDescent="0.35">
      <c r="A31" s="13" t="s">
        <v>28</v>
      </c>
      <c r="B31" s="13">
        <v>1.5533182090707562E-11</v>
      </c>
      <c r="C31" s="13" t="s">
        <v>756</v>
      </c>
      <c r="D31" s="13" t="s">
        <v>10</v>
      </c>
      <c r="F31" s="13" t="s">
        <v>744</v>
      </c>
      <c r="G31" s="13" t="s">
        <v>29</v>
      </c>
      <c r="H31" s="13" t="s">
        <v>200</v>
      </c>
    </row>
    <row r="32" spans="1:8" s="13" customFormat="1" x14ac:dyDescent="0.35">
      <c r="A32" s="13" t="s">
        <v>749</v>
      </c>
      <c r="B32" s="13">
        <v>1</v>
      </c>
      <c r="C32" s="13" t="s">
        <v>26</v>
      </c>
      <c r="D32" s="13" t="s">
        <v>10</v>
      </c>
      <c r="F32" s="13" t="s">
        <v>25</v>
      </c>
      <c r="G32" s="13" t="s">
        <v>749</v>
      </c>
      <c r="H32" s="13" t="s">
        <v>1</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6"/>
  <sheetViews>
    <sheetView topLeftCell="A18" workbookViewId="0">
      <selection activeCell="Q28" sqref="Q28"/>
    </sheetView>
  </sheetViews>
  <sheetFormatPr defaultRowHeight="14.5" x14ac:dyDescent="0.35"/>
  <cols>
    <col min="1" max="1" width="52.453125" bestFit="1" customWidth="1"/>
    <col min="2" max="2" width="19.1796875" customWidth="1"/>
  </cols>
  <sheetData>
    <row r="1" spans="1:8" x14ac:dyDescent="0.35">
      <c r="A1" s="16" t="s">
        <v>4</v>
      </c>
      <c r="B1" s="16" t="s">
        <v>747</v>
      </c>
    </row>
    <row r="2" spans="1:8" x14ac:dyDescent="0.35">
      <c r="A2" t="s">
        <v>67</v>
      </c>
      <c r="B2">
        <v>1</v>
      </c>
    </row>
    <row r="3" spans="1:8" x14ac:dyDescent="0.35">
      <c r="A3" t="s">
        <v>65</v>
      </c>
      <c r="B3" t="s">
        <v>767</v>
      </c>
    </row>
    <row r="4" spans="1:8" x14ac:dyDescent="0.35">
      <c r="A4" t="s">
        <v>9</v>
      </c>
      <c r="B4" t="s">
        <v>748</v>
      </c>
    </row>
    <row r="5" spans="1:8" x14ac:dyDescent="0.35">
      <c r="A5" t="s">
        <v>18</v>
      </c>
      <c r="B5" t="s">
        <v>184</v>
      </c>
    </row>
    <row r="6" spans="1:8" x14ac:dyDescent="0.35">
      <c r="A6" t="s">
        <v>10</v>
      </c>
      <c r="B6" t="s">
        <v>21</v>
      </c>
    </row>
    <row r="7" spans="1:8" x14ac:dyDescent="0.35">
      <c r="A7" t="s">
        <v>7</v>
      </c>
      <c r="B7" t="s">
        <v>26</v>
      </c>
    </row>
    <row r="8" spans="1:8" x14ac:dyDescent="0.35">
      <c r="A8" t="s">
        <v>65</v>
      </c>
      <c r="B8" t="s">
        <v>785</v>
      </c>
    </row>
    <row r="9" spans="1:8" x14ac:dyDescent="0.35">
      <c r="A9" s="16" t="s">
        <v>13</v>
      </c>
    </row>
    <row r="10" spans="1:8" x14ac:dyDescent="0.35">
      <c r="A10" s="16" t="s">
        <v>14</v>
      </c>
      <c r="B10" s="16" t="s">
        <v>15</v>
      </c>
      <c r="C10" s="16" t="s">
        <v>7</v>
      </c>
      <c r="D10" s="16" t="s">
        <v>10</v>
      </c>
      <c r="E10" s="16" t="s">
        <v>17</v>
      </c>
      <c r="F10" s="16" t="s">
        <v>18</v>
      </c>
      <c r="G10" s="16" t="s">
        <v>9</v>
      </c>
      <c r="H10" s="16" t="s">
        <v>16</v>
      </c>
    </row>
    <row r="11" spans="1:8" x14ac:dyDescent="0.35">
      <c r="A11" t="s">
        <v>757</v>
      </c>
      <c r="B11">
        <v>1</v>
      </c>
      <c r="C11" t="s">
        <v>26</v>
      </c>
      <c r="D11" t="s">
        <v>21</v>
      </c>
      <c r="F11" t="s">
        <v>27</v>
      </c>
      <c r="G11" t="s">
        <v>758</v>
      </c>
      <c r="H11" t="s">
        <v>1</v>
      </c>
    </row>
    <row r="12" spans="1:8" x14ac:dyDescent="0.35">
      <c r="A12" t="s">
        <v>747</v>
      </c>
      <c r="B12">
        <v>1</v>
      </c>
      <c r="C12" t="s">
        <v>26</v>
      </c>
      <c r="D12" t="s">
        <v>21</v>
      </c>
      <c r="F12" t="s">
        <v>25</v>
      </c>
      <c r="G12" t="s">
        <v>748</v>
      </c>
      <c r="H12" t="s">
        <v>1</v>
      </c>
    </row>
    <row r="13" spans="1:8" x14ac:dyDescent="0.35">
      <c r="A13" t="s">
        <v>759</v>
      </c>
      <c r="B13">
        <v>3.5098030277376187</v>
      </c>
      <c r="C13" t="s">
        <v>69</v>
      </c>
      <c r="D13" t="s">
        <v>11</v>
      </c>
      <c r="F13" t="s">
        <v>27</v>
      </c>
      <c r="G13" t="s">
        <v>214</v>
      </c>
      <c r="H13" t="s">
        <v>200</v>
      </c>
    </row>
    <row r="14" spans="1:8" x14ac:dyDescent="0.35">
      <c r="A14" t="s">
        <v>616</v>
      </c>
      <c r="B14">
        <v>0.13206758828730655</v>
      </c>
      <c r="D14" t="s">
        <v>21</v>
      </c>
      <c r="E14" t="s">
        <v>22</v>
      </c>
      <c r="F14" t="s">
        <v>23</v>
      </c>
      <c r="H14" t="s">
        <v>20</v>
      </c>
    </row>
    <row r="15" spans="1:8" x14ac:dyDescent="0.35">
      <c r="A15" t="s">
        <v>760</v>
      </c>
      <c r="B15">
        <v>1.6694063119110985E-6</v>
      </c>
      <c r="D15" t="s">
        <v>21</v>
      </c>
      <c r="E15" t="s">
        <v>22</v>
      </c>
      <c r="F15" t="s">
        <v>23</v>
      </c>
      <c r="H15" t="s">
        <v>20</v>
      </c>
    </row>
    <row r="16" spans="1:8" x14ac:dyDescent="0.35">
      <c r="A16" t="s">
        <v>749</v>
      </c>
      <c r="B16">
        <v>12.456827894327896</v>
      </c>
      <c r="C16" t="s">
        <v>26</v>
      </c>
      <c r="D16" t="s">
        <v>10</v>
      </c>
      <c r="F16" t="s">
        <v>27</v>
      </c>
      <c r="G16" t="s">
        <v>749</v>
      </c>
      <c r="H16" t="s">
        <v>1</v>
      </c>
    </row>
    <row r="18" spans="1:8" ht="15.5" x14ac:dyDescent="0.35">
      <c r="A18" s="1" t="s">
        <v>4</v>
      </c>
      <c r="B18" s="16" t="s">
        <v>757</v>
      </c>
    </row>
    <row r="19" spans="1:8" x14ac:dyDescent="0.35">
      <c r="A19" t="s">
        <v>67</v>
      </c>
      <c r="B19">
        <v>1</v>
      </c>
    </row>
    <row r="20" spans="1:8" x14ac:dyDescent="0.35">
      <c r="A20" t="s">
        <v>9</v>
      </c>
      <c r="B20" t="s">
        <v>758</v>
      </c>
    </row>
    <row r="21" spans="1:8" x14ac:dyDescent="0.35">
      <c r="A21" t="s">
        <v>18</v>
      </c>
      <c r="B21" t="s">
        <v>184</v>
      </c>
    </row>
    <row r="22" spans="1:8" x14ac:dyDescent="0.35">
      <c r="A22" t="s">
        <v>10</v>
      </c>
      <c r="B22" t="s">
        <v>21</v>
      </c>
    </row>
    <row r="23" spans="1:8" x14ac:dyDescent="0.35">
      <c r="A23" t="s">
        <v>7</v>
      </c>
      <c r="B23" t="s">
        <v>26</v>
      </c>
    </row>
    <row r="24" spans="1:8" x14ac:dyDescent="0.35">
      <c r="A24" t="s">
        <v>65</v>
      </c>
      <c r="B24" t="s">
        <v>785</v>
      </c>
    </row>
    <row r="25" spans="1:8" ht="15.5" x14ac:dyDescent="0.35">
      <c r="A25" s="1" t="s">
        <v>13</v>
      </c>
    </row>
    <row r="26" spans="1:8" x14ac:dyDescent="0.35">
      <c r="A26" t="s">
        <v>14</v>
      </c>
      <c r="B26" t="s">
        <v>15</v>
      </c>
      <c r="C26" t="s">
        <v>7</v>
      </c>
      <c r="D26" t="s">
        <v>10</v>
      </c>
      <c r="E26" t="s">
        <v>17</v>
      </c>
      <c r="F26" t="s">
        <v>18</v>
      </c>
      <c r="G26" t="s">
        <v>9</v>
      </c>
      <c r="H26" t="s">
        <v>16</v>
      </c>
    </row>
    <row r="27" spans="1:8" x14ac:dyDescent="0.35">
      <c r="A27" t="s">
        <v>749</v>
      </c>
      <c r="B27">
        <f>12.89</f>
        <v>12.89</v>
      </c>
      <c r="C27" t="s">
        <v>26</v>
      </c>
      <c r="D27" t="s">
        <v>10</v>
      </c>
      <c r="F27" t="s">
        <v>27</v>
      </c>
      <c r="G27" t="s">
        <v>749</v>
      </c>
      <c r="H27" t="s">
        <v>1</v>
      </c>
    </row>
    <row r="28" spans="1:8" x14ac:dyDescent="0.35">
      <c r="A28" t="s">
        <v>757</v>
      </c>
      <c r="B28">
        <v>1</v>
      </c>
      <c r="C28" t="s">
        <v>26</v>
      </c>
      <c r="D28" t="s">
        <v>21</v>
      </c>
      <c r="F28" t="s">
        <v>25</v>
      </c>
      <c r="G28" t="s">
        <v>758</v>
      </c>
      <c r="H28" t="s">
        <v>1</v>
      </c>
    </row>
    <row r="29" spans="1:8" x14ac:dyDescent="0.35">
      <c r="A29" t="s">
        <v>226</v>
      </c>
      <c r="B29" s="6">
        <f>((3090000*1000)/44900000)</f>
        <v>68.819599109131403</v>
      </c>
      <c r="C29" t="s">
        <v>26</v>
      </c>
      <c r="D29" t="s">
        <v>21</v>
      </c>
      <c r="E29" t="s">
        <v>208</v>
      </c>
      <c r="F29" t="s">
        <v>27</v>
      </c>
      <c r="G29" t="s">
        <v>227</v>
      </c>
      <c r="H29" t="s">
        <v>200</v>
      </c>
    </row>
    <row r="30" spans="1:8" x14ac:dyDescent="0.35">
      <c r="A30" t="s">
        <v>215</v>
      </c>
      <c r="B30" s="6">
        <f>(13600*1000)/44900000</f>
        <v>0.30289532293986637</v>
      </c>
      <c r="C30" t="s">
        <v>60</v>
      </c>
      <c r="D30" t="s">
        <v>61</v>
      </c>
      <c r="F30" t="s">
        <v>27</v>
      </c>
      <c r="G30" t="s">
        <v>216</v>
      </c>
      <c r="H30" t="s">
        <v>200</v>
      </c>
    </row>
    <row r="31" spans="1:8" x14ac:dyDescent="0.35">
      <c r="A31" t="s">
        <v>57</v>
      </c>
      <c r="B31" s="6">
        <f>356/44900000</f>
        <v>7.9287305122494425E-6</v>
      </c>
      <c r="C31" t="s">
        <v>34</v>
      </c>
      <c r="D31" t="s">
        <v>21</v>
      </c>
      <c r="F31" t="s">
        <v>27</v>
      </c>
      <c r="G31" t="s">
        <v>58</v>
      </c>
      <c r="H31" t="s">
        <v>200</v>
      </c>
    </row>
    <row r="32" spans="1:8" x14ac:dyDescent="0.35">
      <c r="A32" t="s">
        <v>36</v>
      </c>
      <c r="B32" s="6">
        <f>949/44900000</f>
        <v>2.11358574610245E-5</v>
      </c>
      <c r="C32" t="s">
        <v>34</v>
      </c>
      <c r="D32" t="s">
        <v>21</v>
      </c>
      <c r="F32" t="s">
        <v>27</v>
      </c>
      <c r="G32" t="s">
        <v>37</v>
      </c>
      <c r="H32" t="s">
        <v>200</v>
      </c>
    </row>
    <row r="33" spans="1:8" x14ac:dyDescent="0.35">
      <c r="A33" t="s">
        <v>30</v>
      </c>
      <c r="B33" s="6">
        <f>178/44900000</f>
        <v>3.9643652561247212E-6</v>
      </c>
      <c r="C33" t="s">
        <v>31</v>
      </c>
      <c r="D33" t="s">
        <v>21</v>
      </c>
      <c r="F33" t="s">
        <v>27</v>
      </c>
      <c r="G33" t="s">
        <v>32</v>
      </c>
      <c r="H33" t="s">
        <v>200</v>
      </c>
    </row>
    <row r="34" spans="1:8" ht="15.5" x14ac:dyDescent="0.35">
      <c r="A34" s="2" t="s">
        <v>692</v>
      </c>
      <c r="B34" s="6">
        <f>6240000/44900000</f>
        <v>0.13897550111358575</v>
      </c>
      <c r="C34" t="s">
        <v>26</v>
      </c>
      <c r="D34" t="s">
        <v>21</v>
      </c>
      <c r="F34" t="s">
        <v>27</v>
      </c>
      <c r="G34" s="2" t="s">
        <v>778</v>
      </c>
      <c r="H34" t="s">
        <v>1</v>
      </c>
    </row>
    <row r="35" spans="1:8" ht="15.5" x14ac:dyDescent="0.35">
      <c r="A35" s="2" t="s">
        <v>711</v>
      </c>
      <c r="B35" s="6">
        <f>75900000/44900000</f>
        <v>1.6904231625835189</v>
      </c>
      <c r="C35" t="s">
        <v>26</v>
      </c>
      <c r="D35" t="s">
        <v>21</v>
      </c>
      <c r="F35" t="s">
        <v>27</v>
      </c>
      <c r="G35" s="2" t="s">
        <v>711</v>
      </c>
      <c r="H35" t="s">
        <v>1</v>
      </c>
    </row>
    <row r="36" spans="1:8" s="13" customFormat="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Trucks</vt:lpstr>
      <vt:lpstr>Hydrogen</vt:lpstr>
      <vt:lpstr>Fuel cell stack</vt:lpstr>
      <vt:lpstr>Hydrogen fuel tank</vt:lpstr>
      <vt:lpstr>Battery - NMC</vt:lpstr>
      <vt:lpstr>Battery - LFP</vt:lpstr>
      <vt:lpstr>Battery - NCA</vt:lpstr>
      <vt:lpstr>MTG fuel - Gasoline</vt:lpstr>
      <vt:lpstr>MTG fuel - Methanol</vt:lpstr>
      <vt:lpstr>FT fuel - Diesel</vt:lpstr>
      <vt:lpstr>Syngas</vt:lpstr>
      <vt:lpstr>Biogas</vt:lpstr>
      <vt:lpstr>Biofuels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2020-02-14T16:36:27Z</dcterms:created>
  <dcterms:modified xsi:type="dcterms:W3CDTF">2020-10-17T11:05:36Z</dcterms:modified>
</cp:coreProperties>
</file>