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88C8E700-3EAB-4318-8C0C-F87CA5BC326D}" xr6:coauthVersionLast="47" xr6:coauthVersionMax="47" xr10:uidLastSave="{00000000-0000-0000-0000-000000000000}"/>
  <bookViews>
    <workbookView xWindow="-110" yWindow="-11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6" i="22" l="1"/>
  <c r="AC206" i="22" s="1"/>
  <c r="X206" i="22"/>
  <c r="Z206" i="22" s="1"/>
  <c r="U206" i="22"/>
  <c r="V206" i="22" s="1"/>
  <c r="O206" i="22"/>
  <c r="Q206" i="22" s="1"/>
  <c r="L206" i="22"/>
  <c r="N206" i="22" s="1"/>
  <c r="R206" i="22"/>
  <c r="AA205" i="22"/>
  <c r="AC205" i="22" s="1"/>
  <c r="Z205" i="22"/>
  <c r="X205" i="22"/>
  <c r="Y205" i="22" s="1"/>
  <c r="U205" i="22"/>
  <c r="V205" i="22" s="1"/>
  <c r="O205" i="22"/>
  <c r="Q205" i="22" s="1"/>
  <c r="L205" i="22"/>
  <c r="N205" i="22" s="1"/>
  <c r="AC182" i="22"/>
  <c r="AB182" i="22"/>
  <c r="Z182" i="22"/>
  <c r="Y182" i="22"/>
  <c r="W182" i="22"/>
  <c r="V182" i="22"/>
  <c r="Q182" i="22"/>
  <c r="P182" i="22"/>
  <c r="N182" i="22"/>
  <c r="M182" i="22"/>
  <c r="R205" i="22"/>
  <c r="AA204" i="22"/>
  <c r="AC204" i="22" s="1"/>
  <c r="X204" i="22"/>
  <c r="Y204" i="22" s="1"/>
  <c r="W204" i="22"/>
  <c r="U204" i="22"/>
  <c r="V204" i="22" s="1"/>
  <c r="R204" i="22"/>
  <c r="T204" i="22" s="1"/>
  <c r="O204" i="22"/>
  <c r="Q204" i="22" s="1"/>
  <c r="N204" i="22"/>
  <c r="L204" i="22"/>
  <c r="M204" i="22" s="1"/>
  <c r="AC181" i="22"/>
  <c r="AB181" i="22"/>
  <c r="Z181" i="22"/>
  <c r="Y181" i="22"/>
  <c r="W181" i="22"/>
  <c r="V181" i="22"/>
  <c r="Q181" i="22"/>
  <c r="P181" i="22"/>
  <c r="N181" i="22"/>
  <c r="M181" i="22"/>
  <c r="AA202" i="22"/>
  <c r="AC202" i="22" s="1"/>
  <c r="X202" i="22"/>
  <c r="Y202" i="22" s="1"/>
  <c r="R202" i="22"/>
  <c r="T202" i="22" s="1"/>
  <c r="O202" i="22"/>
  <c r="Q202" i="22" s="1"/>
  <c r="L202" i="22"/>
  <c r="N202" i="22" s="1"/>
  <c r="AC179" i="22"/>
  <c r="AB179" i="22"/>
  <c r="Z179" i="22"/>
  <c r="Y179" i="22"/>
  <c r="T179" i="22"/>
  <c r="S179" i="22"/>
  <c r="Q179" i="22"/>
  <c r="P179" i="22"/>
  <c r="N179" i="22"/>
  <c r="M179" i="22"/>
  <c r="U202" i="22"/>
  <c r="AA201" i="22"/>
  <c r="AC201" i="22" s="1"/>
  <c r="X201" i="22"/>
  <c r="Z201" i="22" s="1"/>
  <c r="W201" i="22"/>
  <c r="U201" i="22"/>
  <c r="V201" i="22" s="1"/>
  <c r="Q201" i="22"/>
  <c r="P201" i="22"/>
  <c r="O201" i="22"/>
  <c r="AC178" i="22"/>
  <c r="AB178" i="22"/>
  <c r="Z178" i="22"/>
  <c r="Y178" i="22"/>
  <c r="W178" i="22"/>
  <c r="V178" i="22"/>
  <c r="Q178" i="22"/>
  <c r="P178" i="22"/>
  <c r="R201" i="22"/>
  <c r="AA200" i="22"/>
  <c r="AC200" i="22" s="1"/>
  <c r="Z200" i="22"/>
  <c r="X200" i="22"/>
  <c r="Y200" i="22" s="1"/>
  <c r="U200" i="22"/>
  <c r="W200" i="22" s="1"/>
  <c r="O200" i="22"/>
  <c r="P200" i="22" s="1"/>
  <c r="AC177" i="22"/>
  <c r="AB177" i="22"/>
  <c r="Z177" i="22"/>
  <c r="Y177" i="22"/>
  <c r="W177" i="22"/>
  <c r="V177" i="22"/>
  <c r="Q177" i="22"/>
  <c r="P177" i="22"/>
  <c r="AC155" i="22"/>
  <c r="AB155" i="22"/>
  <c r="Z155" i="22"/>
  <c r="Y155" i="22"/>
  <c r="W155" i="22"/>
  <c r="V155" i="22"/>
  <c r="Q155" i="22"/>
  <c r="P155" i="22"/>
  <c r="AC148" i="22"/>
  <c r="AB148" i="22"/>
  <c r="Z148" i="22"/>
  <c r="Y148" i="22"/>
  <c r="W148" i="22"/>
  <c r="V148" i="22"/>
  <c r="Q148" i="22"/>
  <c r="P148" i="22"/>
  <c r="P149" i="22"/>
  <c r="Q149" i="22"/>
  <c r="P150" i="22"/>
  <c r="Q150" i="22"/>
  <c r="P151" i="22"/>
  <c r="Q151" i="22"/>
  <c r="P152" i="22"/>
  <c r="Q152" i="22"/>
  <c r="P153" i="22"/>
  <c r="Q153" i="22"/>
  <c r="P154" i="22"/>
  <c r="Q154" i="22"/>
  <c r="R200" i="22"/>
  <c r="AC253" i="22"/>
  <c r="AB253" i="22"/>
  <c r="AC252" i="22"/>
  <c r="AB252" i="22"/>
  <c r="Z253" i="22"/>
  <c r="Y253" i="22"/>
  <c r="Z252" i="22"/>
  <c r="Y252" i="22"/>
  <c r="W253" i="22"/>
  <c r="V253" i="22"/>
  <c r="W252" i="22"/>
  <c r="V252" i="22"/>
  <c r="T253" i="22"/>
  <c r="S253" i="22"/>
  <c r="T252" i="22"/>
  <c r="S252" i="22"/>
  <c r="Q253" i="22"/>
  <c r="P253" i="22"/>
  <c r="Q252" i="22"/>
  <c r="P252" i="22"/>
  <c r="N253" i="22"/>
  <c r="M253" i="22"/>
  <c r="N252" i="22"/>
  <c r="M252" i="22"/>
  <c r="L245" i="22"/>
  <c r="L238" i="22"/>
  <c r="L224" i="22"/>
  <c r="L217" i="22"/>
  <c r="L180" i="22"/>
  <c r="L158" i="22"/>
  <c r="L151" i="22"/>
  <c r="R203" i="22"/>
  <c r="L203" i="22" s="1"/>
  <c r="V200" i="22" l="1"/>
  <c r="W206" i="22"/>
  <c r="Z202" i="22"/>
  <c r="Z204" i="22"/>
  <c r="W205" i="22"/>
  <c r="AB205" i="22"/>
  <c r="P206" i="22"/>
  <c r="Q200" i="22"/>
  <c r="AB206" i="22"/>
  <c r="Y206" i="22"/>
  <c r="M206" i="22"/>
  <c r="P205" i="22"/>
  <c r="M205" i="22"/>
  <c r="AB204" i="22"/>
  <c r="S204" i="22"/>
  <c r="P204" i="22"/>
  <c r="AB202" i="22"/>
  <c r="S202" i="22"/>
  <c r="P202" i="22"/>
  <c r="M202" i="22"/>
  <c r="AB201" i="22"/>
  <c r="Y201" i="22"/>
  <c r="AB200" i="22"/>
  <c r="M229" i="22" l="1"/>
  <c r="N229" i="22"/>
  <c r="P229" i="22"/>
  <c r="AA171" i="22" l="1"/>
  <c r="AA170" i="22"/>
  <c r="X171" i="22"/>
  <c r="X170" i="22"/>
  <c r="U171" i="22"/>
  <c r="U170" i="22"/>
  <c r="R171" i="22"/>
  <c r="R170" i="22"/>
  <c r="O171" i="22"/>
  <c r="O170" i="22"/>
  <c r="AC258" i="22" l="1"/>
  <c r="AB258" i="22"/>
  <c r="AC257" i="22"/>
  <c r="AB257" i="22"/>
  <c r="Z258" i="22"/>
  <c r="Y258" i="22"/>
  <c r="Z257" i="22"/>
  <c r="Y257" i="22"/>
  <c r="W258" i="22"/>
  <c r="V258" i="22"/>
  <c r="W257" i="22"/>
  <c r="V257" i="22"/>
  <c r="T258" i="22"/>
  <c r="S258" i="22"/>
  <c r="T257" i="22"/>
  <c r="S257" i="22"/>
  <c r="AC234" i="22" l="1"/>
  <c r="AB234" i="22"/>
  <c r="AC233" i="22"/>
  <c r="AB233" i="22"/>
  <c r="AC232" i="22"/>
  <c r="AB232" i="22"/>
  <c r="AC231" i="22"/>
  <c r="AB231" i="22"/>
  <c r="AC230" i="22"/>
  <c r="AB230" i="22"/>
  <c r="AC229" i="22"/>
  <c r="AB229" i="22"/>
  <c r="AC228" i="22"/>
  <c r="AB228" i="22"/>
  <c r="Z234" i="22"/>
  <c r="Y234" i="22"/>
  <c r="Z233" i="22"/>
  <c r="Y233" i="22"/>
  <c r="Z232" i="22"/>
  <c r="Y232" i="22"/>
  <c r="Z231" i="22"/>
  <c r="Y231" i="22"/>
  <c r="Z230" i="22"/>
  <c r="Y230" i="22"/>
  <c r="Z229" i="22"/>
  <c r="Y229" i="22"/>
  <c r="Z228" i="22"/>
  <c r="Y228" i="22"/>
  <c r="W234" i="22"/>
  <c r="V234" i="22"/>
  <c r="W233" i="22"/>
  <c r="V233" i="22"/>
  <c r="W232" i="22"/>
  <c r="V232" i="22"/>
  <c r="W231" i="22"/>
  <c r="V231" i="22"/>
  <c r="W230" i="22"/>
  <c r="V230" i="22"/>
  <c r="W229" i="22"/>
  <c r="V229" i="22"/>
  <c r="W228" i="22"/>
  <c r="V228" i="22"/>
  <c r="T234" i="22"/>
  <c r="S234" i="22"/>
  <c r="T233" i="22"/>
  <c r="S233" i="22"/>
  <c r="T232" i="22"/>
  <c r="S232" i="22"/>
  <c r="T231" i="22"/>
  <c r="S231" i="22"/>
  <c r="T230" i="22"/>
  <c r="S230" i="22"/>
  <c r="T229" i="22"/>
  <c r="S229" i="22"/>
  <c r="T228" i="22"/>
  <c r="S228" i="22"/>
  <c r="Q234" i="22"/>
  <c r="P234" i="22"/>
  <c r="Q233" i="22"/>
  <c r="P233" i="22"/>
  <c r="Q232" i="22"/>
  <c r="P232" i="22"/>
  <c r="Q231" i="22"/>
  <c r="P231" i="22"/>
  <c r="Q230" i="22"/>
  <c r="P230" i="22"/>
  <c r="Q229" i="22"/>
  <c r="Q228" i="22"/>
  <c r="P228" i="22"/>
  <c r="N234" i="22"/>
  <c r="M234" i="22"/>
  <c r="N233" i="22"/>
  <c r="M233" i="22"/>
  <c r="N232" i="22"/>
  <c r="M232" i="22"/>
  <c r="N231" i="22"/>
  <c r="M231" i="22"/>
  <c r="N230" i="22"/>
  <c r="M230" i="22"/>
  <c r="N228" i="22"/>
  <c r="M228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2" i="22"/>
  <c r="AB281" i="22"/>
  <c r="AB280" i="22"/>
  <c r="AB279" i="22"/>
  <c r="AB278" i="22"/>
  <c r="AB277" i="22"/>
  <c r="AB276" i="22"/>
  <c r="Y282" i="22"/>
  <c r="Y281" i="22"/>
  <c r="Y280" i="22"/>
  <c r="Y279" i="22"/>
  <c r="Y278" i="22"/>
  <c r="Y277" i="22"/>
  <c r="Y276" i="22"/>
  <c r="V282" i="22"/>
  <c r="V281" i="22"/>
  <c r="V280" i="22"/>
  <c r="V279" i="22"/>
  <c r="V278" i="22"/>
  <c r="V277" i="22"/>
  <c r="V276" i="22"/>
  <c r="S282" i="22"/>
  <c r="S281" i="22"/>
  <c r="S280" i="22"/>
  <c r="S279" i="22"/>
  <c r="S278" i="22"/>
  <c r="S277" i="22"/>
  <c r="S276" i="22"/>
  <c r="P282" i="22"/>
  <c r="P281" i="22"/>
  <c r="P280" i="22"/>
  <c r="P279" i="22"/>
  <c r="P278" i="22"/>
  <c r="P277" i="22"/>
  <c r="P276" i="22"/>
  <c r="M282" i="22"/>
  <c r="M281" i="22"/>
  <c r="M280" i="22"/>
  <c r="M279" i="22"/>
  <c r="M278" i="22"/>
  <c r="M277" i="22"/>
  <c r="M27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0" i="22"/>
  <c r="N170" i="22"/>
  <c r="P170" i="22"/>
  <c r="Q170" i="22"/>
  <c r="S170" i="22"/>
  <c r="T170" i="22"/>
  <c r="V170" i="22"/>
  <c r="W170" i="22"/>
  <c r="Y170" i="22"/>
  <c r="Z170" i="22"/>
  <c r="AB170" i="22"/>
  <c r="AC170" i="22"/>
  <c r="M171" i="22"/>
  <c r="N171" i="22"/>
  <c r="P171" i="22"/>
  <c r="Q171" i="22"/>
  <c r="S171" i="22"/>
  <c r="T171" i="22"/>
  <c r="V171" i="22"/>
  <c r="W171" i="22"/>
  <c r="Y171" i="22"/>
  <c r="Z171" i="22"/>
  <c r="AB171" i="22"/>
  <c r="AC171" i="22"/>
  <c r="M172" i="22"/>
  <c r="N172" i="22"/>
  <c r="P172" i="22"/>
  <c r="Q172" i="22"/>
  <c r="S172" i="22"/>
  <c r="T172" i="22"/>
  <c r="V172" i="22"/>
  <c r="W172" i="22"/>
  <c r="Y172" i="22"/>
  <c r="Z172" i="22"/>
  <c r="AB172" i="22"/>
  <c r="AC172" i="22"/>
  <c r="M173" i="22"/>
  <c r="N173" i="22"/>
  <c r="P173" i="22"/>
  <c r="Q173" i="22"/>
  <c r="S173" i="22"/>
  <c r="T173" i="22"/>
  <c r="V173" i="22"/>
  <c r="W173" i="22"/>
  <c r="Y173" i="22"/>
  <c r="Z173" i="22"/>
  <c r="AB173" i="22"/>
  <c r="AC173" i="22"/>
  <c r="M174" i="22"/>
  <c r="N174" i="22"/>
  <c r="P174" i="22"/>
  <c r="Q174" i="22"/>
  <c r="S174" i="22"/>
  <c r="T174" i="22"/>
  <c r="V174" i="22"/>
  <c r="W174" i="22"/>
  <c r="Y174" i="22"/>
  <c r="Z174" i="22"/>
  <c r="AB174" i="22"/>
  <c r="AC174" i="22"/>
  <c r="M175" i="22"/>
  <c r="N175" i="22"/>
  <c r="P175" i="22"/>
  <c r="Q175" i="22"/>
  <c r="S175" i="22"/>
  <c r="T175" i="22"/>
  <c r="V175" i="22"/>
  <c r="W175" i="22"/>
  <c r="Y175" i="22"/>
  <c r="Z175" i="22"/>
  <c r="AB175" i="22"/>
  <c r="AC175" i="22"/>
  <c r="M176" i="22"/>
  <c r="N176" i="22"/>
  <c r="P176" i="22"/>
  <c r="Q176" i="22"/>
  <c r="S176" i="22"/>
  <c r="T176" i="22"/>
  <c r="V176" i="22"/>
  <c r="W176" i="22"/>
  <c r="Y176" i="22"/>
  <c r="Z176" i="22"/>
  <c r="AB176" i="22"/>
  <c r="AC176" i="22"/>
  <c r="L171" i="22"/>
  <c r="L170" i="22"/>
  <c r="AA125" i="22" l="1"/>
  <c r="Y125" i="22"/>
  <c r="AC124" i="22"/>
  <c r="AB124" i="22"/>
  <c r="M258" i="22"/>
  <c r="N258" i="22"/>
  <c r="O258" i="22"/>
  <c r="P258" i="22"/>
  <c r="Q258" i="22"/>
  <c r="L258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L260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81" i="22"/>
  <c r="S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152" i="22"/>
  <c r="AB152" i="22"/>
  <c r="Z152" i="22"/>
  <c r="Y152" i="22"/>
  <c r="W152" i="22"/>
  <c r="V152" i="22"/>
  <c r="T152" i="22"/>
  <c r="S152" i="22"/>
  <c r="M152" i="22"/>
  <c r="N152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59" i="22"/>
  <c r="AB159" i="22"/>
  <c r="Z159" i="22"/>
  <c r="Y159" i="22"/>
  <c r="W159" i="22"/>
  <c r="V159" i="22"/>
  <c r="T159" i="22"/>
  <c r="S159" i="22"/>
  <c r="Q159" i="22"/>
  <c r="P159" i="22"/>
  <c r="N159" i="22"/>
  <c r="M159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 l="1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8" i="22"/>
  <c r="X208" i="22" s="1"/>
  <c r="AA208" i="22" s="1"/>
  <c r="U209" i="22"/>
  <c r="X209" i="22" s="1"/>
  <c r="AA209" i="22" s="1"/>
  <c r="U210" i="22"/>
  <c r="X210" i="22" s="1"/>
  <c r="AA210" i="22" s="1"/>
  <c r="U212" i="22"/>
  <c r="X212" i="22" s="1"/>
  <c r="AA212" i="22" s="1"/>
  <c r="U213" i="22"/>
  <c r="X213" i="22" s="1"/>
  <c r="AA213" i="22" s="1"/>
  <c r="U207" i="22"/>
  <c r="X207" i="22" s="1"/>
  <c r="AA207" i="22" s="1"/>
  <c r="AC183" i="22" l="1"/>
  <c r="AB183" i="22"/>
  <c r="AC180" i="22"/>
  <c r="AB180" i="22"/>
  <c r="Z183" i="22"/>
  <c r="Y183" i="22"/>
  <c r="Z180" i="22"/>
  <c r="Y180" i="22"/>
  <c r="W183" i="22"/>
  <c r="V183" i="22"/>
  <c r="W180" i="22"/>
  <c r="V180" i="22"/>
  <c r="W179" i="22"/>
  <c r="V179" i="22"/>
  <c r="T183" i="22"/>
  <c r="S183" i="22"/>
  <c r="T182" i="22"/>
  <c r="S182" i="22"/>
  <c r="T180" i="22"/>
  <c r="S180" i="22"/>
  <c r="T178" i="22"/>
  <c r="S178" i="22"/>
  <c r="T177" i="22"/>
  <c r="S177" i="22"/>
  <c r="Q183" i="22"/>
  <c r="P183" i="22"/>
  <c r="Q180" i="22"/>
  <c r="P180" i="22"/>
  <c r="M183" i="22"/>
  <c r="N183" i="22"/>
  <c r="M180" i="22"/>
  <c r="N180" i="22"/>
  <c r="M178" i="22"/>
  <c r="N178" i="22"/>
  <c r="M177" i="22"/>
  <c r="N177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N224" i="22"/>
  <c r="M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154" i="22"/>
  <c r="AB154" i="22"/>
  <c r="Z154" i="22"/>
  <c r="Y154" i="22"/>
  <c r="W154" i="22"/>
  <c r="V154" i="22"/>
  <c r="T154" i="22"/>
  <c r="S154" i="22"/>
  <c r="N154" i="22"/>
  <c r="M154" i="22"/>
  <c r="AC153" i="22"/>
  <c r="AB153" i="22"/>
  <c r="Z153" i="22"/>
  <c r="Y153" i="22"/>
  <c r="W153" i="22"/>
  <c r="V153" i="22"/>
  <c r="T153" i="22"/>
  <c r="S153" i="22"/>
  <c r="N153" i="22"/>
  <c r="M153" i="22"/>
  <c r="AC151" i="22"/>
  <c r="AB151" i="22"/>
  <c r="Z151" i="22"/>
  <c r="Y151" i="22"/>
  <c r="W151" i="22"/>
  <c r="V151" i="22"/>
  <c r="T151" i="22"/>
  <c r="S151" i="22"/>
  <c r="N151" i="22"/>
  <c r="M151" i="22"/>
  <c r="AC150" i="22"/>
  <c r="AB150" i="22"/>
  <c r="Z150" i="22"/>
  <c r="Y150" i="22"/>
  <c r="W150" i="22"/>
  <c r="V150" i="22"/>
  <c r="T150" i="22"/>
  <c r="S150" i="22"/>
  <c r="N150" i="22"/>
  <c r="M150" i="22"/>
  <c r="AC149" i="22"/>
  <c r="AB149" i="22"/>
  <c r="Z149" i="22"/>
  <c r="Y149" i="22"/>
  <c r="W149" i="22"/>
  <c r="V149" i="22"/>
  <c r="T149" i="22"/>
  <c r="S149" i="22"/>
  <c r="N149" i="22"/>
  <c r="M149" i="22"/>
  <c r="T148" i="22"/>
  <c r="S148" i="22"/>
  <c r="N148" i="22"/>
  <c r="M14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Q161" i="22"/>
  <c r="P161" i="22"/>
  <c r="N161" i="22"/>
  <c r="M161" i="22"/>
  <c r="AC160" i="22"/>
  <c r="AB160" i="22"/>
  <c r="Z160" i="22"/>
  <c r="Y160" i="22"/>
  <c r="W160" i="22"/>
  <c r="V160" i="22"/>
  <c r="T160" i="22"/>
  <c r="S160" i="22"/>
  <c r="Q160" i="22"/>
  <c r="P160" i="22"/>
  <c r="N160" i="22"/>
  <c r="M160" i="22"/>
  <c r="AC158" i="22"/>
  <c r="AB158" i="22"/>
  <c r="Z158" i="22"/>
  <c r="Y158" i="22"/>
  <c r="W158" i="22"/>
  <c r="V158" i="22"/>
  <c r="T158" i="22"/>
  <c r="S158" i="22"/>
  <c r="Q158" i="22"/>
  <c r="P158" i="22"/>
  <c r="N158" i="22"/>
  <c r="M158" i="22"/>
  <c r="AC157" i="22"/>
  <c r="AB157" i="22"/>
  <c r="Z157" i="22"/>
  <c r="Y157" i="22"/>
  <c r="W157" i="22"/>
  <c r="V157" i="22"/>
  <c r="T157" i="22"/>
  <c r="S157" i="22"/>
  <c r="Q157" i="22"/>
  <c r="P157" i="22"/>
  <c r="N157" i="22"/>
  <c r="M157" i="22"/>
  <c r="AC156" i="22"/>
  <c r="AB156" i="22"/>
  <c r="Z156" i="22"/>
  <c r="Y156" i="22"/>
  <c r="W156" i="22"/>
  <c r="V156" i="22"/>
  <c r="T156" i="22"/>
  <c r="S156" i="22"/>
  <c r="Q156" i="22"/>
  <c r="P156" i="22"/>
  <c r="N156" i="22"/>
  <c r="M156" i="22"/>
  <c r="T155" i="22"/>
  <c r="S155" i="22"/>
  <c r="N155" i="22"/>
  <c r="M155" i="22"/>
  <c r="T206" i="22"/>
  <c r="S206" i="22"/>
  <c r="T205" i="22"/>
  <c r="S205" i="22"/>
  <c r="AC203" i="22"/>
  <c r="AB203" i="22"/>
  <c r="Z203" i="22"/>
  <c r="Y203" i="22"/>
  <c r="W203" i="22"/>
  <c r="V203" i="22"/>
  <c r="T203" i="22"/>
  <c r="S203" i="22"/>
  <c r="Q203" i="22"/>
  <c r="P203" i="22"/>
  <c r="N203" i="22"/>
  <c r="M203" i="22"/>
  <c r="W202" i="22"/>
  <c r="V202" i="22"/>
  <c r="T201" i="22"/>
  <c r="S201" i="22"/>
  <c r="N201" i="22"/>
  <c r="M201" i="22"/>
  <c r="T200" i="22"/>
  <c r="S200" i="22"/>
  <c r="N200" i="22"/>
  <c r="M200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65" i="22" l="1"/>
  <c r="Y265" i="22" s="1"/>
  <c r="AB265" i="22" s="1"/>
  <c r="W265" i="22"/>
  <c r="Z265" i="22" s="1"/>
  <c r="AC265" i="22" s="1"/>
  <c r="V266" i="22"/>
  <c r="Y266" i="22" s="1"/>
  <c r="AB266" i="22" s="1"/>
  <c r="W266" i="22"/>
  <c r="Z266" i="22" s="1"/>
  <c r="AC266" i="22" s="1"/>
  <c r="U266" i="22"/>
  <c r="X266" i="22" s="1"/>
  <c r="AA266" i="22" s="1"/>
  <c r="U265" i="22"/>
  <c r="X265" i="22" s="1"/>
  <c r="AA265" i="22" s="1"/>
  <c r="Q265" i="22"/>
  <c r="N265" i="22" s="1"/>
  <c r="Q266" i="22"/>
  <c r="N266" i="22" s="1"/>
  <c r="P266" i="22"/>
  <c r="M266" i="22" s="1"/>
  <c r="P265" i="22"/>
  <c r="M265" i="22" s="1"/>
  <c r="O266" i="22"/>
  <c r="L266" i="22" s="1"/>
  <c r="O265" i="22"/>
  <c r="L265" i="22" s="1"/>
  <c r="P264" i="22" l="1"/>
  <c r="M264" i="22" s="1"/>
  <c r="Q264" i="22"/>
  <c r="N264" i="22" s="1"/>
  <c r="P263" i="22"/>
  <c r="M263" i="22" s="1"/>
  <c r="Q263" i="22"/>
  <c r="N263" i="22" s="1"/>
  <c r="O263" i="22"/>
  <c r="L263" i="22" s="1"/>
  <c r="O264" i="22"/>
  <c r="L264" i="22" s="1"/>
  <c r="AB264" i="22"/>
  <c r="AC264" i="22"/>
  <c r="AB263" i="22"/>
  <c r="AC263" i="22"/>
  <c r="AA263" i="22"/>
  <c r="AA264" i="22"/>
  <c r="P296" i="22"/>
  <c r="M296" i="22" s="1"/>
  <c r="Q296" i="22"/>
  <c r="N296" i="22" s="1"/>
  <c r="P254" i="22"/>
  <c r="M254" i="22" s="1"/>
  <c r="Q254" i="22"/>
  <c r="N254" i="22" s="1"/>
  <c r="O254" i="22"/>
  <c r="L254" i="22" s="1"/>
  <c r="O296" i="22"/>
  <c r="L296" i="22" s="1"/>
  <c r="AB256" i="22"/>
  <c r="AC256" i="22"/>
  <c r="AC255" i="22"/>
  <c r="AB255" i="22"/>
  <c r="AA255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56" i="22" l="1"/>
  <c r="AA256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54" i="22"/>
  <c r="AC254" i="22" s="1"/>
  <c r="Y254" i="22"/>
  <c r="AB254" i="22" s="1"/>
  <c r="X254" i="22"/>
  <c r="AA254" i="22" s="1"/>
  <c r="Z296" i="22"/>
  <c r="AC296" i="22" s="1"/>
  <c r="Y296" i="22"/>
  <c r="AB296" i="22" s="1"/>
  <c r="X296" i="22"/>
  <c r="AA296" i="22" s="1"/>
  <c r="Z255" i="22"/>
  <c r="Y255" i="22"/>
  <c r="X255" i="22"/>
  <c r="Z285" i="22"/>
  <c r="AC285" i="22" s="1"/>
  <c r="Y285" i="22"/>
  <c r="AB285" i="22" s="1"/>
  <c r="X285" i="22"/>
  <c r="AA285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<sst xmlns="http://schemas.openxmlformats.org/spreadsheetml/2006/main" count="3068" uniqueCount="248">
  <si>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</si>
  <si>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</si>
  <si>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</si>
  <si>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</si>
  <si>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</si>
  <si>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</si>
  <si>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</si>
  <si>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</si>
  <si>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</si>
  <si>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</si>
  <si>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</si>
  <si>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</si>
  <si>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</si>
  <si>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</si>
  <si>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</si>
  <si>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</si>
  <si>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</si>
  <si>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</si>
  <si>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</si>
  <si>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</si>
  <si>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</si>
  <si>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</si>
  <si>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</si>
  <si>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</si>
  <si>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</si>
  <si>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</si>
  <si>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</si>
  <si>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</si>
  <si>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</si>
  <si>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</si>
  <si>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</si>
  <si>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</si>
  <si>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</si>
  <si>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</si>
  <si>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</si>
  <si>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</si>
  <si>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</si>
  <si>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</si>
  <si>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</si>
  <si>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</si>
  <si>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</si>
  <si>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</si>
  <si>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</si>
  <si>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</si>
  <si>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</si>
  <si>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</si>
  <si>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</si>
  <si>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</si>
  <si>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</si>
  <si>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</si>
  <si>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</si>
  <si>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</si>
  <si>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</si>
  <si>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</si>
  <si>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</si>
  <si>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</si>
  <si>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</si>
  <si>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</si>
  <si>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</si>
  <si>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</si>
  <si>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</si>
  <si>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</si>
  <si>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</si>
  <si>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</si>
  <si>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</si>
  <si>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</si>
  <si>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</si>
  <si>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</si>
  <si>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</si>
  <si>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</si>
  <si>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</si>
  <si>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</si>
  <si>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</si>
  <si>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</si>
  <si>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</si>
  <si>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</si>
  <si>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</si>
  <si>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</si>
  <si>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</si>
  <si>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</si>
  <si>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</si>
  <si>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</si>
  <si>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</si>
  <si>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</si>
  <si>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</si>
  <si>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</si>
  <si>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</si>
  <si>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</si>
  <si>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</si>
  <si>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</si>
  <si>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</si>
  <si>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</si>
  <si>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</si>
  <si>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</si>
  <si>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</si>
  <si>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</si>
  <si>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</si>
  <si>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</si>
  <si>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</si>
  <si>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</si>
  <si>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</si>
  <si>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</si>
  <si>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</si>
  <si>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</si>
  <si>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</si>
  <si>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</si>
  <si>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</si>
  <si>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</si>
  <si>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</si>
  <si>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</si>
  <si>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</si>
  <si>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</si>
  <si>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</si>
  <si>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</si>
  <si>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</si>
  <si>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</si>
  <si>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</si>
  <si>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</si>
  <si>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</si>
  <si>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</si>
  <si>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</si>
  <si>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</si>
  <si>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</si>
  <si>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</si>
  <si>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</si>
  <si>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</si>
  <si>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</si>
  <si>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</si>
  <si>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</si>
  <si>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</si>
  <si>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</si>
  <si>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</si>
  <si>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</si>
  <si>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</si>
  <si>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</si>
  <si>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</si>
  <si>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</si>
  <si>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</si>
  <si>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</si>
  <si>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</si>
  <si>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</si>
  <si>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</si>
  <si>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</si>
  <si>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</si>
  <si>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</si>
  <si>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</si>
  <si>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</si>
  <si>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</si>
  <si>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</si>
  <si>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</si>
  <si>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</si>
  <si>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</si>
  <si>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</si>
  <si>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</si>
  <si>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</si>
  <si>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</si>
  <si>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</si>
  <si>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</si>
  <si>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</si>
  <si>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</si>
  <si>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</si>
  <si>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</si>
  <si>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</si>
  <si>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</si>
  <si>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</si>
  <si>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</si>
  <si>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</si>
  <si>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</si>
  <si>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</si>
  <si>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</si>
  <si>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</si>
  <si>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</si>
  <si>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</si>
  <si>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</si>
  <si>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</si>
  <si>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</si>
  <si>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</si>
  <si>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</si>
  <si>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</si>
  <si>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</si>
  <si>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</si>
  <si>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</si>
  <si>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</si>
  <si>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</si>
  <si>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</si>
  <si>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</si>
  <si>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</si>
  <si>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</si>
  <si>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</si>
  <si>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</si>
  <si>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</si>
  <si>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</si>
  <si>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</si>
  <si>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</si>
  <si>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</si>
  <si>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</si>
  <si>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</si>
  <si>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</si>
  <si>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</si>
  <si>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</si>
  <si>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</si>
  <si>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</si>
  <si>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</si>
  <si>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</si>
  <si>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</si>
  <si>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</si>
  <si>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</si>
  <si>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</si>
  <si>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</si>
  <si>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</si>
  <si>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</si>
  <si>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</si>
  <si>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</si>
  <si>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</si>
  <si>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</si>
  <si>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</si>
  <si>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</si>
  <si>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</si>
  <si>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</si>
  <si>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</si>
  <si>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</si>
  <si>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</si>
  <si>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</si>
  <si>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</si>
  <si>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</si>
  <si>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</si>
  <si>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</si>
  <si>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</si>
  <si>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</si>
  <si>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</si>
  <si>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</si>
  <si>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</si>
  <si>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</si>
  <si>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</si>
  <si>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</si>
  <si>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</si>
  <si>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</si>
  <si>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</si>
  <si>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</si>
  <si>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</si>
  <si>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</si>
  <si>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</si>
  <si>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</si>
  <si>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</si>
  <si>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Maybe too Swiss-specific for European analysis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</si>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</sst>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6"/>
  <sheetViews>
    <sheetView tabSelected="1" zoomScale="70" zoomScaleNormal="70" workbookViewId="0">
      <pane xSplit="11" ySplit="2" topLeftCell="L154" activePane="bottomRight" state="frozen"/>
      <selection pane="topRight" activeCell="F1" sqref="F1"/>
      <selection pane="bottomLeft" activeCell="A3" sqref="A3"/>
      <selection pane="bottomRight" activeCell="R293" sqref="R293"/>
    </sheetView>
  </sheetViews>
  <sheetFormatPr defaultColWidth="9.26953125" defaultRowHeight="13" x14ac:dyDescent="0.3"/>
  <cols>
    <col min="1" max="1" width="13.54296875" style="20" bestFit="1" customWidth="1"/>
    <col min="2" max="2" width="43.26953125" style="20" customWidth="1"/>
    <col min="3" max="3" width="8.26953125" style="20" customWidth="1"/>
    <col min="4" max="4" width="37.7265625" style="20" customWidth="1"/>
    <col min="5" max="5" width="38.453125" style="20" bestFit="1" customWidth="1"/>
    <col min="6" max="6" width="9.7265625" style="20" customWidth="1"/>
    <col min="7" max="7" width="9.54296875" style="2" bestFit="1" customWidth="1"/>
    <col min="8" max="8" width="14.54296875" style="2" bestFit="1" customWidth="1"/>
    <col min="9" max="9" width="19" style="2" customWidth="1"/>
    <col min="10" max="10" width="33.54296875" style="2" customWidth="1"/>
    <col min="11" max="11" width="10.453125" style="20" bestFit="1" customWidth="1"/>
    <col min="12" max="18" width="9.26953125" style="1" bestFit="1" customWidth="1"/>
    <col min="19" max="20" width="7.7265625" style="1" bestFit="1" customWidth="1"/>
    <col min="21" max="21" width="9" style="1" bestFit="1" customWidth="1"/>
    <col min="22" max="23" width="7.7265625" style="1" bestFit="1" customWidth="1"/>
    <col min="24" max="16384" width="9.26953125" style="1"/>
  </cols>
  <sheetData>
    <row r="1" spans="1:29" x14ac:dyDescent="0.3">
      <c r="A1" s="3" t="s">
        <v>134</v>
      </c>
      <c r="B1" s="3" t="s">
        <v>20</v>
      </c>
      <c r="C1" s="3" t="s">
        <v>148</v>
      </c>
      <c r="D1" s="3" t="s">
        <v>125</v>
      </c>
      <c r="E1" s="3" t="s">
        <v>11</v>
      </c>
      <c r="F1" s="3" t="s">
        <v>106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x14ac:dyDescent="0.3">
      <c r="A3" s="3" t="s">
        <v>29</v>
      </c>
      <c r="B3" s="3" t="s">
        <v>21</v>
      </c>
      <c r="C3" s="3" t="s">
        <v>71</v>
      </c>
      <c r="D3" s="3" t="s">
        <v>126</v>
      </c>
      <c r="E3" s="8" t="s">
        <v>23</v>
      </c>
      <c r="F3" s="8" t="s">
        <v>111</v>
      </c>
      <c r="G3" s="8" t="s">
        <v>89</v>
      </c>
      <c r="H3" s="3" t="s">
        <v>85</v>
      </c>
      <c r="I3" s="3"/>
      <c r="J3" s="3" t="s">
        <v>77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x14ac:dyDescent="0.3">
      <c r="A4" s="3" t="s">
        <v>29</v>
      </c>
      <c r="B4" s="3" t="s">
        <v>21</v>
      </c>
      <c r="C4" s="3" t="s">
        <v>72</v>
      </c>
      <c r="D4" s="3" t="s">
        <v>126</v>
      </c>
      <c r="E4" s="8" t="s">
        <v>23</v>
      </c>
      <c r="F4" s="8" t="s">
        <v>111</v>
      </c>
      <c r="G4" s="8" t="s">
        <v>89</v>
      </c>
      <c r="H4" s="3" t="s">
        <v>85</v>
      </c>
      <c r="I4" s="3"/>
      <c r="J4" s="3" t="s">
        <v>77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x14ac:dyDescent="0.3">
      <c r="A5" s="3" t="s">
        <v>29</v>
      </c>
      <c r="B5" s="3" t="s">
        <v>21</v>
      </c>
      <c r="C5" s="3" t="s">
        <v>73</v>
      </c>
      <c r="D5" s="3" t="s">
        <v>126</v>
      </c>
      <c r="E5" s="8" t="s">
        <v>23</v>
      </c>
      <c r="F5" s="8" t="s">
        <v>111</v>
      </c>
      <c r="G5" s="8" t="s">
        <v>89</v>
      </c>
      <c r="H5" s="3" t="s">
        <v>85</v>
      </c>
      <c r="I5" s="3"/>
      <c r="J5" s="3" t="s">
        <v>77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x14ac:dyDescent="0.3">
      <c r="A6" s="3" t="s">
        <v>29</v>
      </c>
      <c r="B6" s="3" t="s">
        <v>21</v>
      </c>
      <c r="C6" s="3" t="s">
        <v>124</v>
      </c>
      <c r="D6" s="3" t="s">
        <v>127</v>
      </c>
      <c r="E6" s="8" t="s">
        <v>23</v>
      </c>
      <c r="F6" s="8" t="s">
        <v>111</v>
      </c>
      <c r="G6" s="8" t="s">
        <v>89</v>
      </c>
      <c r="H6" s="3" t="s">
        <v>85</v>
      </c>
      <c r="I6" s="3"/>
      <c r="J6" s="3" t="s">
        <v>77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x14ac:dyDescent="0.3">
      <c r="A7" s="3" t="s">
        <v>29</v>
      </c>
      <c r="B7" s="3" t="s">
        <v>21</v>
      </c>
      <c r="C7" s="3" t="s">
        <v>218</v>
      </c>
      <c r="D7" s="3" t="s">
        <v>219</v>
      </c>
      <c r="E7" s="8" t="s">
        <v>23</v>
      </c>
      <c r="F7" s="8" t="s">
        <v>111</v>
      </c>
      <c r="G7" s="8" t="s">
        <v>89</v>
      </c>
      <c r="H7" s="3" t="s">
        <v>85</v>
      </c>
      <c r="I7" s="3"/>
      <c r="J7" s="3" t="s">
        <v>77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x14ac:dyDescent="0.3">
      <c r="A8" s="3" t="s">
        <v>29</v>
      </c>
      <c r="B8" s="3" t="s">
        <v>21</v>
      </c>
      <c r="C8" s="3" t="s">
        <v>74</v>
      </c>
      <c r="D8" s="3" t="s">
        <v>130</v>
      </c>
      <c r="E8" s="8" t="s">
        <v>23</v>
      </c>
      <c r="F8" s="8" t="s">
        <v>111</v>
      </c>
      <c r="G8" s="8" t="s">
        <v>89</v>
      </c>
      <c r="H8" s="3" t="s">
        <v>85</v>
      </c>
      <c r="I8" s="3"/>
      <c r="J8" s="3" t="s">
        <v>77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x14ac:dyDescent="0.3">
      <c r="A9" s="3" t="s">
        <v>29</v>
      </c>
      <c r="B9" s="3" t="s">
        <v>21</v>
      </c>
      <c r="C9" s="3" t="s">
        <v>128</v>
      </c>
      <c r="D9" s="3" t="s">
        <v>129</v>
      </c>
      <c r="E9" s="8" t="s">
        <v>23</v>
      </c>
      <c r="F9" s="8" t="s">
        <v>111</v>
      </c>
      <c r="G9" s="8" t="s">
        <v>89</v>
      </c>
      <c r="H9" s="3" t="s">
        <v>85</v>
      </c>
      <c r="I9" s="3"/>
      <c r="J9" s="3" t="s">
        <v>133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5" customHeight="1" x14ac:dyDescent="0.3">
      <c r="A10" s="3" t="s">
        <v>29</v>
      </c>
      <c r="B10" s="3" t="s">
        <v>159</v>
      </c>
      <c r="C10" s="3" t="s">
        <v>21</v>
      </c>
      <c r="D10" s="3" t="s">
        <v>21</v>
      </c>
      <c r="E10" s="8" t="s">
        <v>25</v>
      </c>
      <c r="F10" s="8" t="s">
        <v>103</v>
      </c>
      <c r="G10" s="8" t="s">
        <v>89</v>
      </c>
      <c r="H10" s="6" t="s">
        <v>86</v>
      </c>
      <c r="I10" s="3" t="s">
        <v>82</v>
      </c>
      <c r="J10" s="3" t="s">
        <v>83</v>
      </c>
      <c r="K10" s="3" t="s">
        <v>121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103</v>
      </c>
      <c r="G11" s="8" t="s">
        <v>89</v>
      </c>
      <c r="H11" s="6" t="s">
        <v>86</v>
      </c>
      <c r="I11" s="3" t="s">
        <v>82</v>
      </c>
      <c r="J11" s="3" t="s">
        <v>83</v>
      </c>
      <c r="K11" s="3" t="s">
        <v>121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x14ac:dyDescent="0.3">
      <c r="A12" s="3" t="s">
        <v>29</v>
      </c>
      <c r="B12" s="3" t="s">
        <v>21</v>
      </c>
      <c r="C12" s="3" t="s">
        <v>71</v>
      </c>
      <c r="D12" s="3" t="s">
        <v>126</v>
      </c>
      <c r="E12" s="8" t="s">
        <v>24</v>
      </c>
      <c r="F12" s="8" t="s">
        <v>111</v>
      </c>
      <c r="G12" s="8" t="s">
        <v>89</v>
      </c>
      <c r="H12" s="3" t="s">
        <v>85</v>
      </c>
      <c r="I12" s="3"/>
      <c r="J12" s="3" t="s">
        <v>77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x14ac:dyDescent="0.3">
      <c r="A13" s="3" t="s">
        <v>29</v>
      </c>
      <c r="B13" s="3" t="s">
        <v>21</v>
      </c>
      <c r="C13" s="3" t="s">
        <v>72</v>
      </c>
      <c r="D13" s="3" t="s">
        <v>126</v>
      </c>
      <c r="E13" s="8" t="s">
        <v>24</v>
      </c>
      <c r="F13" s="8" t="s">
        <v>111</v>
      </c>
      <c r="G13" s="8" t="s">
        <v>89</v>
      </c>
      <c r="H13" s="3" t="s">
        <v>85</v>
      </c>
      <c r="I13" s="3"/>
      <c r="J13" s="3" t="s">
        <v>77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x14ac:dyDescent="0.3">
      <c r="A14" s="3" t="s">
        <v>29</v>
      </c>
      <c r="B14" s="3" t="s">
        <v>21</v>
      </c>
      <c r="C14" s="3" t="s">
        <v>73</v>
      </c>
      <c r="D14" s="3" t="s">
        <v>126</v>
      </c>
      <c r="E14" s="8" t="s">
        <v>24</v>
      </c>
      <c r="F14" s="8" t="s">
        <v>111</v>
      </c>
      <c r="G14" s="8" t="s">
        <v>89</v>
      </c>
      <c r="H14" s="3" t="s">
        <v>85</v>
      </c>
      <c r="I14" s="3"/>
      <c r="J14" s="3" t="s">
        <v>77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65" customHeight="1" x14ac:dyDescent="0.3">
      <c r="A15" s="3" t="s">
        <v>29</v>
      </c>
      <c r="B15" s="3" t="s">
        <v>21</v>
      </c>
      <c r="C15" s="3" t="s">
        <v>124</v>
      </c>
      <c r="D15" s="3" t="s">
        <v>127</v>
      </c>
      <c r="E15" s="8" t="s">
        <v>24</v>
      </c>
      <c r="F15" s="8" t="s">
        <v>111</v>
      </c>
      <c r="G15" s="8" t="s">
        <v>89</v>
      </c>
      <c r="H15" s="3" t="s">
        <v>85</v>
      </c>
      <c r="I15" s="3"/>
      <c r="J15" s="3" t="s">
        <v>77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65" customHeight="1" x14ac:dyDescent="0.3">
      <c r="A16" s="3" t="s">
        <v>29</v>
      </c>
      <c r="B16" s="3" t="s">
        <v>21</v>
      </c>
      <c r="C16" s="3" t="s">
        <v>218</v>
      </c>
      <c r="D16" s="3" t="s">
        <v>219</v>
      </c>
      <c r="E16" s="8" t="s">
        <v>24</v>
      </c>
      <c r="F16" s="8" t="s">
        <v>111</v>
      </c>
      <c r="G16" s="8" t="s">
        <v>89</v>
      </c>
      <c r="H16" s="3" t="s">
        <v>85</v>
      </c>
      <c r="I16" s="3"/>
      <c r="J16" s="3" t="s">
        <v>77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x14ac:dyDescent="0.3">
      <c r="A17" s="3" t="s">
        <v>29</v>
      </c>
      <c r="B17" s="3" t="s">
        <v>21</v>
      </c>
      <c r="C17" s="3" t="s">
        <v>74</v>
      </c>
      <c r="D17" s="3" t="s">
        <v>130</v>
      </c>
      <c r="E17" s="8" t="s">
        <v>24</v>
      </c>
      <c r="F17" s="8" t="s">
        <v>111</v>
      </c>
      <c r="G17" s="8" t="s">
        <v>89</v>
      </c>
      <c r="H17" s="3" t="s">
        <v>85</v>
      </c>
      <c r="I17" s="3"/>
      <c r="J17" s="3" t="s">
        <v>77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x14ac:dyDescent="0.3">
      <c r="A18" s="3" t="s">
        <v>29</v>
      </c>
      <c r="B18" s="3" t="s">
        <v>21</v>
      </c>
      <c r="C18" s="3" t="s">
        <v>128</v>
      </c>
      <c r="D18" s="3" t="s">
        <v>129</v>
      </c>
      <c r="E18" s="8" t="s">
        <v>24</v>
      </c>
      <c r="F18" s="8" t="s">
        <v>111</v>
      </c>
      <c r="G18" s="8" t="s">
        <v>89</v>
      </c>
      <c r="H18" s="3" t="s">
        <v>85</v>
      </c>
      <c r="I18" s="3"/>
      <c r="J18" s="3" t="s">
        <v>132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103</v>
      </c>
      <c r="G19" s="8" t="s">
        <v>89</v>
      </c>
      <c r="H19" s="6" t="s">
        <v>86</v>
      </c>
      <c r="I19" s="3" t="s">
        <v>82</v>
      </c>
      <c r="J19" s="3" t="s">
        <v>83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4.5" x14ac:dyDescent="0.35">
      <c r="A20" s="3" t="s">
        <v>29</v>
      </c>
      <c r="B20" s="3" t="s">
        <v>21</v>
      </c>
      <c r="C20" s="3" t="s">
        <v>71</v>
      </c>
      <c r="D20" s="3" t="s">
        <v>126</v>
      </c>
      <c r="E20" s="8" t="s">
        <v>22</v>
      </c>
      <c r="F20" s="8" t="s">
        <v>111</v>
      </c>
      <c r="G20" s="8" t="s">
        <v>89</v>
      </c>
      <c r="H20" s="3" t="s">
        <v>85</v>
      </c>
      <c r="I20" s="25" t="s">
        <v>185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4.5" x14ac:dyDescent="0.35">
      <c r="A21" s="3" t="s">
        <v>29</v>
      </c>
      <c r="B21" s="3" t="s">
        <v>21</v>
      </c>
      <c r="C21" s="3" t="s">
        <v>72</v>
      </c>
      <c r="D21" s="3" t="s">
        <v>126</v>
      </c>
      <c r="E21" s="8" t="s">
        <v>22</v>
      </c>
      <c r="F21" s="8" t="s">
        <v>111</v>
      </c>
      <c r="G21" s="8" t="s">
        <v>89</v>
      </c>
      <c r="H21" s="3" t="s">
        <v>85</v>
      </c>
      <c r="I21" s="25" t="s">
        <v>185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4.5" x14ac:dyDescent="0.35">
      <c r="A22" s="3" t="s">
        <v>29</v>
      </c>
      <c r="B22" s="3" t="s">
        <v>21</v>
      </c>
      <c r="C22" s="3" t="s">
        <v>73</v>
      </c>
      <c r="D22" s="3" t="s">
        <v>126</v>
      </c>
      <c r="E22" s="8" t="s">
        <v>22</v>
      </c>
      <c r="F22" s="8" t="s">
        <v>111</v>
      </c>
      <c r="G22" s="8" t="s">
        <v>89</v>
      </c>
      <c r="H22" s="3" t="s">
        <v>85</v>
      </c>
      <c r="I22" s="25" t="s">
        <v>185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4.5" x14ac:dyDescent="0.35">
      <c r="A23" s="3" t="s">
        <v>29</v>
      </c>
      <c r="B23" s="3" t="s">
        <v>21</v>
      </c>
      <c r="C23" s="3" t="s">
        <v>124</v>
      </c>
      <c r="D23" s="3" t="s">
        <v>127</v>
      </c>
      <c r="E23" s="8" t="s">
        <v>22</v>
      </c>
      <c r="F23" s="8" t="s">
        <v>111</v>
      </c>
      <c r="G23" s="8" t="s">
        <v>89</v>
      </c>
      <c r="H23" s="3" t="s">
        <v>85</v>
      </c>
      <c r="I23" s="25" t="s">
        <v>185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4.5" x14ac:dyDescent="0.35">
      <c r="A24" s="3" t="s">
        <v>29</v>
      </c>
      <c r="B24" s="3" t="s">
        <v>21</v>
      </c>
      <c r="C24" s="3" t="s">
        <v>218</v>
      </c>
      <c r="D24" s="3" t="s">
        <v>219</v>
      </c>
      <c r="E24" s="8" t="s">
        <v>22</v>
      </c>
      <c r="F24" s="8" t="s">
        <v>111</v>
      </c>
      <c r="G24" s="8" t="s">
        <v>89</v>
      </c>
      <c r="H24" s="3" t="s">
        <v>85</v>
      </c>
      <c r="I24" s="25" t="s">
        <v>185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4.5" x14ac:dyDescent="0.35">
      <c r="A25" s="3" t="s">
        <v>29</v>
      </c>
      <c r="B25" s="3" t="s">
        <v>21</v>
      </c>
      <c r="C25" s="3" t="s">
        <v>74</v>
      </c>
      <c r="D25" s="3" t="s">
        <v>130</v>
      </c>
      <c r="E25" s="8" t="s">
        <v>22</v>
      </c>
      <c r="F25" s="8" t="s">
        <v>111</v>
      </c>
      <c r="G25" s="8" t="s">
        <v>89</v>
      </c>
      <c r="H25" s="3" t="s">
        <v>85</v>
      </c>
      <c r="I25" s="25" t="s">
        <v>185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4.5" x14ac:dyDescent="0.35">
      <c r="A26" s="3" t="s">
        <v>29</v>
      </c>
      <c r="B26" s="3" t="s">
        <v>21</v>
      </c>
      <c r="C26" s="3" t="s">
        <v>128</v>
      </c>
      <c r="D26" s="3" t="s">
        <v>129</v>
      </c>
      <c r="E26" s="8" t="s">
        <v>22</v>
      </c>
      <c r="F26" s="8" t="s">
        <v>111</v>
      </c>
      <c r="G26" s="8" t="s">
        <v>89</v>
      </c>
      <c r="H26" s="3" t="s">
        <v>85</v>
      </c>
      <c r="I26" s="25" t="s">
        <v>153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x14ac:dyDescent="0.3">
      <c r="A27" s="3" t="s">
        <v>57</v>
      </c>
      <c r="B27" s="29" t="s">
        <v>21</v>
      </c>
      <c r="C27" s="3" t="s">
        <v>71</v>
      </c>
      <c r="D27" s="3" t="s">
        <v>126</v>
      </c>
      <c r="E27" s="29" t="s">
        <v>204</v>
      </c>
      <c r="F27" s="29" t="s">
        <v>196</v>
      </c>
      <c r="G27" s="3" t="s">
        <v>91</v>
      </c>
      <c r="H27" s="3" t="s">
        <v>86</v>
      </c>
      <c r="I27" s="3" t="s">
        <v>202</v>
      </c>
      <c r="J27" s="3" t="s">
        <v>205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x14ac:dyDescent="0.3">
      <c r="A28" s="3" t="s">
        <v>57</v>
      </c>
      <c r="B28" s="29" t="s">
        <v>21</v>
      </c>
      <c r="C28" s="3" t="s">
        <v>72</v>
      </c>
      <c r="D28" s="3" t="s">
        <v>126</v>
      </c>
      <c r="E28" s="29" t="s">
        <v>204</v>
      </c>
      <c r="F28" s="29" t="s">
        <v>196</v>
      </c>
      <c r="G28" s="3" t="s">
        <v>91</v>
      </c>
      <c r="H28" s="3" t="s">
        <v>86</v>
      </c>
      <c r="I28" s="3" t="s">
        <v>202</v>
      </c>
      <c r="J28" s="3" t="s">
        <v>205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x14ac:dyDescent="0.3">
      <c r="A29" s="3" t="s">
        <v>57</v>
      </c>
      <c r="B29" s="29" t="s">
        <v>21</v>
      </c>
      <c r="C29" s="3" t="s">
        <v>73</v>
      </c>
      <c r="D29" s="3" t="s">
        <v>126</v>
      </c>
      <c r="E29" s="29" t="s">
        <v>204</v>
      </c>
      <c r="F29" s="29" t="s">
        <v>196</v>
      </c>
      <c r="G29" s="3" t="s">
        <v>91</v>
      </c>
      <c r="H29" s="3" t="s">
        <v>86</v>
      </c>
      <c r="I29" s="3" t="s">
        <v>202</v>
      </c>
      <c r="J29" s="3" t="s">
        <v>205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x14ac:dyDescent="0.3">
      <c r="A30" s="3" t="s">
        <v>57</v>
      </c>
      <c r="B30" s="29" t="s">
        <v>21</v>
      </c>
      <c r="C30" s="3" t="s">
        <v>124</v>
      </c>
      <c r="D30" s="3" t="s">
        <v>127</v>
      </c>
      <c r="E30" s="29" t="s">
        <v>204</v>
      </c>
      <c r="F30" s="29" t="s">
        <v>196</v>
      </c>
      <c r="G30" s="3" t="s">
        <v>91</v>
      </c>
      <c r="H30" s="3" t="s">
        <v>86</v>
      </c>
      <c r="I30" s="3" t="s">
        <v>202</v>
      </c>
      <c r="J30" s="3" t="s">
        <v>205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x14ac:dyDescent="0.3">
      <c r="A31" s="3" t="s">
        <v>57</v>
      </c>
      <c r="B31" s="29" t="s">
        <v>21</v>
      </c>
      <c r="C31" s="3" t="s">
        <v>218</v>
      </c>
      <c r="D31" s="3" t="s">
        <v>219</v>
      </c>
      <c r="E31" s="29" t="s">
        <v>204</v>
      </c>
      <c r="F31" s="29" t="s">
        <v>196</v>
      </c>
      <c r="G31" s="3" t="s">
        <v>91</v>
      </c>
      <c r="H31" s="3" t="s">
        <v>86</v>
      </c>
      <c r="I31" s="3" t="s">
        <v>202</v>
      </c>
      <c r="J31" s="3" t="s">
        <v>205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x14ac:dyDescent="0.3">
      <c r="A32" s="3" t="s">
        <v>57</v>
      </c>
      <c r="B32" s="29" t="s">
        <v>21</v>
      </c>
      <c r="C32" s="3" t="s">
        <v>74</v>
      </c>
      <c r="D32" s="3" t="s">
        <v>130</v>
      </c>
      <c r="E32" s="29" t="s">
        <v>204</v>
      </c>
      <c r="F32" s="29" t="s">
        <v>196</v>
      </c>
      <c r="G32" s="3" t="s">
        <v>91</v>
      </c>
      <c r="H32" s="3" t="s">
        <v>86</v>
      </c>
      <c r="I32" s="3" t="s">
        <v>202</v>
      </c>
      <c r="J32" s="3" t="s">
        <v>205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x14ac:dyDescent="0.3">
      <c r="A33" s="3" t="s">
        <v>57</v>
      </c>
      <c r="B33" s="29" t="s">
        <v>21</v>
      </c>
      <c r="C33" s="3" t="s">
        <v>128</v>
      </c>
      <c r="D33" s="3" t="s">
        <v>129</v>
      </c>
      <c r="E33" s="29" t="s">
        <v>204</v>
      </c>
      <c r="F33" s="29" t="s">
        <v>196</v>
      </c>
      <c r="G33" s="3" t="s">
        <v>91</v>
      </c>
      <c r="H33" s="3" t="s">
        <v>86</v>
      </c>
      <c r="I33" s="3" t="s">
        <v>202</v>
      </c>
      <c r="J33" s="3" t="s">
        <v>205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x14ac:dyDescent="0.3">
      <c r="A34" s="3" t="s">
        <v>57</v>
      </c>
      <c r="B34" s="29" t="s">
        <v>21</v>
      </c>
      <c r="C34" s="3" t="s">
        <v>71</v>
      </c>
      <c r="D34" s="3" t="s">
        <v>126</v>
      </c>
      <c r="E34" s="29" t="s">
        <v>65</v>
      </c>
      <c r="F34" s="29" t="s">
        <v>103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x14ac:dyDescent="0.3">
      <c r="A35" s="3" t="s">
        <v>57</v>
      </c>
      <c r="B35" s="29" t="s">
        <v>21</v>
      </c>
      <c r="C35" s="3" t="s">
        <v>72</v>
      </c>
      <c r="D35" s="3" t="s">
        <v>126</v>
      </c>
      <c r="E35" s="29" t="s">
        <v>65</v>
      </c>
      <c r="F35" s="29" t="s">
        <v>103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x14ac:dyDescent="0.3">
      <c r="A36" s="3" t="s">
        <v>57</v>
      </c>
      <c r="B36" s="29" t="s">
        <v>21</v>
      </c>
      <c r="C36" s="3" t="s">
        <v>73</v>
      </c>
      <c r="D36" s="3" t="s">
        <v>126</v>
      </c>
      <c r="E36" s="29" t="s">
        <v>65</v>
      </c>
      <c r="F36" s="29" t="s">
        <v>103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x14ac:dyDescent="0.3">
      <c r="A37" s="3" t="s">
        <v>57</v>
      </c>
      <c r="B37" s="29" t="s">
        <v>21</v>
      </c>
      <c r="C37" s="3" t="s">
        <v>124</v>
      </c>
      <c r="D37" s="3" t="s">
        <v>127</v>
      </c>
      <c r="E37" s="29" t="s">
        <v>65</v>
      </c>
      <c r="F37" s="29" t="s">
        <v>103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x14ac:dyDescent="0.3">
      <c r="A38" s="3" t="s">
        <v>57</v>
      </c>
      <c r="B38" s="29" t="s">
        <v>21</v>
      </c>
      <c r="C38" s="3" t="s">
        <v>218</v>
      </c>
      <c r="D38" s="3" t="s">
        <v>219</v>
      </c>
      <c r="E38" s="29" t="s">
        <v>65</v>
      </c>
      <c r="F38" s="29" t="s">
        <v>103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x14ac:dyDescent="0.3">
      <c r="A39" s="3" t="s">
        <v>57</v>
      </c>
      <c r="B39" s="29" t="s">
        <v>21</v>
      </c>
      <c r="C39" s="3" t="s">
        <v>74</v>
      </c>
      <c r="D39" s="3" t="s">
        <v>130</v>
      </c>
      <c r="E39" s="29" t="s">
        <v>65</v>
      </c>
      <c r="F39" s="29" t="s">
        <v>103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x14ac:dyDescent="0.3">
      <c r="A40" s="3" t="s">
        <v>57</v>
      </c>
      <c r="B40" s="3" t="s">
        <v>21</v>
      </c>
      <c r="C40" s="3" t="s">
        <v>128</v>
      </c>
      <c r="D40" s="3" t="s">
        <v>129</v>
      </c>
      <c r="E40" s="29" t="s">
        <v>65</v>
      </c>
      <c r="F40" s="29" t="s">
        <v>103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x14ac:dyDescent="0.3">
      <c r="A41" s="3" t="s">
        <v>57</v>
      </c>
      <c r="B41" s="29" t="s">
        <v>46</v>
      </c>
      <c r="C41" s="3" t="s">
        <v>71</v>
      </c>
      <c r="D41" s="3" t="s">
        <v>126</v>
      </c>
      <c r="E41" s="29" t="s">
        <v>195</v>
      </c>
      <c r="F41" s="29" t="s">
        <v>196</v>
      </c>
      <c r="G41" s="3" t="s">
        <v>91</v>
      </c>
      <c r="H41" s="3" t="s">
        <v>86</v>
      </c>
      <c r="I41" s="3" t="s">
        <v>201</v>
      </c>
      <c r="J41" s="3" t="s">
        <v>197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x14ac:dyDescent="0.3">
      <c r="A42" s="3" t="s">
        <v>57</v>
      </c>
      <c r="B42" s="29" t="s">
        <v>46</v>
      </c>
      <c r="C42" s="3" t="s">
        <v>72</v>
      </c>
      <c r="D42" s="3" t="s">
        <v>126</v>
      </c>
      <c r="E42" s="29" t="s">
        <v>195</v>
      </c>
      <c r="F42" s="29" t="s">
        <v>196</v>
      </c>
      <c r="G42" s="3" t="s">
        <v>91</v>
      </c>
      <c r="H42" s="3" t="s">
        <v>86</v>
      </c>
      <c r="I42" s="3" t="s">
        <v>201</v>
      </c>
      <c r="J42" s="3" t="s">
        <v>197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x14ac:dyDescent="0.3">
      <c r="A43" s="3" t="s">
        <v>57</v>
      </c>
      <c r="B43" s="29" t="s">
        <v>46</v>
      </c>
      <c r="C43" s="3" t="s">
        <v>73</v>
      </c>
      <c r="D43" s="3" t="s">
        <v>126</v>
      </c>
      <c r="E43" s="29" t="s">
        <v>195</v>
      </c>
      <c r="F43" s="29" t="s">
        <v>196</v>
      </c>
      <c r="G43" s="3" t="s">
        <v>91</v>
      </c>
      <c r="H43" s="3" t="s">
        <v>86</v>
      </c>
      <c r="I43" s="3" t="s">
        <v>201</v>
      </c>
      <c r="J43" s="3" t="s">
        <v>197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x14ac:dyDescent="0.3">
      <c r="A44" s="3" t="s">
        <v>57</v>
      </c>
      <c r="B44" s="29" t="s">
        <v>46</v>
      </c>
      <c r="C44" s="3" t="s">
        <v>124</v>
      </c>
      <c r="D44" s="3" t="s">
        <v>127</v>
      </c>
      <c r="E44" s="29" t="s">
        <v>195</v>
      </c>
      <c r="F44" s="29" t="s">
        <v>196</v>
      </c>
      <c r="G44" s="3" t="s">
        <v>91</v>
      </c>
      <c r="H44" s="3" t="s">
        <v>86</v>
      </c>
      <c r="I44" s="3" t="s">
        <v>201</v>
      </c>
      <c r="J44" s="3" t="s">
        <v>197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x14ac:dyDescent="0.3">
      <c r="A45" s="3" t="s">
        <v>57</v>
      </c>
      <c r="B45" s="29" t="s">
        <v>46</v>
      </c>
      <c r="C45" s="3" t="s">
        <v>218</v>
      </c>
      <c r="D45" s="3" t="s">
        <v>219</v>
      </c>
      <c r="E45" s="29" t="s">
        <v>195</v>
      </c>
      <c r="F45" s="29" t="s">
        <v>196</v>
      </c>
      <c r="G45" s="3" t="s">
        <v>91</v>
      </c>
      <c r="H45" s="3" t="s">
        <v>86</v>
      </c>
      <c r="I45" s="3" t="s">
        <v>201</v>
      </c>
      <c r="J45" s="3" t="s">
        <v>197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x14ac:dyDescent="0.3">
      <c r="A46" s="3" t="s">
        <v>57</v>
      </c>
      <c r="B46" s="29" t="s">
        <v>46</v>
      </c>
      <c r="C46" s="3" t="s">
        <v>74</v>
      </c>
      <c r="D46" s="3" t="s">
        <v>130</v>
      </c>
      <c r="E46" s="29" t="s">
        <v>195</v>
      </c>
      <c r="F46" s="29" t="s">
        <v>196</v>
      </c>
      <c r="G46" s="3" t="s">
        <v>91</v>
      </c>
      <c r="H46" s="3" t="s">
        <v>86</v>
      </c>
      <c r="I46" s="3" t="s">
        <v>201</v>
      </c>
      <c r="J46" s="3" t="s">
        <v>197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x14ac:dyDescent="0.3">
      <c r="A47" s="3" t="s">
        <v>57</v>
      </c>
      <c r="B47" s="29" t="s">
        <v>46</v>
      </c>
      <c r="C47" s="3" t="s">
        <v>128</v>
      </c>
      <c r="D47" s="3" t="s">
        <v>129</v>
      </c>
      <c r="E47" s="29" t="s">
        <v>195</v>
      </c>
      <c r="F47" s="29" t="s">
        <v>196</v>
      </c>
      <c r="G47" s="3" t="s">
        <v>91</v>
      </c>
      <c r="H47" s="3" t="s">
        <v>86</v>
      </c>
      <c r="I47" s="3" t="s">
        <v>201</v>
      </c>
      <c r="J47" s="3" t="s">
        <v>197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x14ac:dyDescent="0.3">
      <c r="A48" s="3" t="s">
        <v>57</v>
      </c>
      <c r="B48" s="29" t="s">
        <v>41</v>
      </c>
      <c r="C48" s="3" t="s">
        <v>71</v>
      </c>
      <c r="D48" s="3" t="s">
        <v>126</v>
      </c>
      <c r="E48" s="29" t="s">
        <v>195</v>
      </c>
      <c r="F48" s="29" t="s">
        <v>196</v>
      </c>
      <c r="G48" s="3" t="s">
        <v>91</v>
      </c>
      <c r="H48" s="3" t="s">
        <v>86</v>
      </c>
      <c r="I48" s="3" t="s">
        <v>201</v>
      </c>
      <c r="J48" s="3" t="s">
        <v>198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x14ac:dyDescent="0.3">
      <c r="A49" s="3" t="s">
        <v>57</v>
      </c>
      <c r="B49" s="29" t="s">
        <v>41</v>
      </c>
      <c r="C49" s="3" t="s">
        <v>72</v>
      </c>
      <c r="D49" s="3" t="s">
        <v>126</v>
      </c>
      <c r="E49" s="29" t="s">
        <v>195</v>
      </c>
      <c r="F49" s="29" t="s">
        <v>196</v>
      </c>
      <c r="G49" s="3" t="s">
        <v>91</v>
      </c>
      <c r="H49" s="3" t="s">
        <v>86</v>
      </c>
      <c r="I49" s="3" t="s">
        <v>201</v>
      </c>
      <c r="J49" s="3" t="s">
        <v>198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x14ac:dyDescent="0.3">
      <c r="A50" s="3" t="s">
        <v>57</v>
      </c>
      <c r="B50" s="29" t="s">
        <v>41</v>
      </c>
      <c r="C50" s="3" t="s">
        <v>73</v>
      </c>
      <c r="D50" s="3" t="s">
        <v>126</v>
      </c>
      <c r="E50" s="29" t="s">
        <v>195</v>
      </c>
      <c r="F50" s="29" t="s">
        <v>196</v>
      </c>
      <c r="G50" s="3" t="s">
        <v>91</v>
      </c>
      <c r="H50" s="3" t="s">
        <v>86</v>
      </c>
      <c r="I50" s="3" t="s">
        <v>201</v>
      </c>
      <c r="J50" s="3" t="s">
        <v>198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x14ac:dyDescent="0.3">
      <c r="A51" s="3" t="s">
        <v>57</v>
      </c>
      <c r="B51" s="29" t="s">
        <v>41</v>
      </c>
      <c r="C51" s="3" t="s">
        <v>124</v>
      </c>
      <c r="D51" s="3" t="s">
        <v>127</v>
      </c>
      <c r="E51" s="29" t="s">
        <v>195</v>
      </c>
      <c r="F51" s="29" t="s">
        <v>196</v>
      </c>
      <c r="G51" s="3" t="s">
        <v>91</v>
      </c>
      <c r="H51" s="3" t="s">
        <v>86</v>
      </c>
      <c r="I51" s="3" t="s">
        <v>201</v>
      </c>
      <c r="J51" s="3" t="s">
        <v>198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x14ac:dyDescent="0.3">
      <c r="A52" s="3" t="s">
        <v>57</v>
      </c>
      <c r="B52" s="29" t="s">
        <v>41</v>
      </c>
      <c r="C52" s="3" t="s">
        <v>218</v>
      </c>
      <c r="D52" s="3" t="s">
        <v>219</v>
      </c>
      <c r="E52" s="29" t="s">
        <v>195</v>
      </c>
      <c r="F52" s="29" t="s">
        <v>196</v>
      </c>
      <c r="G52" s="3" t="s">
        <v>91</v>
      </c>
      <c r="H52" s="3" t="s">
        <v>86</v>
      </c>
      <c r="I52" s="3" t="s">
        <v>201</v>
      </c>
      <c r="J52" s="3" t="s">
        <v>198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x14ac:dyDescent="0.3">
      <c r="A53" s="3" t="s">
        <v>57</v>
      </c>
      <c r="B53" s="29" t="s">
        <v>41</v>
      </c>
      <c r="C53" s="3" t="s">
        <v>74</v>
      </c>
      <c r="D53" s="3" t="s">
        <v>130</v>
      </c>
      <c r="E53" s="29" t="s">
        <v>195</v>
      </c>
      <c r="F53" s="29" t="s">
        <v>196</v>
      </c>
      <c r="G53" s="3" t="s">
        <v>91</v>
      </c>
      <c r="H53" s="3" t="s">
        <v>86</v>
      </c>
      <c r="I53" s="3" t="s">
        <v>201</v>
      </c>
      <c r="J53" s="3" t="s">
        <v>198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x14ac:dyDescent="0.3">
      <c r="A54" s="3" t="s">
        <v>57</v>
      </c>
      <c r="B54" s="29" t="s">
        <v>41</v>
      </c>
      <c r="C54" s="3" t="s">
        <v>128</v>
      </c>
      <c r="D54" s="3" t="s">
        <v>129</v>
      </c>
      <c r="E54" s="29" t="s">
        <v>195</v>
      </c>
      <c r="F54" s="29" t="s">
        <v>196</v>
      </c>
      <c r="G54" s="3" t="s">
        <v>91</v>
      </c>
      <c r="H54" s="3" t="s">
        <v>86</v>
      </c>
      <c r="I54" s="3" t="s">
        <v>201</v>
      </c>
      <c r="J54" s="3" t="s">
        <v>198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x14ac:dyDescent="0.3">
      <c r="A55" s="3" t="s">
        <v>57</v>
      </c>
      <c r="B55" s="29" t="s">
        <v>177</v>
      </c>
      <c r="C55" s="3" t="s">
        <v>71</v>
      </c>
      <c r="D55" s="3" t="s">
        <v>126</v>
      </c>
      <c r="E55" s="29" t="s">
        <v>195</v>
      </c>
      <c r="F55" s="29" t="s">
        <v>196</v>
      </c>
      <c r="G55" s="3" t="s">
        <v>91</v>
      </c>
      <c r="H55" s="3" t="s">
        <v>86</v>
      </c>
      <c r="I55" s="3" t="s">
        <v>201</v>
      </c>
      <c r="J55" s="3" t="s">
        <v>200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x14ac:dyDescent="0.3">
      <c r="A56" s="3" t="s">
        <v>57</v>
      </c>
      <c r="B56" s="29" t="s">
        <v>177</v>
      </c>
      <c r="C56" s="3" t="s">
        <v>72</v>
      </c>
      <c r="D56" s="3" t="s">
        <v>126</v>
      </c>
      <c r="E56" s="29" t="s">
        <v>195</v>
      </c>
      <c r="F56" s="29" t="s">
        <v>196</v>
      </c>
      <c r="G56" s="3" t="s">
        <v>91</v>
      </c>
      <c r="H56" s="3" t="s">
        <v>86</v>
      </c>
      <c r="I56" s="3" t="s">
        <v>201</v>
      </c>
      <c r="J56" s="3" t="s">
        <v>199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x14ac:dyDescent="0.3">
      <c r="A57" s="3" t="s">
        <v>57</v>
      </c>
      <c r="B57" s="29" t="s">
        <v>177</v>
      </c>
      <c r="C57" s="3" t="s">
        <v>73</v>
      </c>
      <c r="D57" s="3" t="s">
        <v>126</v>
      </c>
      <c r="E57" s="29" t="s">
        <v>195</v>
      </c>
      <c r="F57" s="29" t="s">
        <v>196</v>
      </c>
      <c r="G57" s="3" t="s">
        <v>91</v>
      </c>
      <c r="H57" s="3" t="s">
        <v>86</v>
      </c>
      <c r="I57" s="3" t="s">
        <v>201</v>
      </c>
      <c r="J57" s="3" t="s">
        <v>199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x14ac:dyDescent="0.3">
      <c r="A58" s="3" t="s">
        <v>57</v>
      </c>
      <c r="B58" s="29" t="s">
        <v>177</v>
      </c>
      <c r="C58" s="3" t="s">
        <v>124</v>
      </c>
      <c r="D58" s="3" t="s">
        <v>127</v>
      </c>
      <c r="E58" s="29" t="s">
        <v>195</v>
      </c>
      <c r="F58" s="29" t="s">
        <v>196</v>
      </c>
      <c r="G58" s="3" t="s">
        <v>91</v>
      </c>
      <c r="H58" s="3" t="s">
        <v>86</v>
      </c>
      <c r="I58" s="3" t="s">
        <v>201</v>
      </c>
      <c r="J58" s="3" t="s">
        <v>199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x14ac:dyDescent="0.3">
      <c r="A59" s="3" t="s">
        <v>57</v>
      </c>
      <c r="B59" s="29" t="s">
        <v>177</v>
      </c>
      <c r="C59" s="3" t="s">
        <v>218</v>
      </c>
      <c r="D59" s="3" t="s">
        <v>219</v>
      </c>
      <c r="E59" s="29" t="s">
        <v>195</v>
      </c>
      <c r="F59" s="29" t="s">
        <v>196</v>
      </c>
      <c r="G59" s="3" t="s">
        <v>91</v>
      </c>
      <c r="H59" s="3" t="s">
        <v>86</v>
      </c>
      <c r="I59" s="3" t="s">
        <v>201</v>
      </c>
      <c r="J59" s="3" t="s">
        <v>199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x14ac:dyDescent="0.3">
      <c r="A60" s="3" t="s">
        <v>57</v>
      </c>
      <c r="B60" s="29" t="s">
        <v>177</v>
      </c>
      <c r="C60" s="3" t="s">
        <v>74</v>
      </c>
      <c r="D60" s="3" t="s">
        <v>130</v>
      </c>
      <c r="E60" s="29" t="s">
        <v>195</v>
      </c>
      <c r="F60" s="29" t="s">
        <v>196</v>
      </c>
      <c r="G60" s="3" t="s">
        <v>91</v>
      </c>
      <c r="H60" s="3" t="s">
        <v>86</v>
      </c>
      <c r="I60" s="3" t="s">
        <v>201</v>
      </c>
      <c r="J60" s="3" t="s">
        <v>199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x14ac:dyDescent="0.3">
      <c r="A61" s="3" t="s">
        <v>57</v>
      </c>
      <c r="B61" s="29" t="s">
        <v>177</v>
      </c>
      <c r="C61" s="3" t="s">
        <v>128</v>
      </c>
      <c r="D61" s="3" t="s">
        <v>129</v>
      </c>
      <c r="E61" s="29" t="s">
        <v>195</v>
      </c>
      <c r="F61" s="29" t="s">
        <v>196</v>
      </c>
      <c r="G61" s="3" t="s">
        <v>91</v>
      </c>
      <c r="H61" s="3" t="s">
        <v>86</v>
      </c>
      <c r="I61" s="3" t="s">
        <v>201</v>
      </c>
      <c r="J61" s="3" t="s">
        <v>199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x14ac:dyDescent="0.3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103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x14ac:dyDescent="0.3">
      <c r="A63" s="3" t="s">
        <v>57</v>
      </c>
      <c r="B63" s="29" t="s">
        <v>21</v>
      </c>
      <c r="C63" s="3" t="s">
        <v>71</v>
      </c>
      <c r="D63" s="3" t="s">
        <v>126</v>
      </c>
      <c r="E63" s="29" t="s">
        <v>206</v>
      </c>
      <c r="F63" s="29" t="s">
        <v>207</v>
      </c>
      <c r="G63" s="3" t="s">
        <v>91</v>
      </c>
      <c r="H63" s="3" t="s">
        <v>86</v>
      </c>
      <c r="I63" s="3" t="s">
        <v>202</v>
      </c>
      <c r="J63" s="3" t="s">
        <v>203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x14ac:dyDescent="0.3">
      <c r="A64" s="3" t="s">
        <v>57</v>
      </c>
      <c r="B64" s="29" t="s">
        <v>21</v>
      </c>
      <c r="C64" s="3" t="s">
        <v>72</v>
      </c>
      <c r="D64" s="3" t="s">
        <v>126</v>
      </c>
      <c r="E64" s="29" t="s">
        <v>206</v>
      </c>
      <c r="F64" s="29" t="s">
        <v>207</v>
      </c>
      <c r="G64" s="3" t="s">
        <v>91</v>
      </c>
      <c r="H64" s="3" t="s">
        <v>86</v>
      </c>
      <c r="I64" s="3" t="s">
        <v>202</v>
      </c>
      <c r="J64" s="3" t="s">
        <v>203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x14ac:dyDescent="0.3">
      <c r="A65" s="3" t="s">
        <v>57</v>
      </c>
      <c r="B65" s="29" t="s">
        <v>21</v>
      </c>
      <c r="C65" s="3" t="s">
        <v>73</v>
      </c>
      <c r="D65" s="3" t="s">
        <v>126</v>
      </c>
      <c r="E65" s="29" t="s">
        <v>206</v>
      </c>
      <c r="F65" s="29" t="s">
        <v>207</v>
      </c>
      <c r="G65" s="3" t="s">
        <v>91</v>
      </c>
      <c r="H65" s="3" t="s">
        <v>86</v>
      </c>
      <c r="I65" s="3" t="s">
        <v>202</v>
      </c>
      <c r="J65" s="3" t="s">
        <v>203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x14ac:dyDescent="0.3">
      <c r="A66" s="3" t="s">
        <v>57</v>
      </c>
      <c r="B66" s="29" t="s">
        <v>21</v>
      </c>
      <c r="C66" s="3" t="s">
        <v>124</v>
      </c>
      <c r="D66" s="3" t="s">
        <v>127</v>
      </c>
      <c r="E66" s="29" t="s">
        <v>206</v>
      </c>
      <c r="F66" s="29" t="s">
        <v>207</v>
      </c>
      <c r="G66" s="3" t="s">
        <v>91</v>
      </c>
      <c r="H66" s="3" t="s">
        <v>86</v>
      </c>
      <c r="I66" s="3" t="s">
        <v>202</v>
      </c>
      <c r="J66" s="3" t="s">
        <v>203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x14ac:dyDescent="0.3">
      <c r="A67" s="3" t="s">
        <v>57</v>
      </c>
      <c r="B67" s="29" t="s">
        <v>21</v>
      </c>
      <c r="C67" s="3" t="s">
        <v>218</v>
      </c>
      <c r="D67" s="3" t="s">
        <v>219</v>
      </c>
      <c r="E67" s="29" t="s">
        <v>206</v>
      </c>
      <c r="F67" s="29" t="s">
        <v>207</v>
      </c>
      <c r="G67" s="3" t="s">
        <v>91</v>
      </c>
      <c r="H67" s="3" t="s">
        <v>86</v>
      </c>
      <c r="I67" s="3" t="s">
        <v>202</v>
      </c>
      <c r="J67" s="3" t="s">
        <v>203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x14ac:dyDescent="0.3">
      <c r="A68" s="3" t="s">
        <v>57</v>
      </c>
      <c r="B68" s="29" t="s">
        <v>21</v>
      </c>
      <c r="C68" s="3" t="s">
        <v>74</v>
      </c>
      <c r="D68" s="3" t="s">
        <v>130</v>
      </c>
      <c r="E68" s="29" t="s">
        <v>206</v>
      </c>
      <c r="F68" s="29" t="s">
        <v>207</v>
      </c>
      <c r="G68" s="3" t="s">
        <v>91</v>
      </c>
      <c r="H68" s="3" t="s">
        <v>86</v>
      </c>
      <c r="I68" s="3" t="s">
        <v>202</v>
      </c>
      <c r="J68" s="3" t="s">
        <v>203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x14ac:dyDescent="0.3">
      <c r="A69" s="3" t="s">
        <v>57</v>
      </c>
      <c r="B69" s="29" t="s">
        <v>21</v>
      </c>
      <c r="C69" s="3" t="s">
        <v>128</v>
      </c>
      <c r="D69" s="3" t="s">
        <v>129</v>
      </c>
      <c r="E69" s="29" t="s">
        <v>206</v>
      </c>
      <c r="F69" s="29" t="s">
        <v>207</v>
      </c>
      <c r="G69" s="3" t="s">
        <v>91</v>
      </c>
      <c r="H69" s="3" t="s">
        <v>86</v>
      </c>
      <c r="I69" s="3" t="s">
        <v>202</v>
      </c>
      <c r="J69" s="3" t="s">
        <v>203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x14ac:dyDescent="0.3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118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x14ac:dyDescent="0.3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116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x14ac:dyDescent="0.3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116</v>
      </c>
      <c r="G72" s="3" t="s">
        <v>88</v>
      </c>
      <c r="H72" s="3" t="s">
        <v>85</v>
      </c>
      <c r="I72" s="3" t="s">
        <v>213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x14ac:dyDescent="0.3">
      <c r="A73" s="3" t="s">
        <v>57</v>
      </c>
      <c r="B73" s="29" t="s">
        <v>180</v>
      </c>
      <c r="C73" s="29" t="s">
        <v>21</v>
      </c>
      <c r="D73" s="3" t="s">
        <v>21</v>
      </c>
      <c r="E73" s="29" t="s">
        <v>61</v>
      </c>
      <c r="F73" s="29" t="s">
        <v>116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4.5" x14ac:dyDescent="0.3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116</v>
      </c>
      <c r="G74" s="3" t="s">
        <v>88</v>
      </c>
      <c r="H74" s="3" t="s">
        <v>85</v>
      </c>
      <c r="I74" s="7" t="s">
        <v>214</v>
      </c>
      <c r="J74" s="3" t="s">
        <v>215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x14ac:dyDescent="0.3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119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x14ac:dyDescent="0.3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119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x14ac:dyDescent="0.3">
      <c r="A77" s="3" t="s">
        <v>57</v>
      </c>
      <c r="B77" s="29" t="s">
        <v>149</v>
      </c>
      <c r="C77" s="29" t="s">
        <v>21</v>
      </c>
      <c r="D77" s="3" t="s">
        <v>21</v>
      </c>
      <c r="E77" s="29" t="s">
        <v>62</v>
      </c>
      <c r="F77" s="29" t="s">
        <v>119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x14ac:dyDescent="0.3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119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x14ac:dyDescent="0.3">
      <c r="A79" s="3" t="s">
        <v>57</v>
      </c>
      <c r="B79" s="29" t="s">
        <v>179</v>
      </c>
      <c r="C79" s="29" t="s">
        <v>21</v>
      </c>
      <c r="D79" s="3" t="s">
        <v>21</v>
      </c>
      <c r="E79" s="29" t="s">
        <v>165</v>
      </c>
      <c r="F79" s="29" t="s">
        <v>119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x14ac:dyDescent="0.3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117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x14ac:dyDescent="0.3">
      <c r="A81" s="3" t="s">
        <v>57</v>
      </c>
      <c r="B81" s="29" t="s">
        <v>162</v>
      </c>
      <c r="C81" s="29" t="s">
        <v>21</v>
      </c>
      <c r="D81" s="3" t="s">
        <v>21</v>
      </c>
      <c r="E81" s="29" t="s">
        <v>59</v>
      </c>
      <c r="F81" s="29" t="s">
        <v>117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x14ac:dyDescent="0.3">
      <c r="A82" s="3" t="s">
        <v>57</v>
      </c>
      <c r="B82" s="29" t="s">
        <v>154</v>
      </c>
      <c r="C82" s="29" t="s">
        <v>21</v>
      </c>
      <c r="D82" s="3" t="s">
        <v>21</v>
      </c>
      <c r="E82" s="29" t="s">
        <v>59</v>
      </c>
      <c r="F82" s="29" t="s">
        <v>117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x14ac:dyDescent="0.3">
      <c r="A83" s="3" t="s">
        <v>57</v>
      </c>
      <c r="B83" s="29" t="s">
        <v>178</v>
      </c>
      <c r="C83" s="29" t="s">
        <v>21</v>
      </c>
      <c r="D83" s="3" t="s">
        <v>21</v>
      </c>
      <c r="E83" s="29" t="s">
        <v>60</v>
      </c>
      <c r="F83" s="29" t="s">
        <v>117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x14ac:dyDescent="0.3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117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x14ac:dyDescent="0.3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117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x14ac:dyDescent="0.3">
      <c r="A86" s="3" t="s">
        <v>57</v>
      </c>
      <c r="B86" s="29" t="s">
        <v>177</v>
      </c>
      <c r="C86" s="3" t="s">
        <v>71</v>
      </c>
      <c r="D86" s="3" t="s">
        <v>126</v>
      </c>
      <c r="E86" s="29" t="s">
        <v>54</v>
      </c>
      <c r="F86" s="29" t="s">
        <v>118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4.5" x14ac:dyDescent="0.3">
      <c r="A87" s="3" t="s">
        <v>57</v>
      </c>
      <c r="B87" s="29" t="s">
        <v>177</v>
      </c>
      <c r="C87" s="3" t="s">
        <v>72</v>
      </c>
      <c r="D87" s="3" t="s">
        <v>126</v>
      </c>
      <c r="E87" s="29" t="s">
        <v>54</v>
      </c>
      <c r="F87" s="29" t="s">
        <v>118</v>
      </c>
      <c r="G87" s="3"/>
      <c r="H87" s="3"/>
      <c r="I87" s="7" t="s">
        <v>211</v>
      </c>
      <c r="J87" s="3" t="s">
        <v>212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4.5" x14ac:dyDescent="0.3">
      <c r="A88" s="3" t="s">
        <v>57</v>
      </c>
      <c r="B88" s="29" t="s">
        <v>177</v>
      </c>
      <c r="C88" s="3" t="s">
        <v>73</v>
      </c>
      <c r="D88" s="3" t="s">
        <v>126</v>
      </c>
      <c r="E88" s="29" t="s">
        <v>54</v>
      </c>
      <c r="F88" s="29" t="s">
        <v>118</v>
      </c>
      <c r="G88" s="3"/>
      <c r="H88" s="3"/>
      <c r="I88" s="7" t="s">
        <v>211</v>
      </c>
      <c r="J88" s="3" t="s">
        <v>212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4.5" x14ac:dyDescent="0.3">
      <c r="A89" s="3" t="s">
        <v>57</v>
      </c>
      <c r="B89" s="29" t="s">
        <v>177</v>
      </c>
      <c r="C89" s="3" t="s">
        <v>124</v>
      </c>
      <c r="D89" s="3" t="s">
        <v>127</v>
      </c>
      <c r="E89" s="29" t="s">
        <v>54</v>
      </c>
      <c r="F89" s="29" t="s">
        <v>118</v>
      </c>
      <c r="G89" s="3"/>
      <c r="H89" s="3"/>
      <c r="I89" s="7" t="s">
        <v>211</v>
      </c>
      <c r="J89" s="3" t="s">
        <v>212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4.5" x14ac:dyDescent="0.3">
      <c r="A90" s="3" t="s">
        <v>57</v>
      </c>
      <c r="B90" s="29" t="s">
        <v>177</v>
      </c>
      <c r="C90" s="3" t="s">
        <v>218</v>
      </c>
      <c r="D90" s="3" t="s">
        <v>219</v>
      </c>
      <c r="E90" s="29" t="s">
        <v>54</v>
      </c>
      <c r="F90" s="29" t="s">
        <v>118</v>
      </c>
      <c r="G90" s="3"/>
      <c r="H90" s="3"/>
      <c r="I90" s="7" t="s">
        <v>211</v>
      </c>
      <c r="J90" s="3" t="s">
        <v>212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4.5" x14ac:dyDescent="0.3">
      <c r="A91" s="3" t="s">
        <v>57</v>
      </c>
      <c r="B91" s="29" t="s">
        <v>177</v>
      </c>
      <c r="C91" s="3" t="s">
        <v>74</v>
      </c>
      <c r="D91" s="3" t="s">
        <v>130</v>
      </c>
      <c r="E91" s="29" t="s">
        <v>54</v>
      </c>
      <c r="F91" s="29" t="s">
        <v>118</v>
      </c>
      <c r="G91" s="3"/>
      <c r="H91" s="3"/>
      <c r="I91" s="7" t="s">
        <v>211</v>
      </c>
      <c r="J91" s="3" t="s">
        <v>212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4.5" x14ac:dyDescent="0.3">
      <c r="A92" s="3" t="s">
        <v>57</v>
      </c>
      <c r="B92" s="29" t="s">
        <v>177</v>
      </c>
      <c r="C92" s="3" t="s">
        <v>128</v>
      </c>
      <c r="D92" s="3" t="s">
        <v>129</v>
      </c>
      <c r="E92" s="29" t="s">
        <v>54</v>
      </c>
      <c r="F92" s="29" t="s">
        <v>118</v>
      </c>
      <c r="G92" s="3"/>
      <c r="H92" s="3"/>
      <c r="I92" s="7" t="s">
        <v>211</v>
      </c>
      <c r="J92" s="3" t="s">
        <v>212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x14ac:dyDescent="0.3">
      <c r="A93" s="3" t="s">
        <v>57</v>
      </c>
      <c r="B93" s="29" t="s">
        <v>179</v>
      </c>
      <c r="C93" s="29" t="s">
        <v>21</v>
      </c>
      <c r="D93" s="3" t="s">
        <v>21</v>
      </c>
      <c r="E93" s="29" t="s">
        <v>56</v>
      </c>
      <c r="F93" s="29" t="s">
        <v>118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x14ac:dyDescent="0.3">
      <c r="A94" s="3" t="s">
        <v>57</v>
      </c>
      <c r="B94" s="29" t="s">
        <v>208</v>
      </c>
      <c r="C94" s="29" t="s">
        <v>21</v>
      </c>
      <c r="D94" s="3" t="s">
        <v>21</v>
      </c>
      <c r="E94" s="29" t="s">
        <v>210</v>
      </c>
      <c r="F94" s="29" t="s">
        <v>116</v>
      </c>
      <c r="G94" s="3" t="s">
        <v>90</v>
      </c>
      <c r="H94" s="3" t="s">
        <v>86</v>
      </c>
      <c r="I94" s="3"/>
      <c r="J94" s="3" t="s">
        <v>209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30" x14ac:dyDescent="0.3">
      <c r="A95" s="3" t="s">
        <v>35</v>
      </c>
      <c r="B95" s="3" t="s">
        <v>21</v>
      </c>
      <c r="C95" s="3" t="s">
        <v>71</v>
      </c>
      <c r="D95" s="3" t="s">
        <v>126</v>
      </c>
      <c r="E95" s="3" t="s">
        <v>2</v>
      </c>
      <c r="F95" s="3" t="s">
        <v>101</v>
      </c>
      <c r="G95" s="3" t="s">
        <v>88</v>
      </c>
      <c r="H95" s="3" t="s">
        <v>84</v>
      </c>
      <c r="I95" s="3" t="s">
        <v>242</v>
      </c>
      <c r="J95" s="3" t="s">
        <v>241</v>
      </c>
      <c r="K95" s="3" t="s">
        <v>69</v>
      </c>
      <c r="L95" s="3">
        <v>144000</v>
      </c>
      <c r="M95" s="4">
        <f>L95*0.75</f>
        <v>108000</v>
      </c>
      <c r="N95" s="4">
        <f>L95*1.25</f>
        <v>180000</v>
      </c>
      <c r="O95" s="3">
        <v>144000</v>
      </c>
      <c r="P95" s="4">
        <f>O95*0.75</f>
        <v>108000</v>
      </c>
      <c r="Q95" s="4">
        <f>O95*1.25</f>
        <v>180000</v>
      </c>
      <c r="R95" s="3">
        <v>144000</v>
      </c>
      <c r="S95" s="4">
        <f>R95*0.75</f>
        <v>108000</v>
      </c>
      <c r="T95" s="4">
        <f>R95*1.25</f>
        <v>180000</v>
      </c>
      <c r="U95" s="3">
        <v>144000</v>
      </c>
      <c r="V95" s="4">
        <f>U95*0.75</f>
        <v>108000</v>
      </c>
      <c r="W95" s="4">
        <f>U95*1.25</f>
        <v>180000</v>
      </c>
      <c r="X95" s="3">
        <v>144000</v>
      </c>
      <c r="Y95" s="4">
        <f>X95*0.75</f>
        <v>108000</v>
      </c>
      <c r="Z95" s="4">
        <f>X95*1.25</f>
        <v>180000</v>
      </c>
      <c r="AA95" s="3">
        <v>144000</v>
      </c>
      <c r="AB95" s="4">
        <f>AA95*0.75</f>
        <v>108000</v>
      </c>
      <c r="AC95" s="4">
        <f>AA95*1.25</f>
        <v>180000</v>
      </c>
    </row>
    <row r="96" spans="1:30" x14ac:dyDescent="0.3">
      <c r="A96" s="3" t="s">
        <v>35</v>
      </c>
      <c r="B96" s="3" t="s">
        <v>21</v>
      </c>
      <c r="C96" s="3" t="s">
        <v>72</v>
      </c>
      <c r="D96" s="3" t="s">
        <v>126</v>
      </c>
      <c r="E96" s="3" t="s">
        <v>2</v>
      </c>
      <c r="F96" s="3" t="s">
        <v>101</v>
      </c>
      <c r="G96" s="3" t="s">
        <v>88</v>
      </c>
      <c r="H96" s="3" t="s">
        <v>84</v>
      </c>
      <c r="I96" s="3" t="s">
        <v>242</v>
      </c>
      <c r="J96" s="3" t="s">
        <v>241</v>
      </c>
      <c r="K96" s="3" t="s">
        <v>69</v>
      </c>
      <c r="L96" s="3">
        <v>240000</v>
      </c>
      <c r="M96" s="4">
        <f t="shared" ref="M96:M108" si="48">L96*0.75</f>
        <v>180000</v>
      </c>
      <c r="N96" s="4">
        <f t="shared" ref="N96:N101" si="49">L96*1.25</f>
        <v>300000</v>
      </c>
      <c r="O96" s="3">
        <v>240000</v>
      </c>
      <c r="P96" s="4">
        <f t="shared" ref="P96:P101" si="50">O96*0.75</f>
        <v>180000</v>
      </c>
      <c r="Q96" s="4">
        <f t="shared" ref="Q96:Q101" si="51">O96*1.25</f>
        <v>300000</v>
      </c>
      <c r="R96" s="3">
        <v>240000</v>
      </c>
      <c r="S96" s="4">
        <f t="shared" ref="S96:S101" si="52">R96*0.75</f>
        <v>180000</v>
      </c>
      <c r="T96" s="4">
        <f t="shared" ref="T96:T101" si="53">R96*1.25</f>
        <v>300000</v>
      </c>
      <c r="U96" s="3">
        <v>240000</v>
      </c>
      <c r="V96" s="4">
        <f t="shared" ref="V96:V101" si="54">U96*0.75</f>
        <v>180000</v>
      </c>
      <c r="W96" s="4">
        <f t="shared" ref="W96:W101" si="55">U96*1.25</f>
        <v>300000</v>
      </c>
      <c r="X96" s="3">
        <v>240000</v>
      </c>
      <c r="Y96" s="4">
        <f t="shared" ref="Y96:Y101" si="56">X96*0.75</f>
        <v>180000</v>
      </c>
      <c r="Z96" s="4">
        <f t="shared" ref="Z96:Z101" si="57">X96*1.25</f>
        <v>300000</v>
      </c>
      <c r="AA96" s="3">
        <v>240000</v>
      </c>
      <c r="AB96" s="4">
        <f t="shared" ref="AB96:AB101" si="58">AA96*0.75</f>
        <v>180000</v>
      </c>
      <c r="AC96" s="4">
        <f t="shared" ref="AC96:AC101" si="59">AA96*1.25</f>
        <v>300000</v>
      </c>
    </row>
    <row r="97" spans="1:29" x14ac:dyDescent="0.3">
      <c r="A97" s="3" t="s">
        <v>35</v>
      </c>
      <c r="B97" s="3" t="s">
        <v>21</v>
      </c>
      <c r="C97" s="3" t="s">
        <v>73</v>
      </c>
      <c r="D97" s="3" t="s">
        <v>126</v>
      </c>
      <c r="E97" s="3" t="s">
        <v>2</v>
      </c>
      <c r="F97" s="3" t="s">
        <v>101</v>
      </c>
      <c r="G97" s="3" t="s">
        <v>88</v>
      </c>
      <c r="H97" s="3" t="s">
        <v>84</v>
      </c>
      <c r="I97" s="3" t="s">
        <v>242</v>
      </c>
      <c r="J97" s="3" t="s">
        <v>241</v>
      </c>
      <c r="K97" s="3" t="s">
        <v>69</v>
      </c>
      <c r="L97" s="3">
        <v>840000</v>
      </c>
      <c r="M97" s="4">
        <f t="shared" si="48"/>
        <v>630000</v>
      </c>
      <c r="N97" s="4">
        <f t="shared" si="49"/>
        <v>1050000</v>
      </c>
      <c r="O97" s="3">
        <v>840000</v>
      </c>
      <c r="P97" s="4">
        <f t="shared" si="50"/>
        <v>630000</v>
      </c>
      <c r="Q97" s="4">
        <f t="shared" si="51"/>
        <v>1050000</v>
      </c>
      <c r="R97" s="3">
        <v>840000</v>
      </c>
      <c r="S97" s="4">
        <f t="shared" si="52"/>
        <v>630000</v>
      </c>
      <c r="T97" s="4">
        <f t="shared" si="53"/>
        <v>1050000</v>
      </c>
      <c r="U97" s="3">
        <v>840000</v>
      </c>
      <c r="V97" s="4">
        <f t="shared" si="54"/>
        <v>630000</v>
      </c>
      <c r="W97" s="4">
        <f t="shared" si="55"/>
        <v>1050000</v>
      </c>
      <c r="X97" s="3">
        <v>840000</v>
      </c>
      <c r="Y97" s="4">
        <f t="shared" si="56"/>
        <v>630000</v>
      </c>
      <c r="Z97" s="4">
        <f t="shared" si="57"/>
        <v>1050000</v>
      </c>
      <c r="AA97" s="3">
        <v>840000</v>
      </c>
      <c r="AB97" s="4">
        <f t="shared" si="58"/>
        <v>630000</v>
      </c>
      <c r="AC97" s="4">
        <f t="shared" si="59"/>
        <v>1050000</v>
      </c>
    </row>
    <row r="98" spans="1:29" x14ac:dyDescent="0.3">
      <c r="A98" s="3" t="s">
        <v>35</v>
      </c>
      <c r="B98" s="3" t="s">
        <v>21</v>
      </c>
      <c r="C98" s="3" t="s">
        <v>124</v>
      </c>
      <c r="D98" s="3" t="s">
        <v>127</v>
      </c>
      <c r="E98" s="3" t="s">
        <v>2</v>
      </c>
      <c r="F98" s="3" t="s">
        <v>101</v>
      </c>
      <c r="G98" s="3" t="s">
        <v>88</v>
      </c>
      <c r="H98" s="3" t="s">
        <v>84</v>
      </c>
      <c r="I98" s="3" t="s">
        <v>242</v>
      </c>
      <c r="J98" s="3" t="s">
        <v>241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x14ac:dyDescent="0.3">
      <c r="A99" s="3" t="s">
        <v>35</v>
      </c>
      <c r="B99" s="3" t="s">
        <v>21</v>
      </c>
      <c r="C99" s="3" t="s">
        <v>218</v>
      </c>
      <c r="D99" s="3" t="s">
        <v>219</v>
      </c>
      <c r="E99" s="3" t="s">
        <v>2</v>
      </c>
      <c r="F99" s="3" t="s">
        <v>101</v>
      </c>
      <c r="G99" s="3" t="s">
        <v>88</v>
      </c>
      <c r="H99" s="3" t="s">
        <v>84</v>
      </c>
      <c r="I99" s="3" t="s">
        <v>242</v>
      </c>
      <c r="J99" s="3" t="s">
        <v>241</v>
      </c>
      <c r="K99" s="3" t="s">
        <v>69</v>
      </c>
      <c r="L99" s="3">
        <v>560000</v>
      </c>
      <c r="M99" s="4">
        <f t="shared" si="48"/>
        <v>420000</v>
      </c>
      <c r="N99" s="4">
        <f t="shared" si="49"/>
        <v>700000</v>
      </c>
      <c r="O99" s="3">
        <v>560000</v>
      </c>
      <c r="P99" s="4">
        <f t="shared" si="50"/>
        <v>420000</v>
      </c>
      <c r="Q99" s="4">
        <f t="shared" si="51"/>
        <v>700000</v>
      </c>
      <c r="R99" s="3">
        <v>560000</v>
      </c>
      <c r="S99" s="4">
        <f t="shared" si="52"/>
        <v>420000</v>
      </c>
      <c r="T99" s="4">
        <f t="shared" si="53"/>
        <v>700000</v>
      </c>
      <c r="U99" s="3">
        <v>560000</v>
      </c>
      <c r="V99" s="4">
        <f t="shared" si="54"/>
        <v>420000</v>
      </c>
      <c r="W99" s="4">
        <f t="shared" si="55"/>
        <v>700000</v>
      </c>
      <c r="X99" s="3">
        <v>560000</v>
      </c>
      <c r="Y99" s="4">
        <f t="shared" si="56"/>
        <v>420000</v>
      </c>
      <c r="Z99" s="4">
        <f t="shared" si="57"/>
        <v>700000</v>
      </c>
      <c r="AA99" s="3">
        <v>560000</v>
      </c>
      <c r="AB99" s="4">
        <f t="shared" si="58"/>
        <v>420000</v>
      </c>
      <c r="AC99" s="4">
        <f t="shared" si="59"/>
        <v>700000</v>
      </c>
    </row>
    <row r="100" spans="1:29" x14ac:dyDescent="0.3">
      <c r="A100" s="3" t="s">
        <v>35</v>
      </c>
      <c r="B100" s="3" t="s">
        <v>21</v>
      </c>
      <c r="C100" s="3" t="s">
        <v>74</v>
      </c>
      <c r="D100" s="3" t="s">
        <v>130</v>
      </c>
      <c r="E100" s="3" t="s">
        <v>2</v>
      </c>
      <c r="F100" s="3" t="s">
        <v>101</v>
      </c>
      <c r="G100" s="3" t="s">
        <v>88</v>
      </c>
      <c r="H100" s="3" t="s">
        <v>84</v>
      </c>
      <c r="I100" s="3" t="s">
        <v>242</v>
      </c>
      <c r="J100" s="3" t="s">
        <v>241</v>
      </c>
      <c r="K100" s="3" t="s">
        <v>69</v>
      </c>
      <c r="L100" s="3">
        <v>560000</v>
      </c>
      <c r="M100" s="4">
        <f t="shared" si="48"/>
        <v>420000</v>
      </c>
      <c r="N100" s="4">
        <f t="shared" si="49"/>
        <v>700000</v>
      </c>
      <c r="O100" s="3">
        <v>560000</v>
      </c>
      <c r="P100" s="4">
        <f t="shared" si="50"/>
        <v>420000</v>
      </c>
      <c r="Q100" s="4">
        <f t="shared" si="51"/>
        <v>700000</v>
      </c>
      <c r="R100" s="3">
        <v>560000</v>
      </c>
      <c r="S100" s="4">
        <f t="shared" si="52"/>
        <v>420000</v>
      </c>
      <c r="T100" s="4">
        <f t="shared" si="53"/>
        <v>700000</v>
      </c>
      <c r="U100" s="3">
        <v>560000</v>
      </c>
      <c r="V100" s="4">
        <f t="shared" si="54"/>
        <v>420000</v>
      </c>
      <c r="W100" s="4">
        <f t="shared" si="55"/>
        <v>700000</v>
      </c>
      <c r="X100" s="3">
        <v>560000</v>
      </c>
      <c r="Y100" s="4">
        <f t="shared" si="56"/>
        <v>420000</v>
      </c>
      <c r="Z100" s="4">
        <f t="shared" si="57"/>
        <v>700000</v>
      </c>
      <c r="AA100" s="3">
        <v>560000</v>
      </c>
      <c r="AB100" s="4">
        <f t="shared" si="58"/>
        <v>420000</v>
      </c>
      <c r="AC100" s="4">
        <f t="shared" si="59"/>
        <v>700000</v>
      </c>
    </row>
    <row r="101" spans="1:29" x14ac:dyDescent="0.3">
      <c r="A101" s="3" t="s">
        <v>35</v>
      </c>
      <c r="B101" s="3" t="s">
        <v>21</v>
      </c>
      <c r="C101" s="3" t="s">
        <v>128</v>
      </c>
      <c r="D101" s="3" t="s">
        <v>129</v>
      </c>
      <c r="E101" s="3" t="s">
        <v>2</v>
      </c>
      <c r="F101" s="3" t="s">
        <v>101</v>
      </c>
      <c r="G101" s="3" t="s">
        <v>88</v>
      </c>
      <c r="H101" s="3" t="s">
        <v>84</v>
      </c>
      <c r="I101" s="3" t="s">
        <v>242</v>
      </c>
      <c r="J101" s="3" t="s">
        <v>241</v>
      </c>
      <c r="K101" s="3" t="s">
        <v>69</v>
      </c>
      <c r="L101" s="3">
        <v>560000</v>
      </c>
      <c r="M101" s="4">
        <f t="shared" si="48"/>
        <v>420000</v>
      </c>
      <c r="N101" s="4">
        <f t="shared" si="49"/>
        <v>700000</v>
      </c>
      <c r="O101" s="3">
        <v>560000</v>
      </c>
      <c r="P101" s="4">
        <f t="shared" si="50"/>
        <v>420000</v>
      </c>
      <c r="Q101" s="4">
        <f t="shared" si="51"/>
        <v>700000</v>
      </c>
      <c r="R101" s="3">
        <v>560000</v>
      </c>
      <c r="S101" s="4">
        <f t="shared" si="52"/>
        <v>420000</v>
      </c>
      <c r="T101" s="4">
        <f t="shared" si="53"/>
        <v>700000</v>
      </c>
      <c r="U101" s="3">
        <v>560000</v>
      </c>
      <c r="V101" s="4">
        <f t="shared" si="54"/>
        <v>420000</v>
      </c>
      <c r="W101" s="4">
        <f t="shared" si="55"/>
        <v>700000</v>
      </c>
      <c r="X101" s="3">
        <v>560000</v>
      </c>
      <c r="Y101" s="4">
        <f t="shared" si="56"/>
        <v>420000</v>
      </c>
      <c r="Z101" s="4">
        <f t="shared" si="57"/>
        <v>700000</v>
      </c>
      <c r="AA101" s="3">
        <v>560000</v>
      </c>
      <c r="AB101" s="4">
        <f t="shared" si="58"/>
        <v>420000</v>
      </c>
      <c r="AC101" s="4">
        <f t="shared" si="59"/>
        <v>700000</v>
      </c>
    </row>
    <row r="102" spans="1:29" x14ac:dyDescent="0.3">
      <c r="A102" s="3" t="s">
        <v>35</v>
      </c>
      <c r="B102" s="3" t="s">
        <v>21</v>
      </c>
      <c r="C102" s="3" t="s">
        <v>71</v>
      </c>
      <c r="D102" s="3" t="s">
        <v>126</v>
      </c>
      <c r="E102" s="3" t="s">
        <v>64</v>
      </c>
      <c r="F102" s="3" t="s">
        <v>101</v>
      </c>
      <c r="G102" s="31" t="s">
        <v>89</v>
      </c>
      <c r="H102" s="3" t="s">
        <v>84</v>
      </c>
      <c r="I102" s="3" t="s">
        <v>242</v>
      </c>
      <c r="J102" s="3" t="s">
        <v>241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x14ac:dyDescent="0.3">
      <c r="A103" s="3" t="s">
        <v>35</v>
      </c>
      <c r="B103" s="3" t="s">
        <v>21</v>
      </c>
      <c r="C103" s="3" t="s">
        <v>72</v>
      </c>
      <c r="D103" s="3" t="s">
        <v>126</v>
      </c>
      <c r="E103" s="3" t="s">
        <v>64</v>
      </c>
      <c r="F103" s="3" t="s">
        <v>101</v>
      </c>
      <c r="G103" s="31" t="s">
        <v>89</v>
      </c>
      <c r="H103" s="3" t="s">
        <v>84</v>
      </c>
      <c r="I103" s="3" t="s">
        <v>242</v>
      </c>
      <c r="J103" s="3" t="s">
        <v>241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x14ac:dyDescent="0.3">
      <c r="A104" s="3" t="s">
        <v>35</v>
      </c>
      <c r="B104" s="3" t="s">
        <v>21</v>
      </c>
      <c r="C104" s="3" t="s">
        <v>73</v>
      </c>
      <c r="D104" s="3" t="s">
        <v>126</v>
      </c>
      <c r="E104" s="3" t="s">
        <v>64</v>
      </c>
      <c r="F104" s="3" t="s">
        <v>101</v>
      </c>
      <c r="G104" s="31" t="s">
        <v>89</v>
      </c>
      <c r="H104" s="3" t="s">
        <v>84</v>
      </c>
      <c r="I104" s="3" t="s">
        <v>242</v>
      </c>
      <c r="J104" s="3" t="s">
        <v>241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x14ac:dyDescent="0.3">
      <c r="A105" s="3" t="s">
        <v>35</v>
      </c>
      <c r="B105" s="3" t="s">
        <v>21</v>
      </c>
      <c r="C105" s="3" t="s">
        <v>124</v>
      </c>
      <c r="D105" s="3" t="s">
        <v>127</v>
      </c>
      <c r="E105" s="3" t="s">
        <v>64</v>
      </c>
      <c r="F105" s="3" t="s">
        <v>101</v>
      </c>
      <c r="G105" s="31" t="s">
        <v>89</v>
      </c>
      <c r="H105" s="3" t="s">
        <v>84</v>
      </c>
      <c r="I105" s="3" t="s">
        <v>242</v>
      </c>
      <c r="J105" s="3" t="s">
        <v>241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x14ac:dyDescent="0.3">
      <c r="A106" s="3" t="s">
        <v>35</v>
      </c>
      <c r="B106" s="3" t="s">
        <v>21</v>
      </c>
      <c r="C106" s="3" t="s">
        <v>218</v>
      </c>
      <c r="D106" s="3" t="s">
        <v>219</v>
      </c>
      <c r="E106" s="3" t="s">
        <v>64</v>
      </c>
      <c r="F106" s="3" t="s">
        <v>101</v>
      </c>
      <c r="G106" s="31" t="s">
        <v>89</v>
      </c>
      <c r="H106" s="3" t="s">
        <v>84</v>
      </c>
      <c r="I106" s="3" t="s">
        <v>242</v>
      </c>
      <c r="J106" s="3" t="s">
        <v>241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x14ac:dyDescent="0.3">
      <c r="A107" s="3" t="s">
        <v>35</v>
      </c>
      <c r="B107" s="3" t="s">
        <v>21</v>
      </c>
      <c r="C107" s="3" t="s">
        <v>74</v>
      </c>
      <c r="D107" s="3" t="s">
        <v>130</v>
      </c>
      <c r="E107" s="3" t="s">
        <v>64</v>
      </c>
      <c r="F107" s="3" t="s">
        <v>101</v>
      </c>
      <c r="G107" s="31" t="s">
        <v>89</v>
      </c>
      <c r="H107" s="3" t="s">
        <v>84</v>
      </c>
      <c r="I107" s="3" t="s">
        <v>242</v>
      </c>
      <c r="J107" s="3" t="s">
        <v>241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x14ac:dyDescent="0.3">
      <c r="A108" s="3" t="s">
        <v>35</v>
      </c>
      <c r="B108" s="3" t="s">
        <v>21</v>
      </c>
      <c r="C108" s="3" t="s">
        <v>128</v>
      </c>
      <c r="D108" s="3" t="s">
        <v>129</v>
      </c>
      <c r="E108" s="3" t="s">
        <v>64</v>
      </c>
      <c r="F108" s="3" t="s">
        <v>101</v>
      </c>
      <c r="G108" s="31" t="s">
        <v>89</v>
      </c>
      <c r="H108" s="3" t="s">
        <v>84</v>
      </c>
      <c r="I108" s="3" t="s">
        <v>242</v>
      </c>
      <c r="J108" s="3" t="s">
        <v>241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x14ac:dyDescent="0.3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163</v>
      </c>
      <c r="F109" s="32" t="s">
        <v>103</v>
      </c>
      <c r="G109" s="3" t="s">
        <v>90</v>
      </c>
      <c r="H109" s="30" t="s">
        <v>84</v>
      </c>
      <c r="I109" s="3"/>
      <c r="J109" s="3" t="s">
        <v>164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x14ac:dyDescent="0.3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115</v>
      </c>
      <c r="G110" s="3" t="s">
        <v>88</v>
      </c>
      <c r="H110" s="30" t="s">
        <v>84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x14ac:dyDescent="0.3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115</v>
      </c>
      <c r="G111" s="3" t="s">
        <v>88</v>
      </c>
      <c r="H111" s="30" t="s">
        <v>84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x14ac:dyDescent="0.3">
      <c r="A112" s="3" t="s">
        <v>37</v>
      </c>
      <c r="B112" s="29" t="s">
        <v>161</v>
      </c>
      <c r="C112" s="3" t="s">
        <v>21</v>
      </c>
      <c r="D112" s="3" t="s">
        <v>21</v>
      </c>
      <c r="E112" s="32" t="s">
        <v>51</v>
      </c>
      <c r="F112" s="32" t="s">
        <v>115</v>
      </c>
      <c r="G112" s="3" t="s">
        <v>88</v>
      </c>
      <c r="H112" s="30" t="s">
        <v>84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x14ac:dyDescent="0.3">
      <c r="A113" s="3" t="s">
        <v>30</v>
      </c>
      <c r="B113" s="3" t="s">
        <v>149</v>
      </c>
      <c r="C113" s="3" t="s">
        <v>21</v>
      </c>
      <c r="D113" s="3" t="s">
        <v>21</v>
      </c>
      <c r="E113" s="29" t="s">
        <v>150</v>
      </c>
      <c r="F113" s="29" t="s">
        <v>151</v>
      </c>
      <c r="G113" s="8" t="s">
        <v>88</v>
      </c>
      <c r="H113" s="8" t="s">
        <v>84</v>
      </c>
      <c r="I113" s="3"/>
      <c r="J113" s="3"/>
      <c r="K113" s="3" t="s">
        <v>121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150</v>
      </c>
      <c r="F114" s="29" t="s">
        <v>151</v>
      </c>
      <c r="G114" s="8" t="s">
        <v>88</v>
      </c>
      <c r="H114" s="8" t="s">
        <v>84</v>
      </c>
      <c r="I114" s="3"/>
      <c r="J114" s="3"/>
      <c r="K114" s="3" t="s">
        <v>121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150</v>
      </c>
      <c r="F115" s="29" t="s">
        <v>151</v>
      </c>
      <c r="G115" s="8" t="s">
        <v>88</v>
      </c>
      <c r="H115" s="8" t="s">
        <v>84</v>
      </c>
      <c r="I115" s="3"/>
      <c r="J115" s="3"/>
      <c r="K115" s="3" t="s">
        <v>121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114</v>
      </c>
      <c r="G116" s="8" t="s">
        <v>91</v>
      </c>
      <c r="H116" s="8" t="s">
        <v>85</v>
      </c>
      <c r="I116" s="3" t="s">
        <v>82</v>
      </c>
      <c r="J116" s="3" t="s">
        <v>83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x14ac:dyDescent="0.3">
      <c r="A117" s="3" t="s">
        <v>30</v>
      </c>
      <c r="B117" s="3" t="s">
        <v>176</v>
      </c>
      <c r="C117" s="3" t="s">
        <v>21</v>
      </c>
      <c r="D117" s="3" t="s">
        <v>21</v>
      </c>
      <c r="E117" s="29" t="s">
        <v>48</v>
      </c>
      <c r="F117" s="29" t="s">
        <v>114</v>
      </c>
      <c r="G117" s="8"/>
      <c r="H117" s="8"/>
      <c r="I117" s="3" t="s">
        <v>82</v>
      </c>
      <c r="J117" s="3" t="s">
        <v>83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4.5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217</v>
      </c>
      <c r="F118" s="8" t="s">
        <v>216</v>
      </c>
      <c r="G118" s="3" t="s">
        <v>88</v>
      </c>
      <c r="H118" s="8" t="s">
        <v>85</v>
      </c>
      <c r="I118" s="7" t="s">
        <v>238</v>
      </c>
      <c r="J118" s="3" t="s">
        <v>239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114</v>
      </c>
      <c r="G119" s="8"/>
      <c r="H119" s="8"/>
      <c r="I119" s="3" t="s">
        <v>82</v>
      </c>
      <c r="J119" s="3" t="s">
        <v>83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102</v>
      </c>
      <c r="G120" s="8" t="s">
        <v>90</v>
      </c>
      <c r="H120" s="8" t="s">
        <v>86</v>
      </c>
      <c r="I120" s="3" t="s">
        <v>82</v>
      </c>
      <c r="J120" s="3" t="s">
        <v>83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4.5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187</v>
      </c>
      <c r="F121" s="29" t="s">
        <v>103</v>
      </c>
      <c r="G121" s="8" t="s">
        <v>91</v>
      </c>
      <c r="H121" s="8" t="s">
        <v>86</v>
      </c>
      <c r="I121" s="7" t="s">
        <v>188</v>
      </c>
      <c r="J121" s="3" t="s">
        <v>189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240</v>
      </c>
      <c r="F122" s="8" t="s">
        <v>106</v>
      </c>
      <c r="G122" s="3" t="s">
        <v>88</v>
      </c>
      <c r="H122" s="3"/>
      <c r="I122" s="3" t="s">
        <v>233</v>
      </c>
      <c r="J122" s="3" t="s">
        <v>234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235</v>
      </c>
      <c r="F123" s="8" t="s">
        <v>106</v>
      </c>
      <c r="G123" s="3" t="s">
        <v>88</v>
      </c>
      <c r="H123" s="3"/>
      <c r="I123" s="3" t="s">
        <v>233</v>
      </c>
      <c r="J123" s="3" t="s">
        <v>234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236</v>
      </c>
      <c r="F124" s="8" t="s">
        <v>106</v>
      </c>
      <c r="G124" s="3" t="s">
        <v>88</v>
      </c>
      <c r="H124" s="3"/>
      <c r="I124" s="3" t="s">
        <v>233</v>
      </c>
      <c r="J124" s="3" t="s">
        <v>234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237</v>
      </c>
      <c r="F125" s="8" t="s">
        <v>106</v>
      </c>
      <c r="G125" s="3" t="s">
        <v>88</v>
      </c>
      <c r="H125" s="3"/>
      <c r="I125" s="3" t="s">
        <v>233</v>
      </c>
      <c r="J125" s="3" t="s">
        <v>234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103</v>
      </c>
      <c r="G126" s="8" t="s">
        <v>90</v>
      </c>
      <c r="H126" s="6" t="s">
        <v>86</v>
      </c>
      <c r="I126" s="3" t="s">
        <v>82</v>
      </c>
      <c r="J126" s="3" t="s">
        <v>83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103</v>
      </c>
      <c r="G127" s="8" t="s">
        <v>90</v>
      </c>
      <c r="H127" s="6" t="s">
        <v>86</v>
      </c>
      <c r="I127" s="3" t="s">
        <v>82</v>
      </c>
      <c r="J127" s="3" t="s">
        <v>83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103</v>
      </c>
      <c r="G128" s="8" t="s">
        <v>90</v>
      </c>
      <c r="H128" s="6" t="s">
        <v>86</v>
      </c>
      <c r="I128" s="3" t="s">
        <v>82</v>
      </c>
      <c r="J128" s="3" t="s">
        <v>83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x14ac:dyDescent="0.3">
      <c r="A129" s="3" t="s">
        <v>30</v>
      </c>
      <c r="B129" s="3" t="s">
        <v>158</v>
      </c>
      <c r="C129" s="3" t="s">
        <v>21</v>
      </c>
      <c r="D129" s="3" t="s">
        <v>21</v>
      </c>
      <c r="E129" s="8" t="s">
        <v>66</v>
      </c>
      <c r="F129" s="8" t="s">
        <v>103</v>
      </c>
      <c r="G129" s="3" t="s">
        <v>88</v>
      </c>
      <c r="H129" s="6" t="s">
        <v>86</v>
      </c>
      <c r="I129" s="3" t="s">
        <v>82</v>
      </c>
      <c r="J129" s="3" t="s">
        <v>83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x14ac:dyDescent="0.3">
      <c r="A130" s="3" t="s">
        <v>30</v>
      </c>
      <c r="B130" s="3" t="s">
        <v>154</v>
      </c>
      <c r="C130" s="3" t="s">
        <v>21</v>
      </c>
      <c r="D130" s="3" t="s">
        <v>21</v>
      </c>
      <c r="E130" s="8" t="s">
        <v>66</v>
      </c>
      <c r="F130" s="8" t="s">
        <v>103</v>
      </c>
      <c r="G130" s="3" t="s">
        <v>88</v>
      </c>
      <c r="H130" s="6" t="s">
        <v>86</v>
      </c>
      <c r="I130" s="3" t="s">
        <v>82</v>
      </c>
      <c r="J130" s="3" t="s">
        <v>83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x14ac:dyDescent="0.3">
      <c r="A131" s="3" t="s">
        <v>30</v>
      </c>
      <c r="B131" s="3" t="s">
        <v>158</v>
      </c>
      <c r="C131" s="3" t="s">
        <v>21</v>
      </c>
      <c r="D131" s="3" t="s">
        <v>21</v>
      </c>
      <c r="E131" s="8" t="s">
        <v>67</v>
      </c>
      <c r="F131" s="8" t="s">
        <v>112</v>
      </c>
      <c r="G131" s="3" t="s">
        <v>88</v>
      </c>
      <c r="H131" s="6" t="s">
        <v>86</v>
      </c>
      <c r="I131" s="3" t="s">
        <v>82</v>
      </c>
      <c r="J131" s="3" t="s">
        <v>83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x14ac:dyDescent="0.3">
      <c r="A132" s="3" t="s">
        <v>30</v>
      </c>
      <c r="B132" s="3" t="s">
        <v>154</v>
      </c>
      <c r="C132" s="3" t="s">
        <v>21</v>
      </c>
      <c r="D132" s="3" t="s">
        <v>21</v>
      </c>
      <c r="E132" s="8" t="s">
        <v>67</v>
      </c>
      <c r="F132" s="8" t="s">
        <v>112</v>
      </c>
      <c r="G132" s="3" t="s">
        <v>88</v>
      </c>
      <c r="H132" s="6" t="s">
        <v>86</v>
      </c>
      <c r="I132" s="3" t="s">
        <v>82</v>
      </c>
      <c r="J132" s="3" t="s">
        <v>83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x14ac:dyDescent="0.3">
      <c r="A133" s="3" t="s">
        <v>30</v>
      </c>
      <c r="B133" s="3" t="s">
        <v>160</v>
      </c>
      <c r="C133" s="3" t="s">
        <v>21</v>
      </c>
      <c r="D133" s="3" t="s">
        <v>21</v>
      </c>
      <c r="E133" s="8" t="s">
        <v>47</v>
      </c>
      <c r="F133" s="8" t="s">
        <v>113</v>
      </c>
      <c r="G133" s="3" t="s">
        <v>88</v>
      </c>
      <c r="H133" s="6" t="s">
        <v>86</v>
      </c>
      <c r="I133" s="3" t="s">
        <v>82</v>
      </c>
      <c r="J133" s="3" t="s">
        <v>83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103</v>
      </c>
      <c r="G134" s="3" t="s">
        <v>88</v>
      </c>
      <c r="H134" s="6" t="s">
        <v>86</v>
      </c>
      <c r="I134" s="3" t="s">
        <v>82</v>
      </c>
      <c r="J134" s="3" t="s">
        <v>83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x14ac:dyDescent="0.3">
      <c r="A135" s="3" t="s">
        <v>30</v>
      </c>
      <c r="B135" s="3" t="s">
        <v>156</v>
      </c>
      <c r="C135" s="3" t="s">
        <v>21</v>
      </c>
      <c r="D135" s="3" t="s">
        <v>21</v>
      </c>
      <c r="E135" s="8" t="s">
        <v>18</v>
      </c>
      <c r="F135" s="8" t="s">
        <v>103</v>
      </c>
      <c r="G135" s="3" t="s">
        <v>88</v>
      </c>
      <c r="H135" s="6" t="s">
        <v>86</v>
      </c>
      <c r="I135" s="3" t="s">
        <v>82</v>
      </c>
      <c r="J135" s="3" t="s">
        <v>83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x14ac:dyDescent="0.3">
      <c r="A136" s="3" t="s">
        <v>30</v>
      </c>
      <c r="B136" s="3" t="s">
        <v>157</v>
      </c>
      <c r="C136" s="3" t="s">
        <v>21</v>
      </c>
      <c r="D136" s="3" t="s">
        <v>21</v>
      </c>
      <c r="E136" s="8" t="s">
        <v>18</v>
      </c>
      <c r="F136" s="8" t="s">
        <v>103</v>
      </c>
      <c r="G136" s="3" t="s">
        <v>88</v>
      </c>
      <c r="H136" s="6" t="s">
        <v>86</v>
      </c>
      <c r="I136" s="3" t="s">
        <v>82</v>
      </c>
      <c r="J136" s="3" t="s">
        <v>83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243</v>
      </c>
      <c r="F137" s="8" t="s">
        <v>112</v>
      </c>
      <c r="G137" s="3" t="s">
        <v>88</v>
      </c>
      <c r="H137" s="6" t="s">
        <v>86</v>
      </c>
      <c r="I137" s="18" t="s">
        <v>78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229</v>
      </c>
      <c r="F138" s="8" t="s">
        <v>112</v>
      </c>
      <c r="G138" s="3" t="s">
        <v>88</v>
      </c>
      <c r="H138" s="6" t="s">
        <v>86</v>
      </c>
      <c r="I138" s="18" t="s">
        <v>78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230</v>
      </c>
      <c r="F139" s="8" t="s">
        <v>112</v>
      </c>
      <c r="G139" s="3" t="s">
        <v>88</v>
      </c>
      <c r="H139" s="6" t="s">
        <v>86</v>
      </c>
      <c r="I139" s="18" t="s">
        <v>78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231</v>
      </c>
      <c r="F140" s="8" t="s">
        <v>112</v>
      </c>
      <c r="G140" s="3" t="s">
        <v>88</v>
      </c>
      <c r="H140" s="6" t="s">
        <v>86</v>
      </c>
      <c r="I140" s="18" t="s">
        <v>232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x14ac:dyDescent="0.3">
      <c r="A141" s="23" t="s">
        <v>27</v>
      </c>
      <c r="B141" s="3" t="s">
        <v>21</v>
      </c>
      <c r="C141" s="23" t="s">
        <v>71</v>
      </c>
      <c r="D141" s="23" t="s">
        <v>126</v>
      </c>
      <c r="E141" s="3" t="s">
        <v>220</v>
      </c>
      <c r="F141" s="3" t="s">
        <v>106</v>
      </c>
      <c r="G141" s="2" t="s">
        <v>90</v>
      </c>
      <c r="H141" s="3" t="s">
        <v>84</v>
      </c>
      <c r="J141" s="2" t="s">
        <v>221</v>
      </c>
      <c r="K141" s="20" t="s">
        <v>121</v>
      </c>
      <c r="L141" s="19">
        <v>2</v>
      </c>
      <c r="M141" s="19"/>
      <c r="N141" s="19"/>
      <c r="O141" s="19">
        <v>2</v>
      </c>
      <c r="P141" s="19"/>
      <c r="Q141" s="19"/>
      <c r="R141" s="19">
        <v>2</v>
      </c>
      <c r="S141" s="19"/>
      <c r="T141" s="19"/>
      <c r="U141" s="19">
        <v>2</v>
      </c>
      <c r="V141" s="19"/>
      <c r="W141" s="19"/>
      <c r="X141" s="19">
        <v>2</v>
      </c>
      <c r="Y141" s="19"/>
      <c r="Z141" s="19"/>
      <c r="AA141" s="19">
        <v>2</v>
      </c>
      <c r="AB141" s="19"/>
      <c r="AC141" s="19"/>
    </row>
    <row r="142" spans="1:29" x14ac:dyDescent="0.3">
      <c r="A142" s="23" t="s">
        <v>27</v>
      </c>
      <c r="B142" s="3" t="s">
        <v>21</v>
      </c>
      <c r="C142" s="23" t="s">
        <v>72</v>
      </c>
      <c r="D142" s="23" t="s">
        <v>126</v>
      </c>
      <c r="E142" s="3" t="s">
        <v>220</v>
      </c>
      <c r="F142" s="3" t="s">
        <v>106</v>
      </c>
      <c r="G142" s="2" t="s">
        <v>90</v>
      </c>
      <c r="H142" s="3" t="s">
        <v>84</v>
      </c>
      <c r="J142" s="2" t="s">
        <v>221</v>
      </c>
      <c r="K142" s="20" t="s">
        <v>121</v>
      </c>
      <c r="L142" s="19">
        <v>2</v>
      </c>
      <c r="M142" s="19"/>
      <c r="N142" s="19"/>
      <c r="O142" s="19">
        <v>2</v>
      </c>
      <c r="P142" s="19"/>
      <c r="Q142" s="19"/>
      <c r="R142" s="19">
        <v>2</v>
      </c>
      <c r="S142" s="19"/>
      <c r="T142" s="19"/>
      <c r="U142" s="19">
        <v>2</v>
      </c>
      <c r="V142" s="19"/>
      <c r="W142" s="19"/>
      <c r="X142" s="19">
        <v>2</v>
      </c>
      <c r="Y142" s="19"/>
      <c r="Z142" s="19"/>
      <c r="AA142" s="19">
        <v>2</v>
      </c>
      <c r="AB142" s="19"/>
      <c r="AC142" s="19"/>
    </row>
    <row r="143" spans="1:29" x14ac:dyDescent="0.3">
      <c r="A143" s="23" t="s">
        <v>27</v>
      </c>
      <c r="B143" s="3" t="s">
        <v>21</v>
      </c>
      <c r="C143" s="23" t="s">
        <v>73</v>
      </c>
      <c r="D143" s="23" t="s">
        <v>126</v>
      </c>
      <c r="E143" s="3" t="s">
        <v>220</v>
      </c>
      <c r="F143" s="3" t="s">
        <v>106</v>
      </c>
      <c r="G143" s="2" t="s">
        <v>90</v>
      </c>
      <c r="H143" s="3" t="s">
        <v>84</v>
      </c>
      <c r="J143" s="2" t="s">
        <v>221</v>
      </c>
      <c r="K143" s="20" t="s">
        <v>121</v>
      </c>
      <c r="L143" s="19">
        <v>2</v>
      </c>
      <c r="M143" s="19"/>
      <c r="N143" s="19"/>
      <c r="O143" s="19">
        <v>2</v>
      </c>
      <c r="P143" s="19"/>
      <c r="Q143" s="19"/>
      <c r="R143" s="19">
        <v>2</v>
      </c>
      <c r="S143" s="19"/>
      <c r="T143" s="19"/>
      <c r="U143" s="19">
        <v>2</v>
      </c>
      <c r="V143" s="19"/>
      <c r="W143" s="19"/>
      <c r="X143" s="19">
        <v>2</v>
      </c>
      <c r="Y143" s="19"/>
      <c r="Z143" s="19"/>
      <c r="AA143" s="19">
        <v>2</v>
      </c>
      <c r="AB143" s="19"/>
      <c r="AC143" s="19"/>
    </row>
    <row r="144" spans="1:29" x14ac:dyDescent="0.3">
      <c r="A144" s="23" t="s">
        <v>27</v>
      </c>
      <c r="B144" s="3" t="s">
        <v>21</v>
      </c>
      <c r="C144" s="23" t="s">
        <v>124</v>
      </c>
      <c r="D144" s="23" t="s">
        <v>127</v>
      </c>
      <c r="E144" s="3" t="s">
        <v>220</v>
      </c>
      <c r="F144" s="3" t="s">
        <v>106</v>
      </c>
      <c r="G144" s="2" t="s">
        <v>90</v>
      </c>
      <c r="H144" s="3" t="s">
        <v>84</v>
      </c>
      <c r="J144" s="2" t="s">
        <v>221</v>
      </c>
      <c r="K144" s="20" t="s">
        <v>121</v>
      </c>
      <c r="L144" s="19">
        <v>3</v>
      </c>
      <c r="M144" s="19"/>
      <c r="N144" s="19"/>
      <c r="O144" s="19">
        <v>3</v>
      </c>
      <c r="P144" s="19"/>
      <c r="Q144" s="19"/>
      <c r="R144" s="19">
        <v>3</v>
      </c>
      <c r="S144" s="19"/>
      <c r="T144" s="19"/>
      <c r="U144" s="19">
        <v>3</v>
      </c>
      <c r="V144" s="19"/>
      <c r="W144" s="19"/>
      <c r="X144" s="19">
        <v>3</v>
      </c>
      <c r="Y144" s="19"/>
      <c r="Z144" s="19"/>
      <c r="AA144" s="19">
        <v>3</v>
      </c>
      <c r="AB144" s="19"/>
      <c r="AC144" s="19"/>
    </row>
    <row r="145" spans="1:29" x14ac:dyDescent="0.3">
      <c r="A145" s="23" t="s">
        <v>27</v>
      </c>
      <c r="B145" s="3" t="s">
        <v>21</v>
      </c>
      <c r="C145" s="3" t="s">
        <v>218</v>
      </c>
      <c r="D145" s="3" t="s">
        <v>219</v>
      </c>
      <c r="E145" s="3" t="s">
        <v>220</v>
      </c>
      <c r="F145" s="3" t="s">
        <v>106</v>
      </c>
      <c r="G145" s="2" t="s">
        <v>90</v>
      </c>
      <c r="H145" s="3" t="s">
        <v>84</v>
      </c>
      <c r="J145" s="2" t="s">
        <v>221</v>
      </c>
      <c r="K145" s="20" t="s">
        <v>121</v>
      </c>
      <c r="L145" s="19">
        <v>5</v>
      </c>
      <c r="M145" s="19"/>
      <c r="N145" s="19"/>
      <c r="O145" s="19">
        <v>5</v>
      </c>
      <c r="P145" s="19"/>
      <c r="Q145" s="19"/>
      <c r="R145" s="19">
        <v>5</v>
      </c>
      <c r="S145" s="19"/>
      <c r="T145" s="19"/>
      <c r="U145" s="19">
        <v>5</v>
      </c>
      <c r="V145" s="19"/>
      <c r="W145" s="19"/>
      <c r="X145" s="19">
        <v>5</v>
      </c>
      <c r="Y145" s="19"/>
      <c r="Z145" s="19"/>
      <c r="AA145" s="19">
        <v>5</v>
      </c>
      <c r="AB145" s="19"/>
      <c r="AC145" s="19"/>
    </row>
    <row r="146" spans="1:29" x14ac:dyDescent="0.3">
      <c r="A146" s="23" t="s">
        <v>27</v>
      </c>
      <c r="B146" s="3" t="s">
        <v>21</v>
      </c>
      <c r="C146" s="23" t="s">
        <v>74</v>
      </c>
      <c r="D146" s="23" t="s">
        <v>130</v>
      </c>
      <c r="E146" s="3" t="s">
        <v>220</v>
      </c>
      <c r="F146" s="3" t="s">
        <v>106</v>
      </c>
      <c r="G146" s="2" t="s">
        <v>90</v>
      </c>
      <c r="H146" s="3" t="s">
        <v>84</v>
      </c>
      <c r="J146" s="2" t="s">
        <v>221</v>
      </c>
      <c r="K146" s="20" t="s">
        <v>121</v>
      </c>
      <c r="L146" s="19">
        <v>6</v>
      </c>
      <c r="M146" s="19"/>
      <c r="N146" s="19"/>
      <c r="O146" s="19">
        <v>6</v>
      </c>
      <c r="P146" s="19"/>
      <c r="Q146" s="19"/>
      <c r="R146" s="19">
        <v>6</v>
      </c>
      <c r="S146" s="19"/>
      <c r="T146" s="19"/>
      <c r="U146" s="19">
        <v>6</v>
      </c>
      <c r="V146" s="19"/>
      <c r="W146" s="19"/>
      <c r="X146" s="19">
        <v>6</v>
      </c>
      <c r="Y146" s="19"/>
      <c r="Z146" s="19"/>
      <c r="AA146" s="19">
        <v>6</v>
      </c>
      <c r="AB146" s="19"/>
      <c r="AC146" s="19"/>
    </row>
    <row r="147" spans="1:29" x14ac:dyDescent="0.3">
      <c r="A147" s="23" t="s">
        <v>27</v>
      </c>
      <c r="B147" s="3" t="s">
        <v>21</v>
      </c>
      <c r="C147" s="23" t="s">
        <v>128</v>
      </c>
      <c r="D147" s="23" t="s">
        <v>129</v>
      </c>
      <c r="E147" s="3" t="s">
        <v>220</v>
      </c>
      <c r="F147" s="3" t="s">
        <v>106</v>
      </c>
      <c r="G147" s="2" t="s">
        <v>90</v>
      </c>
      <c r="H147" s="3" t="s">
        <v>84</v>
      </c>
      <c r="J147" s="2" t="s">
        <v>221</v>
      </c>
      <c r="K147" s="20" t="s">
        <v>121</v>
      </c>
      <c r="L147" s="19">
        <v>8</v>
      </c>
      <c r="M147" s="19"/>
      <c r="N147" s="19"/>
      <c r="O147" s="19">
        <v>8</v>
      </c>
      <c r="P147" s="19"/>
      <c r="Q147" s="19"/>
      <c r="R147" s="19">
        <v>8</v>
      </c>
      <c r="S147" s="19"/>
      <c r="T147" s="19"/>
      <c r="U147" s="19">
        <v>8</v>
      </c>
      <c r="V147" s="19"/>
      <c r="W147" s="19"/>
      <c r="X147" s="19">
        <v>8</v>
      </c>
      <c r="Y147" s="19"/>
      <c r="Z147" s="19"/>
      <c r="AA147" s="19">
        <v>8</v>
      </c>
      <c r="AB147" s="19"/>
      <c r="AC147" s="19"/>
    </row>
    <row r="148" spans="1:29" ht="14.5" x14ac:dyDescent="0.35">
      <c r="A148" s="23" t="s">
        <v>27</v>
      </c>
      <c r="B148" s="3" t="s">
        <v>21</v>
      </c>
      <c r="C148" s="23" t="s">
        <v>71</v>
      </c>
      <c r="D148" s="23" t="s">
        <v>126</v>
      </c>
      <c r="E148" s="23" t="s">
        <v>168</v>
      </c>
      <c r="F148" s="23" t="s">
        <v>102</v>
      </c>
      <c r="G148" s="22" t="s">
        <v>88</v>
      </c>
      <c r="H148" s="23" t="s">
        <v>86</v>
      </c>
      <c r="I148" s="28" t="s">
        <v>142</v>
      </c>
      <c r="J148" s="23" t="s">
        <v>146</v>
      </c>
      <c r="K148" s="23" t="s">
        <v>69</v>
      </c>
      <c r="L148" s="13">
        <v>194</v>
      </c>
      <c r="M148" s="13">
        <f t="shared" ref="M148:M161" si="85">L148*0.75</f>
        <v>145.5</v>
      </c>
      <c r="N148" s="13">
        <f t="shared" ref="N148:N161" si="86">L148*1.25</f>
        <v>242.5</v>
      </c>
      <c r="O148" s="13">
        <v>194</v>
      </c>
      <c r="P148" s="13">
        <f t="shared" ref="P148" si="87">O148*0.75</f>
        <v>145.5</v>
      </c>
      <c r="Q148" s="13">
        <f t="shared" ref="Q148" si="88">O148*1.25</f>
        <v>242.5</v>
      </c>
      <c r="R148" s="13">
        <v>194</v>
      </c>
      <c r="S148" s="13">
        <f t="shared" ref="S148:S161" si="89">R148*0.75</f>
        <v>145.5</v>
      </c>
      <c r="T148" s="13">
        <f t="shared" ref="T148:T161" si="90">R148*1.25</f>
        <v>242.5</v>
      </c>
      <c r="U148" s="13">
        <v>194</v>
      </c>
      <c r="V148" s="13">
        <f t="shared" ref="V148" si="91">U148*0.75</f>
        <v>145.5</v>
      </c>
      <c r="W148" s="13">
        <f t="shared" ref="W148" si="92">U148*1.25</f>
        <v>242.5</v>
      </c>
      <c r="X148" s="13">
        <v>194</v>
      </c>
      <c r="Y148" s="13">
        <f t="shared" ref="Y148" si="93">X148*0.75</f>
        <v>145.5</v>
      </c>
      <c r="Z148" s="13">
        <f t="shared" ref="Z148" si="94">X148*1.25</f>
        <v>242.5</v>
      </c>
      <c r="AA148" s="13">
        <v>194</v>
      </c>
      <c r="AB148" s="13">
        <f t="shared" ref="AB148" si="95">AA148*0.75</f>
        <v>145.5</v>
      </c>
      <c r="AC148" s="13">
        <f t="shared" ref="AC148" si="96">AA148*1.25</f>
        <v>242.5</v>
      </c>
    </row>
    <row r="149" spans="1:29" ht="14.5" x14ac:dyDescent="0.35">
      <c r="A149" s="23" t="s">
        <v>27</v>
      </c>
      <c r="B149" s="3" t="s">
        <v>21</v>
      </c>
      <c r="C149" s="23" t="s">
        <v>72</v>
      </c>
      <c r="D149" s="23" t="s">
        <v>126</v>
      </c>
      <c r="E149" s="23" t="s">
        <v>168</v>
      </c>
      <c r="F149" s="23" t="s">
        <v>102</v>
      </c>
      <c r="G149" s="22" t="s">
        <v>88</v>
      </c>
      <c r="H149" s="23" t="s">
        <v>86</v>
      </c>
      <c r="I149" s="28" t="s">
        <v>142</v>
      </c>
      <c r="J149" s="23" t="s">
        <v>146</v>
      </c>
      <c r="K149" s="23" t="s">
        <v>69</v>
      </c>
      <c r="L149" s="13">
        <v>416</v>
      </c>
      <c r="M149" s="13">
        <f t="shared" si="85"/>
        <v>312</v>
      </c>
      <c r="N149" s="13">
        <f t="shared" si="86"/>
        <v>520</v>
      </c>
      <c r="O149" s="13">
        <v>416</v>
      </c>
      <c r="P149" s="13">
        <f t="shared" ref="P149:P161" si="97">O149*0.75</f>
        <v>312</v>
      </c>
      <c r="Q149" s="13">
        <f t="shared" ref="Q149:Q161" si="98">O149*1.25</f>
        <v>520</v>
      </c>
      <c r="R149" s="13">
        <v>416</v>
      </c>
      <c r="S149" s="13">
        <f t="shared" si="89"/>
        <v>312</v>
      </c>
      <c r="T149" s="13">
        <f t="shared" si="90"/>
        <v>520</v>
      </c>
      <c r="U149" s="13">
        <v>416</v>
      </c>
      <c r="V149" s="13">
        <f t="shared" ref="V149:V161" si="99">U149*0.75</f>
        <v>312</v>
      </c>
      <c r="W149" s="13">
        <f t="shared" ref="W149:W161" si="100">U149*1.25</f>
        <v>520</v>
      </c>
      <c r="X149" s="13">
        <v>416</v>
      </c>
      <c r="Y149" s="13">
        <f t="shared" ref="Y149:Y161" si="101">X149*0.75</f>
        <v>312</v>
      </c>
      <c r="Z149" s="13">
        <f t="shared" ref="Z149:Z161" si="102">X149*1.25</f>
        <v>520</v>
      </c>
      <c r="AA149" s="13">
        <v>416</v>
      </c>
      <c r="AB149" s="13">
        <f t="shared" ref="AB149:AB161" si="103">AA149*0.75</f>
        <v>312</v>
      </c>
      <c r="AC149" s="13">
        <f t="shared" ref="AC149:AC161" si="104">AA149*1.25</f>
        <v>520</v>
      </c>
    </row>
    <row r="150" spans="1:29" ht="14.5" x14ac:dyDescent="0.35">
      <c r="A150" s="23" t="s">
        <v>27</v>
      </c>
      <c r="B150" s="3" t="s">
        <v>21</v>
      </c>
      <c r="C150" s="23" t="s">
        <v>73</v>
      </c>
      <c r="D150" s="23" t="s">
        <v>126</v>
      </c>
      <c r="E150" s="23" t="s">
        <v>168</v>
      </c>
      <c r="F150" s="23" t="s">
        <v>102</v>
      </c>
      <c r="G150" s="22" t="s">
        <v>88</v>
      </c>
      <c r="H150" s="23" t="s">
        <v>86</v>
      </c>
      <c r="I150" s="28" t="s">
        <v>142</v>
      </c>
      <c r="J150" s="23" t="s">
        <v>146</v>
      </c>
      <c r="K150" s="23" t="s">
        <v>69</v>
      </c>
      <c r="L150" s="13">
        <v>998</v>
      </c>
      <c r="M150" s="13">
        <f t="shared" si="85"/>
        <v>748.5</v>
      </c>
      <c r="N150" s="13">
        <f t="shared" si="86"/>
        <v>1247.5</v>
      </c>
      <c r="O150" s="13">
        <v>998</v>
      </c>
      <c r="P150" s="13">
        <f t="shared" si="97"/>
        <v>748.5</v>
      </c>
      <c r="Q150" s="13">
        <f t="shared" si="98"/>
        <v>1247.5</v>
      </c>
      <c r="R150" s="13">
        <v>998</v>
      </c>
      <c r="S150" s="13">
        <f t="shared" si="89"/>
        <v>748.5</v>
      </c>
      <c r="T150" s="13">
        <f t="shared" si="90"/>
        <v>1247.5</v>
      </c>
      <c r="U150" s="13">
        <v>998</v>
      </c>
      <c r="V150" s="13">
        <f t="shared" si="99"/>
        <v>748.5</v>
      </c>
      <c r="W150" s="13">
        <f t="shared" si="100"/>
        <v>1247.5</v>
      </c>
      <c r="X150" s="13">
        <v>998</v>
      </c>
      <c r="Y150" s="13">
        <f t="shared" si="101"/>
        <v>748.5</v>
      </c>
      <c r="Z150" s="13">
        <f t="shared" si="102"/>
        <v>1247.5</v>
      </c>
      <c r="AA150" s="13">
        <v>998</v>
      </c>
      <c r="AB150" s="13">
        <f t="shared" si="103"/>
        <v>748.5</v>
      </c>
      <c r="AC150" s="13">
        <f t="shared" si="104"/>
        <v>1247.5</v>
      </c>
    </row>
    <row r="151" spans="1:29" ht="14.5" x14ac:dyDescent="0.35">
      <c r="A151" s="23" t="s">
        <v>27</v>
      </c>
      <c r="B151" s="3" t="s">
        <v>21</v>
      </c>
      <c r="C151" s="23" t="s">
        <v>124</v>
      </c>
      <c r="D151" s="23" t="s">
        <v>127</v>
      </c>
      <c r="E151" s="23" t="s">
        <v>168</v>
      </c>
      <c r="F151" s="23" t="s">
        <v>102</v>
      </c>
      <c r="G151" s="22" t="s">
        <v>88</v>
      </c>
      <c r="H151" s="23" t="s">
        <v>86</v>
      </c>
      <c r="I151" s="28" t="s">
        <v>142</v>
      </c>
      <c r="J151" s="23" t="s">
        <v>146</v>
      </c>
      <c r="K151" s="23" t="s">
        <v>69</v>
      </c>
      <c r="L151" s="13">
        <f>R151</f>
        <v>1100</v>
      </c>
      <c r="M151" s="13">
        <f t="shared" si="85"/>
        <v>825</v>
      </c>
      <c r="N151" s="13">
        <f t="shared" si="86"/>
        <v>1375</v>
      </c>
      <c r="O151" s="13">
        <v>1100</v>
      </c>
      <c r="P151" s="13">
        <f t="shared" si="97"/>
        <v>825</v>
      </c>
      <c r="Q151" s="13">
        <f t="shared" si="98"/>
        <v>1375</v>
      </c>
      <c r="R151" s="13">
        <v>1100</v>
      </c>
      <c r="S151" s="13">
        <f t="shared" si="89"/>
        <v>825</v>
      </c>
      <c r="T151" s="13">
        <f t="shared" si="90"/>
        <v>1375</v>
      </c>
      <c r="U151" s="13">
        <v>1100</v>
      </c>
      <c r="V151" s="13">
        <f t="shared" si="99"/>
        <v>825</v>
      </c>
      <c r="W151" s="13">
        <f t="shared" si="100"/>
        <v>1375</v>
      </c>
      <c r="X151" s="13">
        <v>1100</v>
      </c>
      <c r="Y151" s="13">
        <f t="shared" si="101"/>
        <v>825</v>
      </c>
      <c r="Z151" s="13">
        <f t="shared" si="102"/>
        <v>1375</v>
      </c>
      <c r="AA151" s="13">
        <v>1100</v>
      </c>
      <c r="AB151" s="13">
        <f t="shared" si="103"/>
        <v>825</v>
      </c>
      <c r="AC151" s="13">
        <f t="shared" si="104"/>
        <v>1375</v>
      </c>
    </row>
    <row r="152" spans="1:29" ht="14.5" x14ac:dyDescent="0.35">
      <c r="A152" s="23" t="s">
        <v>27</v>
      </c>
      <c r="B152" s="3" t="s">
        <v>21</v>
      </c>
      <c r="C152" s="3" t="s">
        <v>218</v>
      </c>
      <c r="D152" s="3" t="s">
        <v>219</v>
      </c>
      <c r="E152" s="23" t="s">
        <v>168</v>
      </c>
      <c r="F152" s="23" t="s">
        <v>102</v>
      </c>
      <c r="G152" s="22" t="s">
        <v>88</v>
      </c>
      <c r="H152" s="23" t="s">
        <v>86</v>
      </c>
      <c r="I152" s="28" t="s">
        <v>142</v>
      </c>
      <c r="J152" s="23" t="s">
        <v>146</v>
      </c>
      <c r="K152" s="23" t="s">
        <v>69</v>
      </c>
      <c r="L152" s="13">
        <v>1138</v>
      </c>
      <c r="M152" s="13">
        <f t="shared" si="85"/>
        <v>853.5</v>
      </c>
      <c r="N152" s="13">
        <f t="shared" si="86"/>
        <v>1422.5</v>
      </c>
      <c r="O152" s="13">
        <v>1138</v>
      </c>
      <c r="P152" s="13">
        <f t="shared" si="97"/>
        <v>853.5</v>
      </c>
      <c r="Q152" s="13">
        <f t="shared" si="98"/>
        <v>1422.5</v>
      </c>
      <c r="R152" s="13">
        <v>1138</v>
      </c>
      <c r="S152" s="13">
        <f t="shared" si="89"/>
        <v>853.5</v>
      </c>
      <c r="T152" s="13">
        <f t="shared" si="90"/>
        <v>1422.5</v>
      </c>
      <c r="U152" s="13">
        <v>1138</v>
      </c>
      <c r="V152" s="13">
        <f t="shared" si="99"/>
        <v>853.5</v>
      </c>
      <c r="W152" s="13">
        <f t="shared" si="100"/>
        <v>1422.5</v>
      </c>
      <c r="X152" s="13">
        <v>1138</v>
      </c>
      <c r="Y152" s="13">
        <f t="shared" si="101"/>
        <v>853.5</v>
      </c>
      <c r="Z152" s="13">
        <f t="shared" si="102"/>
        <v>1422.5</v>
      </c>
      <c r="AA152" s="13">
        <v>1138</v>
      </c>
      <c r="AB152" s="13">
        <f t="shared" si="103"/>
        <v>853.5</v>
      </c>
      <c r="AC152" s="13">
        <f t="shared" si="104"/>
        <v>1422.5</v>
      </c>
    </row>
    <row r="153" spans="1:29" ht="14.5" x14ac:dyDescent="0.35">
      <c r="A153" s="23" t="s">
        <v>27</v>
      </c>
      <c r="B153" s="3" t="s">
        <v>21</v>
      </c>
      <c r="C153" s="23" t="s">
        <v>74</v>
      </c>
      <c r="D153" s="23" t="s">
        <v>130</v>
      </c>
      <c r="E153" s="23" t="s">
        <v>168</v>
      </c>
      <c r="F153" s="23" t="s">
        <v>102</v>
      </c>
      <c r="G153" s="22" t="s">
        <v>88</v>
      </c>
      <c r="H153" s="23" t="s">
        <v>86</v>
      </c>
      <c r="I153" s="28" t="s">
        <v>142</v>
      </c>
      <c r="J153" s="23" t="s">
        <v>146</v>
      </c>
      <c r="K153" s="23" t="s">
        <v>69</v>
      </c>
      <c r="L153" s="13">
        <v>1422</v>
      </c>
      <c r="M153" s="13">
        <f t="shared" si="85"/>
        <v>1066.5</v>
      </c>
      <c r="N153" s="13">
        <f t="shared" si="86"/>
        <v>1777.5</v>
      </c>
      <c r="O153" s="13">
        <v>1422</v>
      </c>
      <c r="P153" s="13">
        <f t="shared" si="97"/>
        <v>1066.5</v>
      </c>
      <c r="Q153" s="13">
        <f t="shared" si="98"/>
        <v>1777.5</v>
      </c>
      <c r="R153" s="13">
        <v>1422</v>
      </c>
      <c r="S153" s="13">
        <f t="shared" si="89"/>
        <v>1066.5</v>
      </c>
      <c r="T153" s="13">
        <f t="shared" si="90"/>
        <v>1777.5</v>
      </c>
      <c r="U153" s="13">
        <v>1422</v>
      </c>
      <c r="V153" s="13">
        <f t="shared" si="99"/>
        <v>1066.5</v>
      </c>
      <c r="W153" s="13">
        <f t="shared" si="100"/>
        <v>1777.5</v>
      </c>
      <c r="X153" s="13">
        <v>1422</v>
      </c>
      <c r="Y153" s="13">
        <f t="shared" si="101"/>
        <v>1066.5</v>
      </c>
      <c r="Z153" s="13">
        <f t="shared" si="102"/>
        <v>1777.5</v>
      </c>
      <c r="AA153" s="13">
        <v>1422</v>
      </c>
      <c r="AB153" s="13">
        <f t="shared" si="103"/>
        <v>1066.5</v>
      </c>
      <c r="AC153" s="13">
        <f t="shared" si="104"/>
        <v>1777.5</v>
      </c>
    </row>
    <row r="154" spans="1:29" ht="14.5" x14ac:dyDescent="0.35">
      <c r="A154" s="23" t="s">
        <v>27</v>
      </c>
      <c r="B154" s="3" t="s">
        <v>21</v>
      </c>
      <c r="C154" s="23" t="s">
        <v>128</v>
      </c>
      <c r="D154" s="23" t="s">
        <v>129</v>
      </c>
      <c r="E154" s="23" t="s">
        <v>168</v>
      </c>
      <c r="F154" s="23" t="s">
        <v>102</v>
      </c>
      <c r="G154" s="22" t="s">
        <v>88</v>
      </c>
      <c r="H154" s="23" t="s">
        <v>86</v>
      </c>
      <c r="I154" s="28" t="s">
        <v>142</v>
      </c>
      <c r="J154" s="23" t="s">
        <v>146</v>
      </c>
      <c r="K154" s="23" t="s">
        <v>69</v>
      </c>
      <c r="L154" s="13">
        <v>2133</v>
      </c>
      <c r="M154" s="13">
        <f t="shared" si="85"/>
        <v>1599.75</v>
      </c>
      <c r="N154" s="13">
        <f t="shared" si="86"/>
        <v>2666.25</v>
      </c>
      <c r="O154" s="13">
        <v>2133</v>
      </c>
      <c r="P154" s="13">
        <f t="shared" si="97"/>
        <v>1599.75</v>
      </c>
      <c r="Q154" s="13">
        <f t="shared" si="98"/>
        <v>2666.25</v>
      </c>
      <c r="R154" s="13">
        <v>2133</v>
      </c>
      <c r="S154" s="13">
        <f t="shared" si="89"/>
        <v>1599.75</v>
      </c>
      <c r="T154" s="13">
        <f t="shared" si="90"/>
        <v>2666.25</v>
      </c>
      <c r="U154" s="13">
        <v>2133</v>
      </c>
      <c r="V154" s="13">
        <f t="shared" si="99"/>
        <v>1599.75</v>
      </c>
      <c r="W154" s="13">
        <f t="shared" si="100"/>
        <v>2666.25</v>
      </c>
      <c r="X154" s="13">
        <v>2133</v>
      </c>
      <c r="Y154" s="13">
        <f t="shared" si="101"/>
        <v>1599.75</v>
      </c>
      <c r="Z154" s="13">
        <f t="shared" si="102"/>
        <v>2666.25</v>
      </c>
      <c r="AA154" s="13">
        <v>2133</v>
      </c>
      <c r="AB154" s="13">
        <f t="shared" si="103"/>
        <v>1599.75</v>
      </c>
      <c r="AC154" s="13">
        <f t="shared" si="104"/>
        <v>2666.25</v>
      </c>
    </row>
    <row r="155" spans="1:29" ht="14.5" x14ac:dyDescent="0.35">
      <c r="A155" s="23" t="s">
        <v>27</v>
      </c>
      <c r="B155" s="3" t="s">
        <v>21</v>
      </c>
      <c r="C155" s="23" t="s">
        <v>71</v>
      </c>
      <c r="D155" s="23" t="s">
        <v>126</v>
      </c>
      <c r="E155" s="23" t="s">
        <v>166</v>
      </c>
      <c r="F155" s="23" t="s">
        <v>102</v>
      </c>
      <c r="G155" s="22" t="s">
        <v>88</v>
      </c>
      <c r="H155" s="23" t="s">
        <v>86</v>
      </c>
      <c r="I155" s="28" t="s">
        <v>142</v>
      </c>
      <c r="J155" s="23" t="s">
        <v>146</v>
      </c>
      <c r="K155" s="23" t="s">
        <v>69</v>
      </c>
      <c r="L155" s="13">
        <v>310</v>
      </c>
      <c r="M155" s="13">
        <f t="shared" si="85"/>
        <v>232.5</v>
      </c>
      <c r="N155" s="13">
        <f t="shared" si="86"/>
        <v>387.5</v>
      </c>
      <c r="O155" s="13">
        <v>310</v>
      </c>
      <c r="P155" s="13">
        <f t="shared" si="97"/>
        <v>232.5</v>
      </c>
      <c r="Q155" s="13">
        <f t="shared" si="98"/>
        <v>387.5</v>
      </c>
      <c r="R155" s="13">
        <v>310</v>
      </c>
      <c r="S155" s="13">
        <f t="shared" si="89"/>
        <v>232.5</v>
      </c>
      <c r="T155" s="13">
        <f t="shared" si="90"/>
        <v>387.5</v>
      </c>
      <c r="U155" s="13">
        <v>310</v>
      </c>
      <c r="V155" s="13">
        <f t="shared" si="99"/>
        <v>232.5</v>
      </c>
      <c r="W155" s="13">
        <f t="shared" si="100"/>
        <v>387.5</v>
      </c>
      <c r="X155" s="13">
        <v>310</v>
      </c>
      <c r="Y155" s="13">
        <f t="shared" si="101"/>
        <v>232.5</v>
      </c>
      <c r="Z155" s="13">
        <f t="shared" si="102"/>
        <v>387.5</v>
      </c>
      <c r="AA155" s="13">
        <v>310</v>
      </c>
      <c r="AB155" s="13">
        <f t="shared" si="103"/>
        <v>232.5</v>
      </c>
      <c r="AC155" s="13">
        <f t="shared" si="104"/>
        <v>387.5</v>
      </c>
    </row>
    <row r="156" spans="1:29" ht="14.5" x14ac:dyDescent="0.35">
      <c r="A156" s="23" t="s">
        <v>27</v>
      </c>
      <c r="B156" s="3" t="s">
        <v>21</v>
      </c>
      <c r="C156" s="23" t="s">
        <v>72</v>
      </c>
      <c r="D156" s="23" t="s">
        <v>126</v>
      </c>
      <c r="E156" s="23" t="s">
        <v>166</v>
      </c>
      <c r="F156" s="23" t="s">
        <v>102</v>
      </c>
      <c r="G156" s="22" t="s">
        <v>88</v>
      </c>
      <c r="H156" s="23" t="s">
        <v>86</v>
      </c>
      <c r="I156" s="28" t="s">
        <v>142</v>
      </c>
      <c r="J156" s="23" t="s">
        <v>146</v>
      </c>
      <c r="K156" s="23" t="s">
        <v>69</v>
      </c>
      <c r="L156" s="13">
        <v>665</v>
      </c>
      <c r="M156" s="13">
        <f t="shared" si="85"/>
        <v>498.75</v>
      </c>
      <c r="N156" s="13">
        <f t="shared" si="86"/>
        <v>831.25</v>
      </c>
      <c r="O156" s="13">
        <v>665</v>
      </c>
      <c r="P156" s="13">
        <f t="shared" si="97"/>
        <v>498.75</v>
      </c>
      <c r="Q156" s="13">
        <f t="shared" si="98"/>
        <v>831.25</v>
      </c>
      <c r="R156" s="13">
        <v>665</v>
      </c>
      <c r="S156" s="13">
        <f t="shared" si="89"/>
        <v>498.75</v>
      </c>
      <c r="T156" s="13">
        <f t="shared" si="90"/>
        <v>831.25</v>
      </c>
      <c r="U156" s="13">
        <v>665</v>
      </c>
      <c r="V156" s="13">
        <f t="shared" si="99"/>
        <v>498.75</v>
      </c>
      <c r="W156" s="13">
        <f t="shared" si="100"/>
        <v>831.25</v>
      </c>
      <c r="X156" s="13">
        <v>665</v>
      </c>
      <c r="Y156" s="13">
        <f t="shared" si="101"/>
        <v>498.75</v>
      </c>
      <c r="Z156" s="13">
        <f t="shared" si="102"/>
        <v>831.25</v>
      </c>
      <c r="AA156" s="13">
        <v>665</v>
      </c>
      <c r="AB156" s="13">
        <f t="shared" si="103"/>
        <v>498.75</v>
      </c>
      <c r="AC156" s="13">
        <f t="shared" si="104"/>
        <v>831.25</v>
      </c>
    </row>
    <row r="157" spans="1:29" ht="14.5" x14ac:dyDescent="0.35">
      <c r="A157" s="23" t="s">
        <v>27</v>
      </c>
      <c r="B157" s="3" t="s">
        <v>21</v>
      </c>
      <c r="C157" s="23" t="s">
        <v>73</v>
      </c>
      <c r="D157" s="23" t="s">
        <v>126</v>
      </c>
      <c r="E157" s="23" t="s">
        <v>166</v>
      </c>
      <c r="F157" s="23" t="s">
        <v>102</v>
      </c>
      <c r="G157" s="22" t="s">
        <v>88</v>
      </c>
      <c r="H157" s="23" t="s">
        <v>86</v>
      </c>
      <c r="I157" s="28" t="s">
        <v>142</v>
      </c>
      <c r="J157" s="23" t="s">
        <v>146</v>
      </c>
      <c r="K157" s="23" t="s">
        <v>69</v>
      </c>
      <c r="L157" s="13">
        <v>1596</v>
      </c>
      <c r="M157" s="13">
        <f t="shared" si="85"/>
        <v>1197</v>
      </c>
      <c r="N157" s="13">
        <f t="shared" si="86"/>
        <v>1995</v>
      </c>
      <c r="O157" s="13">
        <v>1596</v>
      </c>
      <c r="P157" s="13">
        <f t="shared" si="97"/>
        <v>1197</v>
      </c>
      <c r="Q157" s="13">
        <f t="shared" si="98"/>
        <v>1995</v>
      </c>
      <c r="R157" s="13">
        <v>1596</v>
      </c>
      <c r="S157" s="13">
        <f t="shared" si="89"/>
        <v>1197</v>
      </c>
      <c r="T157" s="13">
        <f t="shared" si="90"/>
        <v>1995</v>
      </c>
      <c r="U157" s="13">
        <v>1596</v>
      </c>
      <c r="V157" s="13">
        <f t="shared" si="99"/>
        <v>1197</v>
      </c>
      <c r="W157" s="13">
        <f t="shared" si="100"/>
        <v>1995</v>
      </c>
      <c r="X157" s="13">
        <v>1596</v>
      </c>
      <c r="Y157" s="13">
        <f t="shared" si="101"/>
        <v>1197</v>
      </c>
      <c r="Z157" s="13">
        <f t="shared" si="102"/>
        <v>1995</v>
      </c>
      <c r="AA157" s="13">
        <v>1596</v>
      </c>
      <c r="AB157" s="13">
        <f t="shared" si="103"/>
        <v>1197</v>
      </c>
      <c r="AC157" s="13">
        <f t="shared" si="104"/>
        <v>1995</v>
      </c>
    </row>
    <row r="158" spans="1:29" ht="14.5" x14ac:dyDescent="0.35">
      <c r="A158" s="23" t="s">
        <v>27</v>
      </c>
      <c r="B158" s="3" t="s">
        <v>21</v>
      </c>
      <c r="C158" s="23" t="s">
        <v>124</v>
      </c>
      <c r="D158" s="23" t="s">
        <v>127</v>
      </c>
      <c r="E158" s="23" t="s">
        <v>166</v>
      </c>
      <c r="F158" s="23" t="s">
        <v>102</v>
      </c>
      <c r="G158" s="22" t="s">
        <v>88</v>
      </c>
      <c r="H158" s="23" t="s">
        <v>86</v>
      </c>
      <c r="I158" s="28" t="s">
        <v>142</v>
      </c>
      <c r="J158" s="23" t="s">
        <v>146</v>
      </c>
      <c r="K158" s="23" t="s">
        <v>69</v>
      </c>
      <c r="L158" s="13">
        <f>R158</f>
        <v>2000</v>
      </c>
      <c r="M158" s="13">
        <f t="shared" si="85"/>
        <v>1500</v>
      </c>
      <c r="N158" s="13">
        <f t="shared" si="86"/>
        <v>2500</v>
      </c>
      <c r="O158" s="13">
        <v>1900</v>
      </c>
      <c r="P158" s="13">
        <f t="shared" si="97"/>
        <v>1425</v>
      </c>
      <c r="Q158" s="13">
        <f t="shared" si="98"/>
        <v>2375</v>
      </c>
      <c r="R158" s="13">
        <v>2000</v>
      </c>
      <c r="S158" s="13">
        <f t="shared" si="89"/>
        <v>1500</v>
      </c>
      <c r="T158" s="13">
        <f t="shared" si="90"/>
        <v>2500</v>
      </c>
      <c r="U158" s="13">
        <v>1900</v>
      </c>
      <c r="V158" s="13">
        <f t="shared" si="99"/>
        <v>1425</v>
      </c>
      <c r="W158" s="13">
        <f t="shared" si="100"/>
        <v>2375</v>
      </c>
      <c r="X158" s="13">
        <v>1900</v>
      </c>
      <c r="Y158" s="13">
        <f t="shared" si="101"/>
        <v>1425</v>
      </c>
      <c r="Z158" s="13">
        <f t="shared" si="102"/>
        <v>2375</v>
      </c>
      <c r="AA158" s="13">
        <v>1900</v>
      </c>
      <c r="AB158" s="13">
        <f t="shared" si="103"/>
        <v>1425</v>
      </c>
      <c r="AC158" s="13">
        <f t="shared" si="104"/>
        <v>2375</v>
      </c>
    </row>
    <row r="159" spans="1:29" ht="14.5" x14ac:dyDescent="0.35">
      <c r="A159" s="23" t="s">
        <v>27</v>
      </c>
      <c r="B159" s="3" t="s">
        <v>21</v>
      </c>
      <c r="C159" s="3" t="s">
        <v>218</v>
      </c>
      <c r="D159" s="3" t="s">
        <v>219</v>
      </c>
      <c r="E159" s="23" t="s">
        <v>166</v>
      </c>
      <c r="F159" s="23" t="s">
        <v>102</v>
      </c>
      <c r="G159" s="22" t="s">
        <v>88</v>
      </c>
      <c r="H159" s="23" t="s">
        <v>86</v>
      </c>
      <c r="I159" s="28" t="s">
        <v>142</v>
      </c>
      <c r="J159" s="23" t="s">
        <v>146</v>
      </c>
      <c r="K159" s="23" t="s">
        <v>69</v>
      </c>
      <c r="L159" s="13">
        <v>2125</v>
      </c>
      <c r="M159" s="13">
        <f t="shared" si="85"/>
        <v>1593.75</v>
      </c>
      <c r="N159" s="13">
        <f t="shared" si="86"/>
        <v>2656.25</v>
      </c>
      <c r="O159" s="13">
        <v>2125</v>
      </c>
      <c r="P159" s="13">
        <f t="shared" si="97"/>
        <v>1593.75</v>
      </c>
      <c r="Q159" s="13">
        <f t="shared" si="98"/>
        <v>2656.25</v>
      </c>
      <c r="R159" s="13">
        <v>2125</v>
      </c>
      <c r="S159" s="13">
        <f t="shared" si="89"/>
        <v>1593.75</v>
      </c>
      <c r="T159" s="13">
        <f t="shared" si="90"/>
        <v>2656.25</v>
      </c>
      <c r="U159" s="13">
        <v>2125</v>
      </c>
      <c r="V159" s="13">
        <f t="shared" si="99"/>
        <v>1593.75</v>
      </c>
      <c r="W159" s="13">
        <f t="shared" si="100"/>
        <v>2656.25</v>
      </c>
      <c r="X159" s="13">
        <v>2125</v>
      </c>
      <c r="Y159" s="13">
        <f t="shared" si="101"/>
        <v>1593.75</v>
      </c>
      <c r="Z159" s="13">
        <f t="shared" si="102"/>
        <v>2656.25</v>
      </c>
      <c r="AA159" s="13">
        <v>2125</v>
      </c>
      <c r="AB159" s="13">
        <f t="shared" si="103"/>
        <v>1593.75</v>
      </c>
      <c r="AC159" s="13">
        <f t="shared" si="104"/>
        <v>2656.25</v>
      </c>
    </row>
    <row r="160" spans="1:29" ht="14.5" x14ac:dyDescent="0.35">
      <c r="A160" s="23" t="s">
        <v>27</v>
      </c>
      <c r="B160" s="3" t="s">
        <v>21</v>
      </c>
      <c r="C160" s="23" t="s">
        <v>74</v>
      </c>
      <c r="D160" s="23" t="s">
        <v>130</v>
      </c>
      <c r="E160" s="23" t="s">
        <v>166</v>
      </c>
      <c r="F160" s="23" t="s">
        <v>102</v>
      </c>
      <c r="G160" s="22" t="s">
        <v>88</v>
      </c>
      <c r="H160" s="23" t="s">
        <v>86</v>
      </c>
      <c r="I160" s="28" t="s">
        <v>142</v>
      </c>
      <c r="J160" s="23" t="s">
        <v>146</v>
      </c>
      <c r="K160" s="23" t="s">
        <v>69</v>
      </c>
      <c r="L160" s="13">
        <v>2656</v>
      </c>
      <c r="M160" s="13">
        <f t="shared" si="85"/>
        <v>1992</v>
      </c>
      <c r="N160" s="13">
        <f t="shared" si="86"/>
        <v>3320</v>
      </c>
      <c r="O160" s="13">
        <v>2656</v>
      </c>
      <c r="P160" s="13">
        <f t="shared" si="97"/>
        <v>1992</v>
      </c>
      <c r="Q160" s="13">
        <f t="shared" si="98"/>
        <v>3320</v>
      </c>
      <c r="R160" s="13">
        <v>2656</v>
      </c>
      <c r="S160" s="13">
        <f t="shared" si="89"/>
        <v>1992</v>
      </c>
      <c r="T160" s="13">
        <f t="shared" si="90"/>
        <v>3320</v>
      </c>
      <c r="U160" s="13">
        <v>2656</v>
      </c>
      <c r="V160" s="13">
        <f t="shared" si="99"/>
        <v>1992</v>
      </c>
      <c r="W160" s="13">
        <f t="shared" si="100"/>
        <v>3320</v>
      </c>
      <c r="X160" s="13">
        <v>2656</v>
      </c>
      <c r="Y160" s="13">
        <f t="shared" si="101"/>
        <v>1992</v>
      </c>
      <c r="Z160" s="13">
        <f t="shared" si="102"/>
        <v>3320</v>
      </c>
      <c r="AA160" s="13">
        <v>2656</v>
      </c>
      <c r="AB160" s="13">
        <f t="shared" si="103"/>
        <v>1992</v>
      </c>
      <c r="AC160" s="13">
        <f t="shared" si="104"/>
        <v>3320</v>
      </c>
    </row>
    <row r="161" spans="1:29" ht="14.5" x14ac:dyDescent="0.35">
      <c r="A161" s="23" t="s">
        <v>27</v>
      </c>
      <c r="B161" s="3" t="s">
        <v>21</v>
      </c>
      <c r="C161" s="23" t="s">
        <v>128</v>
      </c>
      <c r="D161" s="23" t="s">
        <v>129</v>
      </c>
      <c r="E161" s="23" t="s">
        <v>166</v>
      </c>
      <c r="F161" s="23" t="s">
        <v>102</v>
      </c>
      <c r="G161" s="22" t="s">
        <v>88</v>
      </c>
      <c r="H161" s="23" t="s">
        <v>86</v>
      </c>
      <c r="I161" s="28" t="s">
        <v>142</v>
      </c>
      <c r="J161" s="23" t="s">
        <v>146</v>
      </c>
      <c r="K161" s="23" t="s">
        <v>69</v>
      </c>
      <c r="L161" s="13">
        <v>3984</v>
      </c>
      <c r="M161" s="13">
        <f t="shared" si="85"/>
        <v>2988</v>
      </c>
      <c r="N161" s="13">
        <f t="shared" si="86"/>
        <v>4980</v>
      </c>
      <c r="O161" s="13">
        <v>3984</v>
      </c>
      <c r="P161" s="13">
        <f t="shared" si="97"/>
        <v>2988</v>
      </c>
      <c r="Q161" s="13">
        <f t="shared" si="98"/>
        <v>4980</v>
      </c>
      <c r="R161" s="13">
        <v>3984</v>
      </c>
      <c r="S161" s="13">
        <f t="shared" si="89"/>
        <v>2988</v>
      </c>
      <c r="T161" s="13">
        <f t="shared" si="90"/>
        <v>4980</v>
      </c>
      <c r="U161" s="13">
        <v>3984</v>
      </c>
      <c r="V161" s="13">
        <f t="shared" si="99"/>
        <v>2988</v>
      </c>
      <c r="W161" s="13">
        <f t="shared" si="100"/>
        <v>4980</v>
      </c>
      <c r="X161" s="13">
        <v>3984</v>
      </c>
      <c r="Y161" s="13">
        <f t="shared" si="101"/>
        <v>2988</v>
      </c>
      <c r="Z161" s="13">
        <f t="shared" si="102"/>
        <v>4980</v>
      </c>
      <c r="AA161" s="13">
        <v>3984</v>
      </c>
      <c r="AB161" s="13">
        <f t="shared" si="103"/>
        <v>2988</v>
      </c>
      <c r="AC161" s="13">
        <f t="shared" si="104"/>
        <v>4980</v>
      </c>
    </row>
    <row r="162" spans="1:29" x14ac:dyDescent="0.3">
      <c r="A162" s="23" t="s">
        <v>27</v>
      </c>
      <c r="B162" s="23" t="s">
        <v>21</v>
      </c>
      <c r="C162" s="3" t="s">
        <v>21</v>
      </c>
      <c r="D162" s="3" t="s">
        <v>21</v>
      </c>
      <c r="E162" s="8" t="s">
        <v>5</v>
      </c>
      <c r="F162" s="8" t="s">
        <v>103</v>
      </c>
      <c r="G162" s="13" t="s">
        <v>88</v>
      </c>
      <c r="H162" s="6" t="s">
        <v>86</v>
      </c>
      <c r="I162" s="18" t="s">
        <v>81</v>
      </c>
      <c r="J162" s="3"/>
      <c r="K162" s="3" t="s">
        <v>69</v>
      </c>
      <c r="L162" s="12">
        <v>5.4999999999999997E-3</v>
      </c>
      <c r="M162" s="12">
        <v>5.0000000000000001E-3</v>
      </c>
      <c r="N162" s="12">
        <v>6.0000000000000001E-3</v>
      </c>
      <c r="O162" s="12">
        <v>5.4999999999999997E-3</v>
      </c>
      <c r="P162" s="12">
        <v>5.0000000000000001E-3</v>
      </c>
      <c r="Q162" s="12">
        <v>6.0000000000000001E-3</v>
      </c>
      <c r="R162" s="12">
        <v>5.4999999999999997E-3</v>
      </c>
      <c r="S162" s="12">
        <v>5.0000000000000001E-3</v>
      </c>
      <c r="T162" s="12">
        <v>6.0000000000000001E-3</v>
      </c>
      <c r="U162" s="12">
        <v>5.0000000000000001E-3</v>
      </c>
      <c r="V162" s="12">
        <v>4.4999999999999997E-3</v>
      </c>
      <c r="W162" s="12">
        <v>5.4999999999999997E-3</v>
      </c>
      <c r="X162" s="12">
        <v>4.4999999999999997E-3</v>
      </c>
      <c r="Y162" s="12">
        <v>4.0000000000000001E-3</v>
      </c>
      <c r="Z162" s="12">
        <v>5.0000000000000001E-3</v>
      </c>
      <c r="AA162" s="12">
        <v>4.0000000000000001E-3</v>
      </c>
      <c r="AB162" s="12">
        <v>3.5000000000000001E-3</v>
      </c>
      <c r="AC162" s="12">
        <v>4.4999999999999997E-3</v>
      </c>
    </row>
    <row r="163" spans="1:29" x14ac:dyDescent="0.3">
      <c r="A163" s="23" t="s">
        <v>27</v>
      </c>
      <c r="B163" s="23" t="s">
        <v>228</v>
      </c>
      <c r="C163" s="3" t="s">
        <v>71</v>
      </c>
      <c r="D163" s="3" t="s">
        <v>126</v>
      </c>
      <c r="E163" s="8" t="s">
        <v>0</v>
      </c>
      <c r="F163" s="8" t="s">
        <v>104</v>
      </c>
      <c r="G163" s="8" t="s">
        <v>90</v>
      </c>
      <c r="H163" s="3" t="s">
        <v>84</v>
      </c>
      <c r="I163" s="3" t="s">
        <v>75</v>
      </c>
      <c r="J163" s="3" t="s">
        <v>80</v>
      </c>
      <c r="K163" s="3" t="s">
        <v>69</v>
      </c>
      <c r="L163" s="5">
        <v>66</v>
      </c>
      <c r="M163" s="5">
        <v>50</v>
      </c>
      <c r="N163" s="5">
        <v>70</v>
      </c>
      <c r="O163" s="5">
        <v>66</v>
      </c>
      <c r="P163" s="5">
        <v>50</v>
      </c>
      <c r="Q163" s="5">
        <v>70</v>
      </c>
      <c r="R163" s="5">
        <v>66</v>
      </c>
      <c r="S163" s="5">
        <v>50</v>
      </c>
      <c r="T163" s="5">
        <v>70</v>
      </c>
      <c r="U163" s="5">
        <v>66</v>
      </c>
      <c r="V163" s="5">
        <v>50</v>
      </c>
      <c r="W163" s="5">
        <v>70</v>
      </c>
      <c r="X163" s="5">
        <v>66</v>
      </c>
      <c r="Y163" s="5">
        <v>50</v>
      </c>
      <c r="Z163" s="5">
        <v>70</v>
      </c>
      <c r="AA163" s="5">
        <v>66</v>
      </c>
      <c r="AB163" s="5">
        <v>50</v>
      </c>
      <c r="AC163" s="5">
        <v>70</v>
      </c>
    </row>
    <row r="164" spans="1:29" x14ac:dyDescent="0.3">
      <c r="A164" s="23" t="s">
        <v>27</v>
      </c>
      <c r="B164" s="23" t="s">
        <v>228</v>
      </c>
      <c r="C164" s="3" t="s">
        <v>72</v>
      </c>
      <c r="D164" s="3" t="s">
        <v>126</v>
      </c>
      <c r="E164" s="8" t="s">
        <v>0</v>
      </c>
      <c r="F164" s="8" t="s">
        <v>104</v>
      </c>
      <c r="G164" s="8" t="s">
        <v>90</v>
      </c>
      <c r="H164" s="3" t="s">
        <v>84</v>
      </c>
      <c r="I164" s="3" t="s">
        <v>75</v>
      </c>
      <c r="J164" s="3" t="s">
        <v>80</v>
      </c>
      <c r="K164" s="3" t="s">
        <v>69</v>
      </c>
      <c r="L164" s="5">
        <v>38</v>
      </c>
      <c r="M164" s="5">
        <v>30</v>
      </c>
      <c r="N164" s="5">
        <v>43</v>
      </c>
      <c r="O164" s="5">
        <v>38</v>
      </c>
      <c r="P164" s="5">
        <v>30</v>
      </c>
      <c r="Q164" s="5">
        <v>43</v>
      </c>
      <c r="R164" s="5">
        <v>38</v>
      </c>
      <c r="S164" s="5">
        <v>30</v>
      </c>
      <c r="T164" s="5">
        <v>43</v>
      </c>
      <c r="U164" s="5">
        <v>38</v>
      </c>
      <c r="V164" s="5">
        <v>30</v>
      </c>
      <c r="W164" s="5">
        <v>43</v>
      </c>
      <c r="X164" s="5">
        <v>38</v>
      </c>
      <c r="Y164" s="5">
        <v>30</v>
      </c>
      <c r="Z164" s="5">
        <v>43</v>
      </c>
      <c r="AA164" s="5">
        <v>38</v>
      </c>
      <c r="AB164" s="5">
        <v>30</v>
      </c>
      <c r="AC164" s="5">
        <v>43</v>
      </c>
    </row>
    <row r="165" spans="1:29" x14ac:dyDescent="0.3">
      <c r="A165" s="23" t="s">
        <v>27</v>
      </c>
      <c r="B165" s="23" t="s">
        <v>228</v>
      </c>
      <c r="C165" s="3" t="s">
        <v>73</v>
      </c>
      <c r="D165" s="3" t="s">
        <v>126</v>
      </c>
      <c r="E165" s="8" t="s">
        <v>0</v>
      </c>
      <c r="F165" s="8" t="s">
        <v>104</v>
      </c>
      <c r="G165" s="8" t="s">
        <v>90</v>
      </c>
      <c r="H165" s="3" t="s">
        <v>84</v>
      </c>
      <c r="I165" s="3" t="s">
        <v>75</v>
      </c>
      <c r="J165" s="3" t="s">
        <v>80</v>
      </c>
      <c r="K165" s="3" t="s">
        <v>69</v>
      </c>
      <c r="L165" s="5">
        <v>35</v>
      </c>
      <c r="M165" s="5">
        <v>27</v>
      </c>
      <c r="N165" s="5">
        <v>44</v>
      </c>
      <c r="O165" s="5">
        <v>35</v>
      </c>
      <c r="P165" s="5">
        <v>27</v>
      </c>
      <c r="Q165" s="5">
        <v>44</v>
      </c>
      <c r="R165" s="5">
        <v>35</v>
      </c>
      <c r="S165" s="5">
        <v>27</v>
      </c>
      <c r="T165" s="5">
        <v>44</v>
      </c>
      <c r="U165" s="5">
        <v>35</v>
      </c>
      <c r="V165" s="5">
        <v>27</v>
      </c>
      <c r="W165" s="5">
        <v>44</v>
      </c>
      <c r="X165" s="5">
        <v>35</v>
      </c>
      <c r="Y165" s="5">
        <v>27</v>
      </c>
      <c r="Z165" s="5">
        <v>44</v>
      </c>
      <c r="AA165" s="5">
        <v>35</v>
      </c>
      <c r="AB165" s="5">
        <v>27</v>
      </c>
      <c r="AC165" s="5">
        <v>44</v>
      </c>
    </row>
    <row r="166" spans="1:29" x14ac:dyDescent="0.3">
      <c r="A166" s="23" t="s">
        <v>27</v>
      </c>
      <c r="B166" s="23" t="s">
        <v>228</v>
      </c>
      <c r="C166" s="3" t="s">
        <v>124</v>
      </c>
      <c r="D166" s="3" t="s">
        <v>127</v>
      </c>
      <c r="E166" s="8" t="s">
        <v>0</v>
      </c>
      <c r="F166" s="8" t="s">
        <v>104</v>
      </c>
      <c r="G166" s="8" t="s">
        <v>90</v>
      </c>
      <c r="H166" s="3" t="s">
        <v>84</v>
      </c>
      <c r="I166" s="3" t="s">
        <v>75</v>
      </c>
      <c r="J166" s="3" t="s">
        <v>80</v>
      </c>
      <c r="K166" s="3" t="s">
        <v>69</v>
      </c>
      <c r="L166" s="5">
        <v>29</v>
      </c>
      <c r="M166" s="5">
        <v>26</v>
      </c>
      <c r="N166" s="5">
        <v>39</v>
      </c>
      <c r="O166" s="5">
        <v>29</v>
      </c>
      <c r="P166" s="5">
        <v>26</v>
      </c>
      <c r="Q166" s="5">
        <v>39</v>
      </c>
      <c r="R166" s="5">
        <v>29</v>
      </c>
      <c r="S166" s="5">
        <v>26</v>
      </c>
      <c r="T166" s="5">
        <v>39</v>
      </c>
      <c r="U166" s="5">
        <v>29</v>
      </c>
      <c r="V166" s="5">
        <v>26</v>
      </c>
      <c r="W166" s="5">
        <v>39</v>
      </c>
      <c r="X166" s="5">
        <v>29</v>
      </c>
      <c r="Y166" s="5">
        <v>26</v>
      </c>
      <c r="Z166" s="5">
        <v>39</v>
      </c>
      <c r="AA166" s="5">
        <v>29</v>
      </c>
      <c r="AB166" s="5">
        <v>26</v>
      </c>
      <c r="AC166" s="5">
        <v>39</v>
      </c>
    </row>
    <row r="167" spans="1:29" x14ac:dyDescent="0.3">
      <c r="A167" s="23" t="s">
        <v>27</v>
      </c>
      <c r="B167" s="23" t="s">
        <v>228</v>
      </c>
      <c r="C167" s="3" t="s">
        <v>218</v>
      </c>
      <c r="D167" s="3" t="s">
        <v>219</v>
      </c>
      <c r="E167" s="8" t="s">
        <v>0</v>
      </c>
      <c r="F167" s="8" t="s">
        <v>104</v>
      </c>
      <c r="G167" s="8" t="s">
        <v>90</v>
      </c>
      <c r="H167" s="3" t="s">
        <v>84</v>
      </c>
      <c r="I167" s="3" t="s">
        <v>75</v>
      </c>
      <c r="J167" s="3" t="s">
        <v>80</v>
      </c>
      <c r="K167" s="3" t="s">
        <v>69</v>
      </c>
      <c r="L167" s="5">
        <v>28.5</v>
      </c>
      <c r="M167" s="5">
        <v>25</v>
      </c>
      <c r="N167" s="5">
        <v>30</v>
      </c>
      <c r="O167" s="5">
        <v>28.5</v>
      </c>
      <c r="P167" s="5">
        <v>25</v>
      </c>
      <c r="Q167" s="5">
        <v>30</v>
      </c>
      <c r="R167" s="5">
        <v>28.5</v>
      </c>
      <c r="S167" s="5">
        <v>25</v>
      </c>
      <c r="T167" s="5">
        <v>30</v>
      </c>
      <c r="U167" s="5">
        <v>28.5</v>
      </c>
      <c r="V167" s="5">
        <v>25</v>
      </c>
      <c r="W167" s="5">
        <v>30</v>
      </c>
      <c r="X167" s="5">
        <v>28.5</v>
      </c>
      <c r="Y167" s="5">
        <v>25</v>
      </c>
      <c r="Z167" s="5">
        <v>30</v>
      </c>
      <c r="AA167" s="5">
        <v>28.5</v>
      </c>
      <c r="AB167" s="5">
        <v>25</v>
      </c>
      <c r="AC167" s="5">
        <v>30</v>
      </c>
    </row>
    <row r="168" spans="1:29" x14ac:dyDescent="0.3">
      <c r="A168" s="23" t="s">
        <v>27</v>
      </c>
      <c r="B168" s="23" t="s">
        <v>228</v>
      </c>
      <c r="C168" s="3" t="s">
        <v>74</v>
      </c>
      <c r="D168" s="3" t="s">
        <v>130</v>
      </c>
      <c r="E168" s="8" t="s">
        <v>0</v>
      </c>
      <c r="F168" s="8" t="s">
        <v>104</v>
      </c>
      <c r="G168" s="8" t="s">
        <v>90</v>
      </c>
      <c r="H168" s="3" t="s">
        <v>84</v>
      </c>
      <c r="I168" s="3" t="s">
        <v>75</v>
      </c>
      <c r="J168" s="3" t="s">
        <v>80</v>
      </c>
      <c r="K168" s="3" t="s">
        <v>69</v>
      </c>
      <c r="L168" s="5">
        <v>28</v>
      </c>
      <c r="M168" s="5">
        <v>25</v>
      </c>
      <c r="N168" s="5">
        <v>33</v>
      </c>
      <c r="O168" s="5">
        <v>28</v>
      </c>
      <c r="P168" s="5">
        <v>25</v>
      </c>
      <c r="Q168" s="5">
        <v>33</v>
      </c>
      <c r="R168" s="5">
        <v>28</v>
      </c>
      <c r="S168" s="5">
        <v>25</v>
      </c>
      <c r="T168" s="5">
        <v>33</v>
      </c>
      <c r="U168" s="5">
        <v>28</v>
      </c>
      <c r="V168" s="5">
        <v>25</v>
      </c>
      <c r="W168" s="5">
        <v>33</v>
      </c>
      <c r="X168" s="5">
        <v>28</v>
      </c>
      <c r="Y168" s="5">
        <v>25</v>
      </c>
      <c r="Z168" s="5">
        <v>33</v>
      </c>
      <c r="AA168" s="5">
        <v>28</v>
      </c>
      <c r="AB168" s="5">
        <v>25</v>
      </c>
      <c r="AC168" s="5">
        <v>33</v>
      </c>
    </row>
    <row r="169" spans="1:29" x14ac:dyDescent="0.3">
      <c r="A169" s="23" t="s">
        <v>27</v>
      </c>
      <c r="B169" s="23" t="s">
        <v>228</v>
      </c>
      <c r="C169" s="3" t="s">
        <v>128</v>
      </c>
      <c r="D169" s="3" t="s">
        <v>129</v>
      </c>
      <c r="E169" s="8" t="s">
        <v>0</v>
      </c>
      <c r="F169" s="8" t="s">
        <v>104</v>
      </c>
      <c r="G169" s="8" t="s">
        <v>90</v>
      </c>
      <c r="H169" s="3" t="s">
        <v>84</v>
      </c>
      <c r="I169" s="3" t="s">
        <v>75</v>
      </c>
      <c r="J169" s="3" t="s">
        <v>80</v>
      </c>
      <c r="K169" s="3" t="s">
        <v>69</v>
      </c>
      <c r="L169" s="5">
        <v>22</v>
      </c>
      <c r="M169" s="5">
        <v>20</v>
      </c>
      <c r="N169" s="5">
        <v>24</v>
      </c>
      <c r="O169" s="5">
        <v>22</v>
      </c>
      <c r="P169" s="5">
        <v>20</v>
      </c>
      <c r="Q169" s="5">
        <v>24</v>
      </c>
      <c r="R169" s="5">
        <v>22</v>
      </c>
      <c r="S169" s="5">
        <v>20</v>
      </c>
      <c r="T169" s="5">
        <v>24</v>
      </c>
      <c r="U169" s="5">
        <v>22</v>
      </c>
      <c r="V169" s="5">
        <v>20</v>
      </c>
      <c r="W169" s="5">
        <v>24</v>
      </c>
      <c r="X169" s="5">
        <v>22</v>
      </c>
      <c r="Y169" s="5">
        <v>20</v>
      </c>
      <c r="Z169" s="5">
        <v>24</v>
      </c>
      <c r="AA169" s="5">
        <v>22</v>
      </c>
      <c r="AB169" s="5">
        <v>20</v>
      </c>
      <c r="AC169" s="5">
        <v>24</v>
      </c>
    </row>
    <row r="170" spans="1:29" x14ac:dyDescent="0.3">
      <c r="A170" s="23" t="s">
        <v>27</v>
      </c>
      <c r="B170" s="23" t="s">
        <v>46</v>
      </c>
      <c r="C170" s="3" t="s">
        <v>71</v>
      </c>
      <c r="D170" s="3" t="s">
        <v>126</v>
      </c>
      <c r="E170" s="8" t="s">
        <v>0</v>
      </c>
      <c r="F170" s="8" t="s">
        <v>104</v>
      </c>
      <c r="G170" s="8" t="s">
        <v>90</v>
      </c>
      <c r="H170" s="3" t="s">
        <v>84</v>
      </c>
      <c r="I170" s="3" t="s">
        <v>75</v>
      </c>
      <c r="J170" s="3" t="s">
        <v>80</v>
      </c>
      <c r="K170" s="3" t="s">
        <v>69</v>
      </c>
      <c r="L170" s="5">
        <f t="shared" ref="L170:AC170" si="105">L163*0.8</f>
        <v>52.800000000000004</v>
      </c>
      <c r="M170" s="5">
        <f t="shared" si="105"/>
        <v>40</v>
      </c>
      <c r="N170" s="5">
        <f t="shared" si="105"/>
        <v>56</v>
      </c>
      <c r="O170" s="5">
        <f t="shared" ref="O170" si="106">O163*0.8</f>
        <v>52.800000000000004</v>
      </c>
      <c r="P170" s="5">
        <f t="shared" si="105"/>
        <v>40</v>
      </c>
      <c r="Q170" s="5">
        <f t="shared" si="105"/>
        <v>56</v>
      </c>
      <c r="R170" s="5">
        <f t="shared" ref="R170" si="107">R163*0.8</f>
        <v>52.800000000000004</v>
      </c>
      <c r="S170" s="5">
        <f t="shared" si="105"/>
        <v>40</v>
      </c>
      <c r="T170" s="5">
        <f t="shared" si="105"/>
        <v>56</v>
      </c>
      <c r="U170" s="5">
        <f t="shared" ref="U170" si="108">U163*0.8</f>
        <v>52.800000000000004</v>
      </c>
      <c r="V170" s="5">
        <f t="shared" si="105"/>
        <v>40</v>
      </c>
      <c r="W170" s="5">
        <f t="shared" si="105"/>
        <v>56</v>
      </c>
      <c r="X170" s="5">
        <f t="shared" ref="X170" si="109">X163*0.8</f>
        <v>52.800000000000004</v>
      </c>
      <c r="Y170" s="5">
        <f t="shared" si="105"/>
        <v>40</v>
      </c>
      <c r="Z170" s="5">
        <f t="shared" si="105"/>
        <v>56</v>
      </c>
      <c r="AA170" s="5">
        <f t="shared" ref="AA170" si="110">AA163*0.8</f>
        <v>52.800000000000004</v>
      </c>
      <c r="AB170" s="5">
        <f t="shared" si="105"/>
        <v>40</v>
      </c>
      <c r="AC170" s="5">
        <f t="shared" si="105"/>
        <v>56</v>
      </c>
    </row>
    <row r="171" spans="1:29" x14ac:dyDescent="0.3">
      <c r="A171" s="23" t="s">
        <v>27</v>
      </c>
      <c r="B171" s="23" t="s">
        <v>46</v>
      </c>
      <c r="C171" s="3" t="s">
        <v>72</v>
      </c>
      <c r="D171" s="3" t="s">
        <v>126</v>
      </c>
      <c r="E171" s="8" t="s">
        <v>0</v>
      </c>
      <c r="F171" s="8" t="s">
        <v>104</v>
      </c>
      <c r="G171" s="8" t="s">
        <v>90</v>
      </c>
      <c r="H171" s="3" t="s">
        <v>84</v>
      </c>
      <c r="I171" s="3" t="s">
        <v>75</v>
      </c>
      <c r="J171" s="3" t="s">
        <v>80</v>
      </c>
      <c r="K171" s="3" t="s">
        <v>69</v>
      </c>
      <c r="L171" s="5">
        <f t="shared" ref="L171:AC171" si="111">L164*0.8</f>
        <v>30.400000000000002</v>
      </c>
      <c r="M171" s="5">
        <f t="shared" si="111"/>
        <v>24</v>
      </c>
      <c r="N171" s="5">
        <f t="shared" si="111"/>
        <v>34.4</v>
      </c>
      <c r="O171" s="5">
        <f t="shared" ref="O171" si="112">O164*0.8</f>
        <v>30.400000000000002</v>
      </c>
      <c r="P171" s="5">
        <f t="shared" si="111"/>
        <v>24</v>
      </c>
      <c r="Q171" s="5">
        <f t="shared" si="111"/>
        <v>34.4</v>
      </c>
      <c r="R171" s="5">
        <f t="shared" ref="R171" si="113">R164*0.8</f>
        <v>30.400000000000002</v>
      </c>
      <c r="S171" s="5">
        <f t="shared" si="111"/>
        <v>24</v>
      </c>
      <c r="T171" s="5">
        <f t="shared" si="111"/>
        <v>34.4</v>
      </c>
      <c r="U171" s="5">
        <f t="shared" ref="U171" si="114">U164*0.8</f>
        <v>30.400000000000002</v>
      </c>
      <c r="V171" s="5">
        <f t="shared" si="111"/>
        <v>24</v>
      </c>
      <c r="W171" s="5">
        <f t="shared" si="111"/>
        <v>34.4</v>
      </c>
      <c r="X171" s="5">
        <f t="shared" ref="X171" si="115">X164*0.8</f>
        <v>30.400000000000002</v>
      </c>
      <c r="Y171" s="5">
        <f t="shared" si="111"/>
        <v>24</v>
      </c>
      <c r="Z171" s="5">
        <f t="shared" si="111"/>
        <v>34.4</v>
      </c>
      <c r="AA171" s="5">
        <f t="shared" ref="AA171" si="116">AA164*0.8</f>
        <v>30.400000000000002</v>
      </c>
      <c r="AB171" s="5">
        <f t="shared" si="111"/>
        <v>24</v>
      </c>
      <c r="AC171" s="5">
        <f t="shared" si="111"/>
        <v>34.4</v>
      </c>
    </row>
    <row r="172" spans="1:29" x14ac:dyDescent="0.3">
      <c r="A172" s="23" t="s">
        <v>27</v>
      </c>
      <c r="B172" s="23" t="s">
        <v>46</v>
      </c>
      <c r="C172" s="3" t="s">
        <v>73</v>
      </c>
      <c r="D172" s="3" t="s">
        <v>126</v>
      </c>
      <c r="E172" s="8" t="s">
        <v>0</v>
      </c>
      <c r="F172" s="8" t="s">
        <v>104</v>
      </c>
      <c r="G172" s="8" t="s">
        <v>90</v>
      </c>
      <c r="H172" s="3" t="s">
        <v>84</v>
      </c>
      <c r="I172" s="3" t="s">
        <v>75</v>
      </c>
      <c r="J172" s="3" t="s">
        <v>80</v>
      </c>
      <c r="K172" s="3" t="s">
        <v>69</v>
      </c>
      <c r="L172" s="5">
        <v>30</v>
      </c>
      <c r="M172" s="5">
        <f t="shared" ref="M172:AC172" si="117">M165*0.8</f>
        <v>21.6</v>
      </c>
      <c r="N172" s="5">
        <f t="shared" si="117"/>
        <v>35.200000000000003</v>
      </c>
      <c r="O172" s="5">
        <v>30</v>
      </c>
      <c r="P172" s="5">
        <f t="shared" si="117"/>
        <v>21.6</v>
      </c>
      <c r="Q172" s="5">
        <f t="shared" si="117"/>
        <v>35.200000000000003</v>
      </c>
      <c r="R172" s="5">
        <v>30</v>
      </c>
      <c r="S172" s="5">
        <f t="shared" si="117"/>
        <v>21.6</v>
      </c>
      <c r="T172" s="5">
        <f t="shared" si="117"/>
        <v>35.200000000000003</v>
      </c>
      <c r="U172" s="5">
        <v>30</v>
      </c>
      <c r="V172" s="5">
        <f t="shared" si="117"/>
        <v>21.6</v>
      </c>
      <c r="W172" s="5">
        <f t="shared" si="117"/>
        <v>35.200000000000003</v>
      </c>
      <c r="X172" s="5">
        <v>30</v>
      </c>
      <c r="Y172" s="5">
        <f t="shared" si="117"/>
        <v>21.6</v>
      </c>
      <c r="Z172" s="5">
        <f t="shared" si="117"/>
        <v>35.200000000000003</v>
      </c>
      <c r="AA172" s="5">
        <v>30</v>
      </c>
      <c r="AB172" s="5">
        <f t="shared" si="117"/>
        <v>21.6</v>
      </c>
      <c r="AC172" s="5">
        <f t="shared" si="117"/>
        <v>35.200000000000003</v>
      </c>
    </row>
    <row r="173" spans="1:29" x14ac:dyDescent="0.3">
      <c r="A173" s="23" t="s">
        <v>27</v>
      </c>
      <c r="B173" s="23" t="s">
        <v>46</v>
      </c>
      <c r="C173" s="3" t="s">
        <v>124</v>
      </c>
      <c r="D173" s="3" t="s">
        <v>127</v>
      </c>
      <c r="E173" s="8" t="s">
        <v>0</v>
      </c>
      <c r="F173" s="8" t="s">
        <v>104</v>
      </c>
      <c r="G173" s="8" t="s">
        <v>90</v>
      </c>
      <c r="H173" s="3" t="s">
        <v>84</v>
      </c>
      <c r="I173" s="3" t="s">
        <v>75</v>
      </c>
      <c r="J173" s="3" t="s">
        <v>80</v>
      </c>
      <c r="K173" s="3" t="s">
        <v>69</v>
      </c>
      <c r="L173" s="5">
        <v>30</v>
      </c>
      <c r="M173" s="5">
        <f t="shared" ref="M173:AC173" si="118">M166*0.8</f>
        <v>20.8</v>
      </c>
      <c r="N173" s="5">
        <f t="shared" si="118"/>
        <v>31.200000000000003</v>
      </c>
      <c r="O173" s="5">
        <v>30</v>
      </c>
      <c r="P173" s="5">
        <f t="shared" si="118"/>
        <v>20.8</v>
      </c>
      <c r="Q173" s="5">
        <f t="shared" si="118"/>
        <v>31.200000000000003</v>
      </c>
      <c r="R173" s="5">
        <v>30</v>
      </c>
      <c r="S173" s="5">
        <f t="shared" si="118"/>
        <v>20.8</v>
      </c>
      <c r="T173" s="5">
        <f t="shared" si="118"/>
        <v>31.200000000000003</v>
      </c>
      <c r="U173" s="5">
        <v>30</v>
      </c>
      <c r="V173" s="5">
        <f t="shared" si="118"/>
        <v>20.8</v>
      </c>
      <c r="W173" s="5">
        <f t="shared" si="118"/>
        <v>31.200000000000003</v>
      </c>
      <c r="X173" s="5">
        <v>30</v>
      </c>
      <c r="Y173" s="5">
        <f t="shared" si="118"/>
        <v>20.8</v>
      </c>
      <c r="Z173" s="5">
        <f t="shared" si="118"/>
        <v>31.200000000000003</v>
      </c>
      <c r="AA173" s="5">
        <v>30</v>
      </c>
      <c r="AB173" s="5">
        <f t="shared" si="118"/>
        <v>20.8</v>
      </c>
      <c r="AC173" s="5">
        <f t="shared" si="118"/>
        <v>31.200000000000003</v>
      </c>
    </row>
    <row r="174" spans="1:29" x14ac:dyDescent="0.3">
      <c r="A174" s="23" t="s">
        <v>27</v>
      </c>
      <c r="B174" s="23" t="s">
        <v>46</v>
      </c>
      <c r="C174" s="3" t="s">
        <v>218</v>
      </c>
      <c r="D174" s="3" t="s">
        <v>219</v>
      </c>
      <c r="E174" s="8" t="s">
        <v>0</v>
      </c>
      <c r="F174" s="8" t="s">
        <v>104</v>
      </c>
      <c r="G174" s="8" t="s">
        <v>90</v>
      </c>
      <c r="H174" s="3" t="s">
        <v>84</v>
      </c>
      <c r="I174" s="3" t="s">
        <v>75</v>
      </c>
      <c r="J174" s="3" t="s">
        <v>80</v>
      </c>
      <c r="K174" s="3" t="s">
        <v>69</v>
      </c>
      <c r="L174" s="5">
        <v>30</v>
      </c>
      <c r="M174" s="5">
        <f t="shared" ref="M174:AC174" si="119">M167*0.8</f>
        <v>20</v>
      </c>
      <c r="N174" s="5">
        <f t="shared" si="119"/>
        <v>24</v>
      </c>
      <c r="O174" s="5">
        <v>30</v>
      </c>
      <c r="P174" s="5">
        <f t="shared" si="119"/>
        <v>20</v>
      </c>
      <c r="Q174" s="5">
        <f t="shared" si="119"/>
        <v>24</v>
      </c>
      <c r="R174" s="5">
        <v>30</v>
      </c>
      <c r="S174" s="5">
        <f t="shared" si="119"/>
        <v>20</v>
      </c>
      <c r="T174" s="5">
        <f t="shared" si="119"/>
        <v>24</v>
      </c>
      <c r="U174" s="5">
        <v>30</v>
      </c>
      <c r="V174" s="5">
        <f t="shared" si="119"/>
        <v>20</v>
      </c>
      <c r="W174" s="5">
        <f t="shared" si="119"/>
        <v>24</v>
      </c>
      <c r="X174" s="5">
        <v>30</v>
      </c>
      <c r="Y174" s="5">
        <f t="shared" si="119"/>
        <v>20</v>
      </c>
      <c r="Z174" s="5">
        <f t="shared" si="119"/>
        <v>24</v>
      </c>
      <c r="AA174" s="5">
        <v>30</v>
      </c>
      <c r="AB174" s="5">
        <f t="shared" si="119"/>
        <v>20</v>
      </c>
      <c r="AC174" s="5">
        <f t="shared" si="119"/>
        <v>24</v>
      </c>
    </row>
    <row r="175" spans="1:29" x14ac:dyDescent="0.3">
      <c r="A175" s="23" t="s">
        <v>27</v>
      </c>
      <c r="B175" s="23" t="s">
        <v>46</v>
      </c>
      <c r="C175" s="3" t="s">
        <v>74</v>
      </c>
      <c r="D175" s="3" t="s">
        <v>130</v>
      </c>
      <c r="E175" s="8" t="s">
        <v>0</v>
      </c>
      <c r="F175" s="8" t="s">
        <v>104</v>
      </c>
      <c r="G175" s="8" t="s">
        <v>90</v>
      </c>
      <c r="H175" s="3" t="s">
        <v>84</v>
      </c>
      <c r="I175" s="3" t="s">
        <v>75</v>
      </c>
      <c r="J175" s="3" t="s">
        <v>80</v>
      </c>
      <c r="K175" s="3" t="s">
        <v>69</v>
      </c>
      <c r="L175" s="5">
        <v>30</v>
      </c>
      <c r="M175" s="5">
        <f t="shared" ref="M175:AC175" si="120">M168*0.8</f>
        <v>20</v>
      </c>
      <c r="N175" s="5">
        <f t="shared" si="120"/>
        <v>26.400000000000002</v>
      </c>
      <c r="O175" s="5">
        <v>30</v>
      </c>
      <c r="P175" s="5">
        <f t="shared" si="120"/>
        <v>20</v>
      </c>
      <c r="Q175" s="5">
        <f t="shared" si="120"/>
        <v>26.400000000000002</v>
      </c>
      <c r="R175" s="5">
        <v>30</v>
      </c>
      <c r="S175" s="5">
        <f t="shared" si="120"/>
        <v>20</v>
      </c>
      <c r="T175" s="5">
        <f t="shared" si="120"/>
        <v>26.400000000000002</v>
      </c>
      <c r="U175" s="5">
        <v>30</v>
      </c>
      <c r="V175" s="5">
        <f t="shared" si="120"/>
        <v>20</v>
      </c>
      <c r="W175" s="5">
        <f t="shared" si="120"/>
        <v>26.400000000000002</v>
      </c>
      <c r="X175" s="5">
        <v>30</v>
      </c>
      <c r="Y175" s="5">
        <f t="shared" si="120"/>
        <v>20</v>
      </c>
      <c r="Z175" s="5">
        <f t="shared" si="120"/>
        <v>26.400000000000002</v>
      </c>
      <c r="AA175" s="5">
        <v>30</v>
      </c>
      <c r="AB175" s="5">
        <f t="shared" si="120"/>
        <v>20</v>
      </c>
      <c r="AC175" s="5">
        <f t="shared" si="120"/>
        <v>26.400000000000002</v>
      </c>
    </row>
    <row r="176" spans="1:29" x14ac:dyDescent="0.3">
      <c r="A176" s="23" t="s">
        <v>27</v>
      </c>
      <c r="B176" s="23" t="s">
        <v>46</v>
      </c>
      <c r="C176" s="3" t="s">
        <v>128</v>
      </c>
      <c r="D176" s="3" t="s">
        <v>129</v>
      </c>
      <c r="E176" s="8" t="s">
        <v>0</v>
      </c>
      <c r="F176" s="8" t="s">
        <v>104</v>
      </c>
      <c r="G176" s="8" t="s">
        <v>90</v>
      </c>
      <c r="H176" s="3" t="s">
        <v>84</v>
      </c>
      <c r="I176" s="3" t="s">
        <v>75</v>
      </c>
      <c r="J176" s="3" t="s">
        <v>80</v>
      </c>
      <c r="K176" s="3" t="s">
        <v>69</v>
      </c>
      <c r="L176" s="5">
        <v>25</v>
      </c>
      <c r="M176" s="5">
        <f t="shared" ref="M176:AC176" si="121">M169*0.8</f>
        <v>16</v>
      </c>
      <c r="N176" s="5">
        <f t="shared" si="121"/>
        <v>19.200000000000003</v>
      </c>
      <c r="O176" s="5">
        <v>25</v>
      </c>
      <c r="P176" s="5">
        <f t="shared" si="121"/>
        <v>16</v>
      </c>
      <c r="Q176" s="5">
        <f t="shared" si="121"/>
        <v>19.200000000000003</v>
      </c>
      <c r="R176" s="5">
        <v>25</v>
      </c>
      <c r="S176" s="5">
        <f t="shared" si="121"/>
        <v>16</v>
      </c>
      <c r="T176" s="5">
        <f t="shared" si="121"/>
        <v>19.200000000000003</v>
      </c>
      <c r="U176" s="5">
        <v>25</v>
      </c>
      <c r="V176" s="5">
        <f t="shared" si="121"/>
        <v>16</v>
      </c>
      <c r="W176" s="5">
        <f t="shared" si="121"/>
        <v>19.200000000000003</v>
      </c>
      <c r="X176" s="5">
        <v>25</v>
      </c>
      <c r="Y176" s="5">
        <f t="shared" si="121"/>
        <v>16</v>
      </c>
      <c r="Z176" s="5">
        <f t="shared" si="121"/>
        <v>19.200000000000003</v>
      </c>
      <c r="AA176" s="5">
        <v>25</v>
      </c>
      <c r="AB176" s="5">
        <f t="shared" si="121"/>
        <v>16</v>
      </c>
      <c r="AC176" s="5">
        <f t="shared" si="121"/>
        <v>19.200000000000003</v>
      </c>
    </row>
    <row r="177" spans="1:29" ht="14.5" x14ac:dyDescent="0.35">
      <c r="A177" s="23" t="s">
        <v>27</v>
      </c>
      <c r="B177" s="23" t="s">
        <v>21</v>
      </c>
      <c r="C177" s="23" t="s">
        <v>71</v>
      </c>
      <c r="D177" s="23" t="s">
        <v>126</v>
      </c>
      <c r="E177" s="23" t="s">
        <v>174</v>
      </c>
      <c r="F177" s="23" t="s">
        <v>102</v>
      </c>
      <c r="G177" s="22" t="s">
        <v>88</v>
      </c>
      <c r="H177" s="23" t="s">
        <v>86</v>
      </c>
      <c r="I177" s="28" t="s">
        <v>142</v>
      </c>
      <c r="J177" s="23" t="s">
        <v>146</v>
      </c>
      <c r="K177" s="23" t="s">
        <v>69</v>
      </c>
      <c r="L177" s="13">
        <v>659</v>
      </c>
      <c r="M177" s="13">
        <f t="shared" ref="M177:M183" si="122">L177*0.75</f>
        <v>494.25</v>
      </c>
      <c r="N177" s="13">
        <f t="shared" ref="N177:N183" si="123">L177*1.25</f>
        <v>823.75</v>
      </c>
      <c r="O177" s="13">
        <v>119</v>
      </c>
      <c r="P177" s="13">
        <f t="shared" ref="P177:P179" si="124">O177*0.75</f>
        <v>89.25</v>
      </c>
      <c r="Q177" s="13">
        <f t="shared" ref="Q177:Q179" si="125">O177*1.25</f>
        <v>148.75</v>
      </c>
      <c r="R177" s="13">
        <v>119</v>
      </c>
      <c r="S177" s="13">
        <f t="shared" ref="S177:S183" si="126">R177*0.75</f>
        <v>89.25</v>
      </c>
      <c r="T177" s="13">
        <f t="shared" ref="T177:T183" si="127">R177*1.25</f>
        <v>148.75</v>
      </c>
      <c r="U177" s="13">
        <v>119</v>
      </c>
      <c r="V177" s="13">
        <f t="shared" ref="V177:V178" si="128">U177*0.75</f>
        <v>89.25</v>
      </c>
      <c r="W177" s="13">
        <f t="shared" ref="W177:W178" si="129">U177*1.25</f>
        <v>148.75</v>
      </c>
      <c r="X177" s="13">
        <v>119</v>
      </c>
      <c r="Y177" s="13">
        <f t="shared" ref="Y177:Y179" si="130">X177*0.75</f>
        <v>89.25</v>
      </c>
      <c r="Z177" s="13">
        <f t="shared" ref="Z177:Z179" si="131">X177*1.25</f>
        <v>148.75</v>
      </c>
      <c r="AA177" s="13">
        <v>119</v>
      </c>
      <c r="AB177" s="13">
        <f t="shared" ref="AB177:AB179" si="132">AA177*0.75</f>
        <v>89.25</v>
      </c>
      <c r="AC177" s="13">
        <f t="shared" ref="AC177:AC179" si="133">AA177*1.25</f>
        <v>148.75</v>
      </c>
    </row>
    <row r="178" spans="1:29" ht="14.5" x14ac:dyDescent="0.35">
      <c r="A178" s="23" t="s">
        <v>27</v>
      </c>
      <c r="B178" s="23" t="s">
        <v>21</v>
      </c>
      <c r="C178" s="23" t="s">
        <v>72</v>
      </c>
      <c r="D178" s="23" t="s">
        <v>126</v>
      </c>
      <c r="E178" s="23" t="s">
        <v>174</v>
      </c>
      <c r="F178" s="23" t="s">
        <v>102</v>
      </c>
      <c r="G178" s="22" t="s">
        <v>88</v>
      </c>
      <c r="H178" s="23" t="s">
        <v>86</v>
      </c>
      <c r="I178" s="28" t="s">
        <v>142</v>
      </c>
      <c r="J178" s="23" t="s">
        <v>146</v>
      </c>
      <c r="K178" s="23" t="s">
        <v>69</v>
      </c>
      <c r="L178" s="13">
        <v>1413</v>
      </c>
      <c r="M178" s="13">
        <f t="shared" si="122"/>
        <v>1059.75</v>
      </c>
      <c r="N178" s="13">
        <f t="shared" si="123"/>
        <v>1766.25</v>
      </c>
      <c r="O178" s="13">
        <v>256</v>
      </c>
      <c r="P178" s="13">
        <f t="shared" si="124"/>
        <v>192</v>
      </c>
      <c r="Q178" s="13">
        <f t="shared" si="125"/>
        <v>320</v>
      </c>
      <c r="R178" s="13">
        <v>256</v>
      </c>
      <c r="S178" s="13">
        <f t="shared" si="126"/>
        <v>192</v>
      </c>
      <c r="T178" s="13">
        <f t="shared" si="127"/>
        <v>320</v>
      </c>
      <c r="U178" s="13">
        <v>256</v>
      </c>
      <c r="V178" s="13">
        <f t="shared" si="128"/>
        <v>192</v>
      </c>
      <c r="W178" s="13">
        <f t="shared" si="129"/>
        <v>320</v>
      </c>
      <c r="X178" s="13">
        <v>256</v>
      </c>
      <c r="Y178" s="13">
        <f t="shared" si="130"/>
        <v>192</v>
      </c>
      <c r="Z178" s="13">
        <f t="shared" si="131"/>
        <v>320</v>
      </c>
      <c r="AA178" s="13">
        <v>256</v>
      </c>
      <c r="AB178" s="13">
        <f t="shared" si="132"/>
        <v>192</v>
      </c>
      <c r="AC178" s="13">
        <f t="shared" si="133"/>
        <v>320</v>
      </c>
    </row>
    <row r="179" spans="1:29" ht="14.5" x14ac:dyDescent="0.35">
      <c r="A179" s="23" t="s">
        <v>27</v>
      </c>
      <c r="B179" s="23" t="s">
        <v>21</v>
      </c>
      <c r="C179" s="23" t="s">
        <v>73</v>
      </c>
      <c r="D179" s="23" t="s">
        <v>126</v>
      </c>
      <c r="E179" s="23" t="s">
        <v>174</v>
      </c>
      <c r="F179" s="23" t="s">
        <v>102</v>
      </c>
      <c r="G179" s="22" t="s">
        <v>88</v>
      </c>
      <c r="H179" s="23" t="s">
        <v>86</v>
      </c>
      <c r="I179" s="28" t="s">
        <v>142</v>
      </c>
      <c r="J179" s="23" t="s">
        <v>146</v>
      </c>
      <c r="K179" s="23" t="s">
        <v>69</v>
      </c>
      <c r="L179" s="13">
        <v>614</v>
      </c>
      <c r="M179" s="13">
        <f t="shared" si="122"/>
        <v>460.5</v>
      </c>
      <c r="N179" s="13">
        <f t="shared" si="123"/>
        <v>767.5</v>
      </c>
      <c r="O179" s="13">
        <v>614</v>
      </c>
      <c r="P179" s="13">
        <f t="shared" si="124"/>
        <v>460.5</v>
      </c>
      <c r="Q179" s="13">
        <f t="shared" si="125"/>
        <v>767.5</v>
      </c>
      <c r="R179" s="13">
        <v>614</v>
      </c>
      <c r="S179" s="13">
        <f t="shared" si="126"/>
        <v>460.5</v>
      </c>
      <c r="T179" s="13">
        <f t="shared" si="127"/>
        <v>767.5</v>
      </c>
      <c r="U179" s="13">
        <v>614</v>
      </c>
      <c r="V179" s="13">
        <f t="shared" ref="V179:V183" si="134">U179*0.75</f>
        <v>460.5</v>
      </c>
      <c r="W179" s="13">
        <f t="shared" ref="W179:W183" si="135">U179*1.25</f>
        <v>767.5</v>
      </c>
      <c r="X179" s="13">
        <v>614</v>
      </c>
      <c r="Y179" s="13">
        <f t="shared" si="130"/>
        <v>460.5</v>
      </c>
      <c r="Z179" s="13">
        <f t="shared" si="131"/>
        <v>767.5</v>
      </c>
      <c r="AA179" s="13">
        <v>614</v>
      </c>
      <c r="AB179" s="13">
        <f t="shared" si="132"/>
        <v>460.5</v>
      </c>
      <c r="AC179" s="13">
        <f t="shared" si="133"/>
        <v>767.5</v>
      </c>
    </row>
    <row r="180" spans="1:29" ht="14.5" x14ac:dyDescent="0.35">
      <c r="A180" s="23" t="s">
        <v>27</v>
      </c>
      <c r="B180" s="23" t="s">
        <v>21</v>
      </c>
      <c r="C180" s="23" t="s">
        <v>124</v>
      </c>
      <c r="D180" s="23" t="s">
        <v>127</v>
      </c>
      <c r="E180" s="23" t="s">
        <v>174</v>
      </c>
      <c r="F180" s="23" t="s">
        <v>102</v>
      </c>
      <c r="G180" s="22" t="s">
        <v>88</v>
      </c>
      <c r="H180" s="23" t="s">
        <v>86</v>
      </c>
      <c r="I180" s="28" t="s">
        <v>142</v>
      </c>
      <c r="J180" s="23" t="s">
        <v>146</v>
      </c>
      <c r="K180" s="23" t="s">
        <v>69</v>
      </c>
      <c r="L180" s="13">
        <f>R180</f>
        <v>886</v>
      </c>
      <c r="M180" s="13">
        <f t="shared" si="122"/>
        <v>664.5</v>
      </c>
      <c r="N180" s="13">
        <f t="shared" si="123"/>
        <v>1107.5</v>
      </c>
      <c r="O180" s="13">
        <v>2500</v>
      </c>
      <c r="P180" s="13">
        <f t="shared" ref="P180:P183" si="136">O180*0.75</f>
        <v>1875</v>
      </c>
      <c r="Q180" s="13">
        <f t="shared" ref="Q180:Q183" si="137">O180*1.25</f>
        <v>3125</v>
      </c>
      <c r="R180" s="13">
        <v>886</v>
      </c>
      <c r="S180" s="13">
        <f t="shared" si="126"/>
        <v>664.5</v>
      </c>
      <c r="T180" s="13">
        <f t="shared" si="127"/>
        <v>1107.5</v>
      </c>
      <c r="U180" s="13">
        <v>2500</v>
      </c>
      <c r="V180" s="13">
        <f t="shared" si="134"/>
        <v>1875</v>
      </c>
      <c r="W180" s="13">
        <f t="shared" si="135"/>
        <v>3125</v>
      </c>
      <c r="X180" s="13">
        <v>2500</v>
      </c>
      <c r="Y180" s="13">
        <f t="shared" ref="Y180:Y183" si="138">X180*0.75</f>
        <v>1875</v>
      </c>
      <c r="Z180" s="13">
        <f t="shared" ref="Z180:Z183" si="139">X180*1.25</f>
        <v>3125</v>
      </c>
      <c r="AA180" s="13">
        <v>2500</v>
      </c>
      <c r="AB180" s="13">
        <f t="shared" ref="AB180:AB183" si="140">AA180*0.75</f>
        <v>1875</v>
      </c>
      <c r="AC180" s="13">
        <f t="shared" ref="AC180:AC183" si="141">AA180*1.25</f>
        <v>3125</v>
      </c>
    </row>
    <row r="181" spans="1:29" ht="14.5" x14ac:dyDescent="0.35">
      <c r="A181" s="23" t="s">
        <v>27</v>
      </c>
      <c r="B181" s="23" t="s">
        <v>21</v>
      </c>
      <c r="C181" s="3" t="s">
        <v>218</v>
      </c>
      <c r="D181" s="3" t="s">
        <v>219</v>
      </c>
      <c r="E181" s="23" t="s">
        <v>174</v>
      </c>
      <c r="F181" s="23" t="s">
        <v>102</v>
      </c>
      <c r="G181" s="22" t="s">
        <v>88</v>
      </c>
      <c r="H181" s="23" t="s">
        <v>86</v>
      </c>
      <c r="I181" s="28" t="s">
        <v>142</v>
      </c>
      <c r="J181" s="23" t="s">
        <v>146</v>
      </c>
      <c r="K181" s="23" t="s">
        <v>69</v>
      </c>
      <c r="L181" s="13">
        <v>847</v>
      </c>
      <c r="M181" s="13">
        <f t="shared" si="122"/>
        <v>635.25</v>
      </c>
      <c r="N181" s="13">
        <f t="shared" si="123"/>
        <v>1058.75</v>
      </c>
      <c r="O181" s="13">
        <v>847</v>
      </c>
      <c r="P181" s="13">
        <f t="shared" si="136"/>
        <v>635.25</v>
      </c>
      <c r="Q181" s="13">
        <f t="shared" si="137"/>
        <v>1058.75</v>
      </c>
      <c r="R181" s="13">
        <v>847</v>
      </c>
      <c r="S181" s="13">
        <f t="shared" si="126"/>
        <v>635.25</v>
      </c>
      <c r="T181" s="13">
        <f t="shared" si="127"/>
        <v>1058.75</v>
      </c>
      <c r="U181" s="13">
        <v>847</v>
      </c>
      <c r="V181" s="13">
        <f t="shared" si="134"/>
        <v>635.25</v>
      </c>
      <c r="W181" s="13">
        <f t="shared" si="135"/>
        <v>1058.75</v>
      </c>
      <c r="X181" s="13">
        <v>847</v>
      </c>
      <c r="Y181" s="13">
        <f t="shared" si="138"/>
        <v>635.25</v>
      </c>
      <c r="Z181" s="13">
        <f t="shared" si="139"/>
        <v>1058.75</v>
      </c>
      <c r="AA181" s="13">
        <v>847</v>
      </c>
      <c r="AB181" s="13">
        <f t="shared" si="140"/>
        <v>635.25</v>
      </c>
      <c r="AC181" s="13">
        <f t="shared" si="141"/>
        <v>1058.75</v>
      </c>
    </row>
    <row r="182" spans="1:29" ht="14.5" x14ac:dyDescent="0.35">
      <c r="A182" s="23" t="s">
        <v>27</v>
      </c>
      <c r="B182" s="23" t="s">
        <v>21</v>
      </c>
      <c r="C182" s="23" t="s">
        <v>74</v>
      </c>
      <c r="D182" s="23" t="s">
        <v>130</v>
      </c>
      <c r="E182" s="23" t="s">
        <v>174</v>
      </c>
      <c r="F182" s="23" t="s">
        <v>102</v>
      </c>
      <c r="G182" s="22" t="s">
        <v>88</v>
      </c>
      <c r="H182" s="23" t="s">
        <v>86</v>
      </c>
      <c r="I182" s="28" t="s">
        <v>142</v>
      </c>
      <c r="J182" s="23" t="s">
        <v>146</v>
      </c>
      <c r="K182" s="23" t="s">
        <v>69</v>
      </c>
      <c r="L182" s="13">
        <v>1059</v>
      </c>
      <c r="M182" s="13">
        <f t="shared" si="122"/>
        <v>794.25</v>
      </c>
      <c r="N182" s="13">
        <f t="shared" si="123"/>
        <v>1323.75</v>
      </c>
      <c r="O182" s="13">
        <v>1059</v>
      </c>
      <c r="P182" s="13">
        <f t="shared" si="136"/>
        <v>794.25</v>
      </c>
      <c r="Q182" s="13">
        <f t="shared" si="137"/>
        <v>1323.75</v>
      </c>
      <c r="R182" s="13">
        <v>1059</v>
      </c>
      <c r="S182" s="13">
        <f t="shared" si="126"/>
        <v>794.25</v>
      </c>
      <c r="T182" s="13">
        <f t="shared" si="127"/>
        <v>1323.75</v>
      </c>
      <c r="U182" s="13">
        <v>1059</v>
      </c>
      <c r="V182" s="13">
        <f t="shared" si="134"/>
        <v>794.25</v>
      </c>
      <c r="W182" s="13">
        <f t="shared" si="135"/>
        <v>1323.75</v>
      </c>
      <c r="X182" s="13">
        <v>1059</v>
      </c>
      <c r="Y182" s="13">
        <f t="shared" si="138"/>
        <v>794.25</v>
      </c>
      <c r="Z182" s="13">
        <f t="shared" si="139"/>
        <v>1323.75</v>
      </c>
      <c r="AA182" s="13">
        <v>1059</v>
      </c>
      <c r="AB182" s="13">
        <f t="shared" si="140"/>
        <v>794.25</v>
      </c>
      <c r="AC182" s="13">
        <f t="shared" si="141"/>
        <v>1323.75</v>
      </c>
    </row>
    <row r="183" spans="1:29" ht="14.5" x14ac:dyDescent="0.35">
      <c r="A183" s="23" t="s">
        <v>27</v>
      </c>
      <c r="B183" s="23" t="s">
        <v>21</v>
      </c>
      <c r="C183" s="23" t="s">
        <v>128</v>
      </c>
      <c r="D183" s="23" t="s">
        <v>129</v>
      </c>
      <c r="E183" s="23" t="s">
        <v>174</v>
      </c>
      <c r="F183" s="23" t="s">
        <v>102</v>
      </c>
      <c r="G183" s="22" t="s">
        <v>88</v>
      </c>
      <c r="H183" s="23" t="s">
        <v>86</v>
      </c>
      <c r="I183" s="28" t="s">
        <v>142</v>
      </c>
      <c r="J183" s="23" t="s">
        <v>146</v>
      </c>
      <c r="K183" s="23" t="s">
        <v>69</v>
      </c>
      <c r="L183" s="13">
        <v>4050</v>
      </c>
      <c r="M183" s="13">
        <f t="shared" si="122"/>
        <v>3037.5</v>
      </c>
      <c r="N183" s="13">
        <f t="shared" si="123"/>
        <v>5062.5</v>
      </c>
      <c r="O183" s="13">
        <v>4050</v>
      </c>
      <c r="P183" s="13">
        <f t="shared" si="136"/>
        <v>3037.5</v>
      </c>
      <c r="Q183" s="13">
        <f t="shared" si="137"/>
        <v>5062.5</v>
      </c>
      <c r="R183" s="13">
        <v>1589</v>
      </c>
      <c r="S183" s="13">
        <f t="shared" si="126"/>
        <v>1191.75</v>
      </c>
      <c r="T183" s="13">
        <f t="shared" si="127"/>
        <v>1986.25</v>
      </c>
      <c r="U183" s="13">
        <v>4050</v>
      </c>
      <c r="V183" s="13">
        <f t="shared" si="134"/>
        <v>3037.5</v>
      </c>
      <c r="W183" s="13">
        <f t="shared" si="135"/>
        <v>5062.5</v>
      </c>
      <c r="X183" s="13">
        <v>4050</v>
      </c>
      <c r="Y183" s="13">
        <f t="shared" si="138"/>
        <v>3037.5</v>
      </c>
      <c r="Z183" s="13">
        <f t="shared" si="139"/>
        <v>5062.5</v>
      </c>
      <c r="AA183" s="13">
        <v>4050</v>
      </c>
      <c r="AB183" s="13">
        <f t="shared" si="140"/>
        <v>3037.5</v>
      </c>
      <c r="AC183" s="13">
        <f t="shared" si="141"/>
        <v>5062.5</v>
      </c>
    </row>
    <row r="184" spans="1:29" x14ac:dyDescent="0.3">
      <c r="A184" s="23" t="s">
        <v>27</v>
      </c>
      <c r="B184" s="23" t="s">
        <v>21</v>
      </c>
      <c r="C184" s="3" t="s">
        <v>71</v>
      </c>
      <c r="D184" s="3" t="s">
        <v>126</v>
      </c>
      <c r="E184" s="8" t="s">
        <v>87</v>
      </c>
      <c r="F184" s="8" t="s">
        <v>102</v>
      </c>
      <c r="G184" s="13" t="s">
        <v>88</v>
      </c>
      <c r="H184" s="3" t="s">
        <v>84</v>
      </c>
      <c r="I184" s="3" t="s">
        <v>75</v>
      </c>
      <c r="J184" s="3" t="s">
        <v>92</v>
      </c>
      <c r="K184" s="3" t="s">
        <v>69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x14ac:dyDescent="0.3">
      <c r="A185" s="23" t="s">
        <v>27</v>
      </c>
      <c r="B185" s="23" t="s">
        <v>21</v>
      </c>
      <c r="C185" s="3" t="s">
        <v>72</v>
      </c>
      <c r="D185" s="3" t="s">
        <v>126</v>
      </c>
      <c r="E185" s="8" t="s">
        <v>87</v>
      </c>
      <c r="F185" s="8" t="s">
        <v>102</v>
      </c>
      <c r="G185" s="13" t="s">
        <v>88</v>
      </c>
      <c r="H185" s="3" t="s">
        <v>84</v>
      </c>
      <c r="I185" s="3" t="s">
        <v>75</v>
      </c>
      <c r="J185" s="3" t="s">
        <v>92</v>
      </c>
      <c r="K185" s="3" t="s">
        <v>69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x14ac:dyDescent="0.3">
      <c r="A186" s="23" t="s">
        <v>27</v>
      </c>
      <c r="B186" s="23" t="s">
        <v>21</v>
      </c>
      <c r="C186" s="3" t="s">
        <v>73</v>
      </c>
      <c r="D186" s="3" t="s">
        <v>126</v>
      </c>
      <c r="E186" s="8" t="s">
        <v>87</v>
      </c>
      <c r="F186" s="8" t="s">
        <v>102</v>
      </c>
      <c r="G186" s="13" t="s">
        <v>88</v>
      </c>
      <c r="H186" s="3" t="s">
        <v>84</v>
      </c>
      <c r="I186" s="3" t="s">
        <v>75</v>
      </c>
      <c r="J186" s="3" t="s">
        <v>92</v>
      </c>
      <c r="K186" s="3" t="s">
        <v>69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x14ac:dyDescent="0.3">
      <c r="A187" s="23" t="s">
        <v>27</v>
      </c>
      <c r="B187" s="23" t="s">
        <v>21</v>
      </c>
      <c r="C187" s="3" t="s">
        <v>124</v>
      </c>
      <c r="D187" s="3" t="s">
        <v>127</v>
      </c>
      <c r="E187" s="8" t="s">
        <v>87</v>
      </c>
      <c r="F187" s="8" t="s">
        <v>102</v>
      </c>
      <c r="G187" s="13" t="s">
        <v>88</v>
      </c>
      <c r="H187" s="3" t="s">
        <v>84</v>
      </c>
      <c r="I187" s="3" t="s">
        <v>75</v>
      </c>
      <c r="J187" s="3" t="s">
        <v>92</v>
      </c>
      <c r="K187" s="3" t="s">
        <v>69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x14ac:dyDescent="0.3">
      <c r="A188" s="23" t="s">
        <v>27</v>
      </c>
      <c r="B188" s="23" t="s">
        <v>21</v>
      </c>
      <c r="C188" s="3" t="s">
        <v>218</v>
      </c>
      <c r="D188" s="3" t="s">
        <v>219</v>
      </c>
      <c r="E188" s="8" t="s">
        <v>87</v>
      </c>
      <c r="F188" s="8" t="s">
        <v>102</v>
      </c>
      <c r="G188" s="13" t="s">
        <v>88</v>
      </c>
      <c r="H188" s="3" t="s">
        <v>84</v>
      </c>
      <c r="I188" s="3" t="s">
        <v>75</v>
      </c>
      <c r="J188" s="3" t="s">
        <v>92</v>
      </c>
      <c r="K188" s="3" t="s">
        <v>69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x14ac:dyDescent="0.3">
      <c r="A189" s="23" t="s">
        <v>27</v>
      </c>
      <c r="B189" s="23" t="s">
        <v>21</v>
      </c>
      <c r="C189" s="3" t="s">
        <v>74</v>
      </c>
      <c r="D189" s="3" t="s">
        <v>130</v>
      </c>
      <c r="E189" s="8" t="s">
        <v>87</v>
      </c>
      <c r="F189" s="8" t="s">
        <v>102</v>
      </c>
      <c r="G189" s="13" t="s">
        <v>88</v>
      </c>
      <c r="H189" s="3" t="s">
        <v>84</v>
      </c>
      <c r="I189" s="3" t="s">
        <v>75</v>
      </c>
      <c r="J189" s="3" t="s">
        <v>92</v>
      </c>
      <c r="K189" s="3" t="s">
        <v>69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x14ac:dyDescent="0.3">
      <c r="A190" s="23" t="s">
        <v>27</v>
      </c>
      <c r="B190" s="23" t="s">
        <v>21</v>
      </c>
      <c r="C190" s="3" t="s">
        <v>128</v>
      </c>
      <c r="D190" s="3" t="s">
        <v>129</v>
      </c>
      <c r="E190" s="8" t="s">
        <v>87</v>
      </c>
      <c r="F190" s="8" t="s">
        <v>102</v>
      </c>
      <c r="G190" s="13" t="s">
        <v>88</v>
      </c>
      <c r="H190" s="3" t="s">
        <v>84</v>
      </c>
      <c r="I190" s="3" t="s">
        <v>75</v>
      </c>
      <c r="J190" s="3" t="s">
        <v>92</v>
      </c>
      <c r="K190" s="3" t="s">
        <v>69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4.5" x14ac:dyDescent="0.35">
      <c r="A191" s="23" t="s">
        <v>27</v>
      </c>
      <c r="B191" s="3" t="s">
        <v>21</v>
      </c>
      <c r="C191" s="3" t="s">
        <v>141</v>
      </c>
      <c r="D191" s="3" t="s">
        <v>139</v>
      </c>
      <c r="E191" s="8" t="s">
        <v>36</v>
      </c>
      <c r="F191" s="8" t="s">
        <v>103</v>
      </c>
      <c r="G191" s="13" t="s">
        <v>88</v>
      </c>
      <c r="H191" s="6" t="s">
        <v>86</v>
      </c>
      <c r="I191" s="28" t="s">
        <v>142</v>
      </c>
      <c r="J191" s="3" t="s">
        <v>146</v>
      </c>
      <c r="K191" s="3" t="s">
        <v>69</v>
      </c>
      <c r="L191" s="11">
        <v>1E-4</v>
      </c>
      <c r="M191" s="11">
        <v>0</v>
      </c>
      <c r="N191" s="11">
        <v>2.0000000000000001E-4</v>
      </c>
      <c r="O191" s="11">
        <v>1E-4</v>
      </c>
      <c r="P191" s="11">
        <v>0</v>
      </c>
      <c r="Q191" s="11">
        <v>2.0000000000000001E-4</v>
      </c>
      <c r="R191" s="11">
        <v>0.05</v>
      </c>
      <c r="S191" s="11">
        <f>R191*0.75</f>
        <v>3.7500000000000006E-2</v>
      </c>
      <c r="T191" s="11">
        <f>R191*1.25</f>
        <v>6.25E-2</v>
      </c>
      <c r="U191" s="11">
        <v>0.17</v>
      </c>
      <c r="V191" s="11">
        <f>U191*0.75</f>
        <v>0.1275</v>
      </c>
      <c r="W191" s="11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4.5" x14ac:dyDescent="0.35">
      <c r="A192" s="23" t="s">
        <v>27</v>
      </c>
      <c r="B192" s="3" t="s">
        <v>21</v>
      </c>
      <c r="C192" s="3" t="s">
        <v>245</v>
      </c>
      <c r="D192" s="3" t="s">
        <v>140</v>
      </c>
      <c r="E192" s="8" t="s">
        <v>36</v>
      </c>
      <c r="F192" s="8" t="s">
        <v>103</v>
      </c>
      <c r="G192" s="13" t="s">
        <v>88</v>
      </c>
      <c r="H192" s="6" t="s">
        <v>86</v>
      </c>
      <c r="I192" s="28" t="s">
        <v>142</v>
      </c>
      <c r="J192" s="3" t="s">
        <v>146</v>
      </c>
      <c r="K192" s="3" t="s">
        <v>69</v>
      </c>
      <c r="L192" s="11">
        <v>1E-4</v>
      </c>
      <c r="M192" s="11">
        <v>0</v>
      </c>
      <c r="N192" s="11">
        <v>2.0000000000000001E-4</v>
      </c>
      <c r="O192" s="11">
        <v>1E-4</v>
      </c>
      <c r="P192" s="11">
        <v>0</v>
      </c>
      <c r="Q192" s="11">
        <v>2.0000000000000001E-4</v>
      </c>
      <c r="R192" s="11">
        <v>0.02</v>
      </c>
      <c r="S192" s="11">
        <f>R192*0.75</f>
        <v>1.4999999999999999E-2</v>
      </c>
      <c r="T192" s="11">
        <f>R192*1.25</f>
        <v>2.5000000000000001E-2</v>
      </c>
      <c r="U192" s="11">
        <v>0.16</v>
      </c>
      <c r="V192" s="11">
        <f>U192*0.75</f>
        <v>0.12</v>
      </c>
      <c r="W192" s="11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29" x14ac:dyDescent="0.3">
      <c r="A193" s="3" t="s">
        <v>27</v>
      </c>
      <c r="B193" s="3" t="s">
        <v>21</v>
      </c>
      <c r="C193" s="3" t="s">
        <v>71</v>
      </c>
      <c r="D193" s="3" t="s">
        <v>126</v>
      </c>
      <c r="E193" s="3" t="s">
        <v>152</v>
      </c>
      <c r="F193" s="8" t="s">
        <v>102</v>
      </c>
      <c r="G193" s="3" t="s">
        <v>88</v>
      </c>
      <c r="H193" s="3" t="s">
        <v>84</v>
      </c>
      <c r="I193" s="3"/>
      <c r="J193" s="3"/>
      <c r="K193" s="3" t="s">
        <v>121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</row>
    <row r="194" spans="1:29" x14ac:dyDescent="0.3">
      <c r="A194" s="3" t="s">
        <v>27</v>
      </c>
      <c r="B194" s="3" t="s">
        <v>21</v>
      </c>
      <c r="C194" s="3" t="s">
        <v>72</v>
      </c>
      <c r="D194" s="3" t="s">
        <v>126</v>
      </c>
      <c r="E194" s="3" t="s">
        <v>152</v>
      </c>
      <c r="F194" s="8" t="s">
        <v>102</v>
      </c>
      <c r="G194" s="3" t="s">
        <v>88</v>
      </c>
      <c r="H194" s="3" t="s">
        <v>84</v>
      </c>
      <c r="I194" s="3"/>
      <c r="J194" s="3"/>
      <c r="K194" s="3" t="s">
        <v>121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</row>
    <row r="195" spans="1:29" x14ac:dyDescent="0.3">
      <c r="A195" s="3" t="s">
        <v>27</v>
      </c>
      <c r="B195" s="3" t="s">
        <v>21</v>
      </c>
      <c r="C195" s="3" t="s">
        <v>73</v>
      </c>
      <c r="D195" s="3" t="s">
        <v>126</v>
      </c>
      <c r="E195" s="3" t="s">
        <v>152</v>
      </c>
      <c r="F195" s="8" t="s">
        <v>102</v>
      </c>
      <c r="G195" s="3" t="s">
        <v>88</v>
      </c>
      <c r="H195" s="3" t="s">
        <v>84</v>
      </c>
      <c r="I195" s="3"/>
      <c r="J195" s="3"/>
      <c r="K195" s="3" t="s">
        <v>121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</row>
    <row r="196" spans="1:29" x14ac:dyDescent="0.3">
      <c r="A196" s="3" t="s">
        <v>27</v>
      </c>
      <c r="B196" s="3" t="s">
        <v>21</v>
      </c>
      <c r="C196" s="3" t="s">
        <v>124</v>
      </c>
      <c r="D196" s="3" t="s">
        <v>127</v>
      </c>
      <c r="E196" s="3" t="s">
        <v>152</v>
      </c>
      <c r="F196" s="8" t="s">
        <v>102</v>
      </c>
      <c r="G196" s="3" t="s">
        <v>88</v>
      </c>
      <c r="H196" s="3" t="s">
        <v>84</v>
      </c>
      <c r="I196" s="3"/>
      <c r="J196" s="3"/>
      <c r="K196" s="3" t="s">
        <v>121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</row>
    <row r="197" spans="1:29" ht="31.15" customHeight="1" x14ac:dyDescent="0.3">
      <c r="A197" s="3" t="s">
        <v>27</v>
      </c>
      <c r="B197" s="3" t="s">
        <v>21</v>
      </c>
      <c r="C197" s="3" t="s">
        <v>218</v>
      </c>
      <c r="D197" s="3" t="s">
        <v>219</v>
      </c>
      <c r="E197" s="3" t="s">
        <v>152</v>
      </c>
      <c r="F197" s="8" t="s">
        <v>102</v>
      </c>
      <c r="G197" s="3" t="s">
        <v>88</v>
      </c>
      <c r="H197" s="3" t="s">
        <v>84</v>
      </c>
      <c r="I197" s="3"/>
      <c r="J197" s="3"/>
      <c r="K197" s="3" t="s">
        <v>121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</row>
    <row r="198" spans="1:29" ht="29.15" customHeight="1" x14ac:dyDescent="0.3">
      <c r="A198" s="3" t="s">
        <v>27</v>
      </c>
      <c r="B198" s="3" t="s">
        <v>21</v>
      </c>
      <c r="C198" s="3" t="s">
        <v>74</v>
      </c>
      <c r="D198" s="3" t="s">
        <v>130</v>
      </c>
      <c r="E198" s="3" t="s">
        <v>152</v>
      </c>
      <c r="F198" s="8" t="s">
        <v>102</v>
      </c>
      <c r="G198" s="3" t="s">
        <v>88</v>
      </c>
      <c r="H198" s="3" t="s">
        <v>84</v>
      </c>
      <c r="I198" s="3"/>
      <c r="J198" s="3"/>
      <c r="K198" s="3" t="s">
        <v>121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</row>
    <row r="199" spans="1:29" x14ac:dyDescent="0.3">
      <c r="A199" s="3" t="s">
        <v>27</v>
      </c>
      <c r="B199" s="3" t="s">
        <v>21</v>
      </c>
      <c r="C199" s="3" t="s">
        <v>128</v>
      </c>
      <c r="D199" s="3" t="s">
        <v>129</v>
      </c>
      <c r="E199" s="3" t="s">
        <v>152</v>
      </c>
      <c r="F199" s="8" t="s">
        <v>102</v>
      </c>
      <c r="G199" s="3" t="s">
        <v>88</v>
      </c>
      <c r="H199" s="3" t="s">
        <v>84</v>
      </c>
      <c r="I199" s="3"/>
      <c r="J199" s="3"/>
      <c r="K199" s="3" t="s">
        <v>121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</row>
    <row r="200" spans="1:29" ht="36.65" customHeight="1" x14ac:dyDescent="0.35">
      <c r="A200" s="23" t="s">
        <v>27</v>
      </c>
      <c r="B200" s="3" t="s">
        <v>21</v>
      </c>
      <c r="C200" s="23" t="s">
        <v>71</v>
      </c>
      <c r="D200" s="23" t="s">
        <v>126</v>
      </c>
      <c r="E200" s="23" t="s">
        <v>17</v>
      </c>
      <c r="F200" s="23" t="s">
        <v>102</v>
      </c>
      <c r="G200" s="22" t="s">
        <v>88</v>
      </c>
      <c r="H200" s="23" t="s">
        <v>86</v>
      </c>
      <c r="I200" s="28" t="s">
        <v>142</v>
      </c>
      <c r="J200" s="23" t="s">
        <v>247</v>
      </c>
      <c r="K200" s="23" t="s">
        <v>69</v>
      </c>
      <c r="L200" s="13">
        <v>120</v>
      </c>
      <c r="M200" s="13">
        <f>L200*0.75</f>
        <v>90</v>
      </c>
      <c r="N200" s="13">
        <f>L200*1.25</f>
        <v>150</v>
      </c>
      <c r="O200" s="13">
        <f>120+583</f>
        <v>703</v>
      </c>
      <c r="P200" s="13">
        <f>O200*0.75</f>
        <v>527.25</v>
      </c>
      <c r="Q200" s="13">
        <f>O200*1.25</f>
        <v>878.75</v>
      </c>
      <c r="R200" s="13">
        <f>120+583</f>
        <v>703</v>
      </c>
      <c r="S200" s="13">
        <f>R200*0.75</f>
        <v>527.25</v>
      </c>
      <c r="T200" s="13">
        <f>R200*1.25</f>
        <v>878.75</v>
      </c>
      <c r="U200" s="13">
        <f>120+583</f>
        <v>703</v>
      </c>
      <c r="V200" s="13">
        <f>U200*0.75</f>
        <v>527.25</v>
      </c>
      <c r="W200" s="13">
        <f>U200*1.25</f>
        <v>878.75</v>
      </c>
      <c r="X200" s="13">
        <f>120+583</f>
        <v>703</v>
      </c>
      <c r="Y200" s="13">
        <f>X200*0.75</f>
        <v>527.25</v>
      </c>
      <c r="Z200" s="13">
        <f>X200*1.25</f>
        <v>878.75</v>
      </c>
      <c r="AA200" s="13">
        <f>120+583</f>
        <v>703</v>
      </c>
      <c r="AB200" s="13">
        <f>AA200*0.75</f>
        <v>527.25</v>
      </c>
      <c r="AC200" s="13">
        <f>AA200*1.25</f>
        <v>878.75</v>
      </c>
    </row>
    <row r="201" spans="1:29" ht="26.65" customHeight="1" x14ac:dyDescent="0.35">
      <c r="A201" s="23" t="s">
        <v>27</v>
      </c>
      <c r="B201" s="3" t="s">
        <v>21</v>
      </c>
      <c r="C201" s="23" t="s">
        <v>72</v>
      </c>
      <c r="D201" s="23" t="s">
        <v>126</v>
      </c>
      <c r="E201" s="23" t="s">
        <v>17</v>
      </c>
      <c r="F201" s="23" t="s">
        <v>102</v>
      </c>
      <c r="G201" s="22" t="s">
        <v>88</v>
      </c>
      <c r="H201" s="23" t="s">
        <v>86</v>
      </c>
      <c r="I201" s="28" t="s">
        <v>142</v>
      </c>
      <c r="J201" s="23" t="s">
        <v>247</v>
      </c>
      <c r="K201" s="23" t="s">
        <v>69</v>
      </c>
      <c r="L201" s="13">
        <v>256</v>
      </c>
      <c r="M201" s="13">
        <f>L201*0.75</f>
        <v>192</v>
      </c>
      <c r="N201" s="13">
        <f>L201*1.25</f>
        <v>320</v>
      </c>
      <c r="O201" s="13">
        <f>256+1250</f>
        <v>1506</v>
      </c>
      <c r="P201" s="13">
        <f>O201*0.75</f>
        <v>1129.5</v>
      </c>
      <c r="Q201" s="13">
        <f>O201*1.25</f>
        <v>1882.5</v>
      </c>
      <c r="R201" s="13">
        <f>256+1250</f>
        <v>1506</v>
      </c>
      <c r="S201" s="13">
        <f>R201*0.75</f>
        <v>1129.5</v>
      </c>
      <c r="T201" s="13">
        <f>R201*1.25</f>
        <v>1882.5</v>
      </c>
      <c r="U201" s="13">
        <f>256+1250</f>
        <v>1506</v>
      </c>
      <c r="V201" s="13">
        <f>U201*0.75</f>
        <v>1129.5</v>
      </c>
      <c r="W201" s="13">
        <f>U201*1.25</f>
        <v>1882.5</v>
      </c>
      <c r="X201" s="13">
        <f>256+1250</f>
        <v>1506</v>
      </c>
      <c r="Y201" s="13">
        <f>X201*0.75</f>
        <v>1129.5</v>
      </c>
      <c r="Z201" s="13">
        <f>X201*1.25</f>
        <v>1882.5</v>
      </c>
      <c r="AA201" s="13">
        <f>256+1250</f>
        <v>1506</v>
      </c>
      <c r="AB201" s="13">
        <f>AA201*0.75</f>
        <v>1129.5</v>
      </c>
      <c r="AC201" s="13">
        <f>AA201*1.25</f>
        <v>1882.5</v>
      </c>
    </row>
    <row r="202" spans="1:29" ht="25.15" customHeight="1" x14ac:dyDescent="0.35">
      <c r="A202" s="23" t="s">
        <v>27</v>
      </c>
      <c r="B202" s="3" t="s">
        <v>21</v>
      </c>
      <c r="C202" s="23" t="s">
        <v>73</v>
      </c>
      <c r="D202" s="23" t="s">
        <v>126</v>
      </c>
      <c r="E202" s="23" t="s">
        <v>17</v>
      </c>
      <c r="F202" s="23" t="s">
        <v>102</v>
      </c>
      <c r="G202" s="22" t="s">
        <v>88</v>
      </c>
      <c r="H202" s="23" t="s">
        <v>86</v>
      </c>
      <c r="I202" s="28" t="s">
        <v>142</v>
      </c>
      <c r="J202" s="23" t="s">
        <v>247</v>
      </c>
      <c r="K202" s="23" t="s">
        <v>69</v>
      </c>
      <c r="L202" s="13">
        <f>615+3000</f>
        <v>3615</v>
      </c>
      <c r="M202" s="13">
        <f>L202*0.75</f>
        <v>2711.25</v>
      </c>
      <c r="N202" s="13">
        <f>L202*1.25</f>
        <v>4518.75</v>
      </c>
      <c r="O202" s="13">
        <f>615+3000</f>
        <v>3615</v>
      </c>
      <c r="P202" s="13">
        <f>O202*0.75</f>
        <v>2711.25</v>
      </c>
      <c r="Q202" s="13">
        <f>O202*1.25</f>
        <v>4518.75</v>
      </c>
      <c r="R202" s="13">
        <f>615+3000</f>
        <v>3615</v>
      </c>
      <c r="S202" s="13">
        <f>R202*0.75</f>
        <v>2711.25</v>
      </c>
      <c r="T202" s="13">
        <f>R202*1.25</f>
        <v>4518.75</v>
      </c>
      <c r="U202" s="13">
        <f>615+3000</f>
        <v>3615</v>
      </c>
      <c r="V202" s="13">
        <f>U202*0.75</f>
        <v>2711.25</v>
      </c>
      <c r="W202" s="13">
        <f>U202*1.25</f>
        <v>4518.75</v>
      </c>
      <c r="X202" s="13">
        <f>615+3000</f>
        <v>3615</v>
      </c>
      <c r="Y202" s="13">
        <f>X202*0.75</f>
        <v>2711.25</v>
      </c>
      <c r="Z202" s="13">
        <f>X202*1.25</f>
        <v>4518.75</v>
      </c>
      <c r="AA202" s="13">
        <f>615+3000</f>
        <v>3615</v>
      </c>
      <c r="AB202" s="13">
        <f>AA202*0.75</f>
        <v>2711.25</v>
      </c>
      <c r="AC202" s="13">
        <f>AA202*1.25</f>
        <v>4518.75</v>
      </c>
    </row>
    <row r="203" spans="1:29" ht="14.5" x14ac:dyDescent="0.35">
      <c r="A203" s="23" t="s">
        <v>27</v>
      </c>
      <c r="B203" s="3" t="s">
        <v>21</v>
      </c>
      <c r="C203" s="23" t="s">
        <v>124</v>
      </c>
      <c r="D203" s="23" t="s">
        <v>127</v>
      </c>
      <c r="E203" s="23" t="s">
        <v>17</v>
      </c>
      <c r="F203" s="23" t="s">
        <v>102</v>
      </c>
      <c r="G203" s="22" t="s">
        <v>88</v>
      </c>
      <c r="H203" s="23" t="s">
        <v>86</v>
      </c>
      <c r="I203" s="28" t="s">
        <v>142</v>
      </c>
      <c r="J203" s="23" t="s">
        <v>247</v>
      </c>
      <c r="K203" s="23" t="s">
        <v>69</v>
      </c>
      <c r="L203" s="13">
        <f>R203</f>
        <v>5221</v>
      </c>
      <c r="M203" s="13">
        <f>L203*0.75</f>
        <v>3915.75</v>
      </c>
      <c r="N203" s="13">
        <f>L203*1.25</f>
        <v>6526.25</v>
      </c>
      <c r="O203" s="13">
        <v>888</v>
      </c>
      <c r="P203" s="13">
        <f>O203*0.75</f>
        <v>666</v>
      </c>
      <c r="Q203" s="13">
        <f>O203*1.25</f>
        <v>1110</v>
      </c>
      <c r="R203" s="13">
        <f>888+4333</f>
        <v>5221</v>
      </c>
      <c r="S203" s="13">
        <f>R203*0.75</f>
        <v>3915.75</v>
      </c>
      <c r="T203" s="13">
        <f>R203*1.25</f>
        <v>6526.25</v>
      </c>
      <c r="U203" s="13">
        <v>888</v>
      </c>
      <c r="V203" s="13">
        <f>U203*0.75</f>
        <v>666</v>
      </c>
      <c r="W203" s="13">
        <f>U203*1.25</f>
        <v>1110</v>
      </c>
      <c r="X203" s="13">
        <v>888</v>
      </c>
      <c r="Y203" s="13">
        <f>X203*0.75</f>
        <v>666</v>
      </c>
      <c r="Z203" s="13">
        <f>X203*1.25</f>
        <v>1110</v>
      </c>
      <c r="AA203" s="13">
        <v>888</v>
      </c>
      <c r="AB203" s="13">
        <f>AA203*0.75</f>
        <v>666</v>
      </c>
      <c r="AC203" s="13">
        <f>AA203*1.25</f>
        <v>1110</v>
      </c>
    </row>
    <row r="204" spans="1:29" ht="14.5" x14ac:dyDescent="0.35">
      <c r="A204" s="23" t="s">
        <v>27</v>
      </c>
      <c r="B204" s="3" t="s">
        <v>21</v>
      </c>
      <c r="C204" s="3" t="s">
        <v>218</v>
      </c>
      <c r="D204" s="3" t="s">
        <v>219</v>
      </c>
      <c r="E204" s="23" t="s">
        <v>17</v>
      </c>
      <c r="F204" s="23" t="s">
        <v>102</v>
      </c>
      <c r="G204" s="22" t="s">
        <v>88</v>
      </c>
      <c r="H204" s="23" t="s">
        <v>86</v>
      </c>
      <c r="I204" s="28" t="s">
        <v>142</v>
      </c>
      <c r="J204" s="23" t="s">
        <v>247</v>
      </c>
      <c r="K204" s="23" t="s">
        <v>69</v>
      </c>
      <c r="L204" s="13">
        <f>1680+2751</f>
        <v>4431</v>
      </c>
      <c r="M204" s="13">
        <f t="shared" ref="M204" si="142">L204*0.75</f>
        <v>3323.25</v>
      </c>
      <c r="N204" s="13">
        <f t="shared" ref="N204" si="143">L204*1.25</f>
        <v>5538.75</v>
      </c>
      <c r="O204" s="13">
        <f>1680+2751</f>
        <v>4431</v>
      </c>
      <c r="P204" s="13">
        <f t="shared" ref="P204" si="144">O204*0.75</f>
        <v>3323.25</v>
      </c>
      <c r="Q204" s="13">
        <f t="shared" ref="Q204" si="145">O204*1.25</f>
        <v>5538.75</v>
      </c>
      <c r="R204" s="13">
        <f>1680+2751</f>
        <v>4431</v>
      </c>
      <c r="S204" s="13">
        <f t="shared" ref="S204" si="146">R204*0.75</f>
        <v>3323.25</v>
      </c>
      <c r="T204" s="13">
        <f t="shared" ref="T204" si="147">R204*1.25</f>
        <v>5538.75</v>
      </c>
      <c r="U204" s="13">
        <f>1680+2751</f>
        <v>4431</v>
      </c>
      <c r="V204" s="13">
        <f t="shared" ref="V204" si="148">U204*0.75</f>
        <v>3323.25</v>
      </c>
      <c r="W204" s="13">
        <f t="shared" ref="W204" si="149">U204*1.25</f>
        <v>5538.75</v>
      </c>
      <c r="X204" s="13">
        <f>1680+2751</f>
        <v>4431</v>
      </c>
      <c r="Y204" s="13">
        <f t="shared" ref="Y204" si="150">X204*0.75</f>
        <v>3323.25</v>
      </c>
      <c r="Z204" s="13">
        <f t="shared" ref="Z204" si="151">X204*1.25</f>
        <v>5538.75</v>
      </c>
      <c r="AA204" s="13">
        <f>1680+2751</f>
        <v>4431</v>
      </c>
      <c r="AB204" s="13">
        <f t="shared" ref="AB204" si="152">AA204*0.75</f>
        <v>3323.25</v>
      </c>
      <c r="AC204" s="13">
        <f t="shared" ref="AC204" si="153">AA204*1.25</f>
        <v>5538.75</v>
      </c>
    </row>
    <row r="205" spans="1:29" ht="14.5" x14ac:dyDescent="0.35">
      <c r="A205" s="23" t="s">
        <v>27</v>
      </c>
      <c r="B205" s="3" t="s">
        <v>21</v>
      </c>
      <c r="C205" s="23" t="s">
        <v>74</v>
      </c>
      <c r="D205" s="23" t="s">
        <v>130</v>
      </c>
      <c r="E205" s="23" t="s">
        <v>17</v>
      </c>
      <c r="F205" s="23" t="s">
        <v>102</v>
      </c>
      <c r="G205" s="22" t="s">
        <v>88</v>
      </c>
      <c r="H205" s="23" t="s">
        <v>86</v>
      </c>
      <c r="I205" s="28" t="s">
        <v>142</v>
      </c>
      <c r="J205" s="23" t="s">
        <v>247</v>
      </c>
      <c r="K205" s="23" t="s">
        <v>69</v>
      </c>
      <c r="L205" s="13">
        <f>2100+3439</f>
        <v>5539</v>
      </c>
      <c r="M205" s="13">
        <f>L205*0.75</f>
        <v>4154.25</v>
      </c>
      <c r="N205" s="13">
        <f>L205*1.25</f>
        <v>6923.75</v>
      </c>
      <c r="O205" s="13">
        <f>2100+3439</f>
        <v>5539</v>
      </c>
      <c r="P205" s="13">
        <f>O205*0.75</f>
        <v>4154.25</v>
      </c>
      <c r="Q205" s="13">
        <f>O205*1.25</f>
        <v>6923.75</v>
      </c>
      <c r="R205" s="13">
        <f>2100+3439</f>
        <v>5539</v>
      </c>
      <c r="S205" s="13">
        <f>R205*0.75</f>
        <v>4154.25</v>
      </c>
      <c r="T205" s="13">
        <f>R205*1.25</f>
        <v>6923.75</v>
      </c>
      <c r="U205" s="13">
        <f>2100+3439</f>
        <v>5539</v>
      </c>
      <c r="V205" s="13">
        <f>U205*0.75</f>
        <v>4154.25</v>
      </c>
      <c r="W205" s="13">
        <f>U205*1.25</f>
        <v>6923.75</v>
      </c>
      <c r="X205" s="13">
        <f>2100+3439</f>
        <v>5539</v>
      </c>
      <c r="Y205" s="13">
        <f>X205*0.75</f>
        <v>4154.25</v>
      </c>
      <c r="Z205" s="13">
        <f>X205*1.25</f>
        <v>6923.75</v>
      </c>
      <c r="AA205" s="13">
        <f>2100+3439</f>
        <v>5539</v>
      </c>
      <c r="AB205" s="13">
        <f>AA205*0.75</f>
        <v>4154.25</v>
      </c>
      <c r="AC205" s="13">
        <f>AA205*1.25</f>
        <v>6923.75</v>
      </c>
    </row>
    <row r="206" spans="1:29" ht="14.5" x14ac:dyDescent="0.35">
      <c r="A206" s="23" t="s">
        <v>27</v>
      </c>
      <c r="B206" s="3" t="s">
        <v>21</v>
      </c>
      <c r="C206" s="23" t="s">
        <v>128</v>
      </c>
      <c r="D206" s="23" t="s">
        <v>129</v>
      </c>
      <c r="E206" s="23" t="s">
        <v>17</v>
      </c>
      <c r="F206" s="23" t="s">
        <v>102</v>
      </c>
      <c r="G206" s="22" t="s">
        <v>88</v>
      </c>
      <c r="H206" s="23" t="s">
        <v>86</v>
      </c>
      <c r="I206" s="28" t="s">
        <v>142</v>
      </c>
      <c r="J206" s="23" t="s">
        <v>247</v>
      </c>
      <c r="K206" s="23" t="s">
        <v>69</v>
      </c>
      <c r="L206" s="13">
        <f>5159+3150</f>
        <v>8309</v>
      </c>
      <c r="M206" s="13">
        <f>L206*0.75</f>
        <v>6231.75</v>
      </c>
      <c r="N206" s="13">
        <f>L206*1.25</f>
        <v>10386.25</v>
      </c>
      <c r="O206" s="13">
        <f>5159+3150</f>
        <v>8309</v>
      </c>
      <c r="P206" s="13">
        <f>O206*0.75</f>
        <v>6231.75</v>
      </c>
      <c r="Q206" s="13">
        <f>O206*1.25</f>
        <v>10386.25</v>
      </c>
      <c r="R206" s="13">
        <f>5159+3150</f>
        <v>8309</v>
      </c>
      <c r="S206" s="13">
        <f>R206*0.75</f>
        <v>6231.75</v>
      </c>
      <c r="T206" s="13">
        <f>R206*1.25</f>
        <v>10386.25</v>
      </c>
      <c r="U206" s="13">
        <f>5159+3150</f>
        <v>8309</v>
      </c>
      <c r="V206" s="13">
        <f>U206*0.75</f>
        <v>6231.75</v>
      </c>
      <c r="W206" s="13">
        <f>U206*1.25</f>
        <v>10386.25</v>
      </c>
      <c r="X206" s="13">
        <f>5159+3150</f>
        <v>8309</v>
      </c>
      <c r="Y206" s="13">
        <f>X206*0.75</f>
        <v>6231.75</v>
      </c>
      <c r="Z206" s="13">
        <f>X206*1.25</f>
        <v>10386.25</v>
      </c>
      <c r="AA206" s="13">
        <f>5159+3150</f>
        <v>8309</v>
      </c>
      <c r="AB206" s="13">
        <f>AA206*0.75</f>
        <v>6231.75</v>
      </c>
      <c r="AC206" s="13">
        <f>AA206*1.25</f>
        <v>10386.25</v>
      </c>
    </row>
    <row r="207" spans="1:29" x14ac:dyDescent="0.3">
      <c r="A207" s="23" t="s">
        <v>27</v>
      </c>
      <c r="B207" s="23" t="s">
        <v>21</v>
      </c>
      <c r="C207" s="3" t="s">
        <v>71</v>
      </c>
      <c r="D207" s="3" t="s">
        <v>126</v>
      </c>
      <c r="E207" s="3" t="s">
        <v>70</v>
      </c>
      <c r="F207" s="3" t="s">
        <v>105</v>
      </c>
      <c r="G207" s="13" t="s">
        <v>88</v>
      </c>
      <c r="H207" s="3" t="s">
        <v>84</v>
      </c>
      <c r="I207" s="3" t="s">
        <v>75</v>
      </c>
      <c r="J207" s="3" t="s">
        <v>79</v>
      </c>
      <c r="K207" s="3" t="s">
        <v>69</v>
      </c>
      <c r="L207" s="5">
        <v>4.0999999999999996</v>
      </c>
      <c r="M207" s="19">
        <v>3.9</v>
      </c>
      <c r="N207" s="19">
        <v>4.5</v>
      </c>
      <c r="O207" s="5">
        <v>4.0999999999999996</v>
      </c>
      <c r="P207" s="19">
        <v>3.9</v>
      </c>
      <c r="Q207" s="19">
        <v>4.5</v>
      </c>
      <c r="R207" s="5">
        <v>4.0999999999999996</v>
      </c>
      <c r="S207" s="19">
        <v>3.9</v>
      </c>
      <c r="T207" s="19">
        <v>4.5</v>
      </c>
      <c r="U207" s="9">
        <f t="shared" ref="U207:AC210" si="154">R207*0.95</f>
        <v>3.8949999999999996</v>
      </c>
      <c r="V207" s="9">
        <f t="shared" si="154"/>
        <v>3.7049999999999996</v>
      </c>
      <c r="W207" s="9">
        <f t="shared" si="154"/>
        <v>4.2749999999999995</v>
      </c>
      <c r="X207" s="9">
        <f t="shared" si="154"/>
        <v>3.7002499999999996</v>
      </c>
      <c r="Y207" s="9">
        <f t="shared" si="154"/>
        <v>3.5197499999999993</v>
      </c>
      <c r="Z207" s="9">
        <f t="shared" si="154"/>
        <v>4.0612499999999994</v>
      </c>
      <c r="AA207" s="9">
        <f t="shared" si="154"/>
        <v>3.5152374999999996</v>
      </c>
      <c r="AB207" s="9">
        <f t="shared" si="154"/>
        <v>3.3437624999999991</v>
      </c>
      <c r="AC207" s="9">
        <f t="shared" si="154"/>
        <v>3.8581874999999992</v>
      </c>
    </row>
    <row r="208" spans="1:29" x14ac:dyDescent="0.3">
      <c r="A208" s="23" t="s">
        <v>27</v>
      </c>
      <c r="B208" s="23" t="s">
        <v>21</v>
      </c>
      <c r="C208" s="3" t="s">
        <v>72</v>
      </c>
      <c r="D208" s="3" t="s">
        <v>126</v>
      </c>
      <c r="E208" s="3" t="s">
        <v>70</v>
      </c>
      <c r="F208" s="3" t="s">
        <v>105</v>
      </c>
      <c r="G208" s="13" t="s">
        <v>88</v>
      </c>
      <c r="H208" s="3" t="s">
        <v>84</v>
      </c>
      <c r="I208" s="3" t="s">
        <v>75</v>
      </c>
      <c r="J208" s="3" t="s">
        <v>79</v>
      </c>
      <c r="K208" s="3" t="s">
        <v>69</v>
      </c>
      <c r="L208" s="5">
        <v>5.3</v>
      </c>
      <c r="M208" s="19">
        <v>5</v>
      </c>
      <c r="N208" s="19">
        <v>6.4</v>
      </c>
      <c r="O208" s="5">
        <v>5.3</v>
      </c>
      <c r="P208" s="19">
        <v>5</v>
      </c>
      <c r="Q208" s="19">
        <v>6.4</v>
      </c>
      <c r="R208" s="5">
        <v>5.3</v>
      </c>
      <c r="S208" s="19">
        <v>5</v>
      </c>
      <c r="T208" s="19">
        <v>6.4</v>
      </c>
      <c r="U208" s="9">
        <f t="shared" si="154"/>
        <v>5.0349999999999993</v>
      </c>
      <c r="V208" s="9">
        <f t="shared" si="154"/>
        <v>4.75</v>
      </c>
      <c r="W208" s="9">
        <f t="shared" si="154"/>
        <v>6.08</v>
      </c>
      <c r="X208" s="9">
        <f t="shared" si="154"/>
        <v>4.7832499999999989</v>
      </c>
      <c r="Y208" s="9">
        <f t="shared" si="154"/>
        <v>4.5125000000000002</v>
      </c>
      <c r="Z208" s="9">
        <f t="shared" si="154"/>
        <v>5.7759999999999998</v>
      </c>
      <c r="AA208" s="9">
        <f t="shared" si="154"/>
        <v>4.5440874999999989</v>
      </c>
      <c r="AB208" s="9">
        <f t="shared" si="154"/>
        <v>4.2868750000000002</v>
      </c>
      <c r="AC208" s="9">
        <f t="shared" si="154"/>
        <v>5.4871999999999996</v>
      </c>
    </row>
    <row r="209" spans="1:29" x14ac:dyDescent="0.3">
      <c r="A209" s="23" t="s">
        <v>27</v>
      </c>
      <c r="B209" s="23" t="s">
        <v>21</v>
      </c>
      <c r="C209" s="3" t="s">
        <v>73</v>
      </c>
      <c r="D209" s="3" t="s">
        <v>126</v>
      </c>
      <c r="E209" s="3" t="s">
        <v>70</v>
      </c>
      <c r="F209" s="3" t="s">
        <v>105</v>
      </c>
      <c r="G209" s="13" t="s">
        <v>88</v>
      </c>
      <c r="H209" s="3" t="s">
        <v>84</v>
      </c>
      <c r="I209" s="3" t="s">
        <v>75</v>
      </c>
      <c r="J209" s="3" t="s">
        <v>79</v>
      </c>
      <c r="K209" s="3" t="s">
        <v>69</v>
      </c>
      <c r="L209" s="5">
        <v>7.5</v>
      </c>
      <c r="M209" s="19">
        <v>7.3</v>
      </c>
      <c r="N209" s="19">
        <v>7.8</v>
      </c>
      <c r="O209" s="5">
        <v>7.5</v>
      </c>
      <c r="P209" s="19">
        <v>7.3</v>
      </c>
      <c r="Q209" s="19">
        <v>7.8</v>
      </c>
      <c r="R209" s="5">
        <v>7.5</v>
      </c>
      <c r="S209" s="19">
        <v>7.3</v>
      </c>
      <c r="T209" s="19">
        <v>7.8</v>
      </c>
      <c r="U209" s="9">
        <f t="shared" si="154"/>
        <v>7.125</v>
      </c>
      <c r="V209" s="9">
        <f t="shared" si="154"/>
        <v>6.9349999999999996</v>
      </c>
      <c r="W209" s="9">
        <f t="shared" si="154"/>
        <v>7.4099999999999993</v>
      </c>
      <c r="X209" s="9">
        <f t="shared" si="154"/>
        <v>6.7687499999999998</v>
      </c>
      <c r="Y209" s="9">
        <f t="shared" si="154"/>
        <v>6.5882499999999995</v>
      </c>
      <c r="Z209" s="9">
        <f t="shared" si="154"/>
        <v>7.0394999999999985</v>
      </c>
      <c r="AA209" s="9">
        <f t="shared" si="154"/>
        <v>6.4303124999999994</v>
      </c>
      <c r="AB209" s="9">
        <f t="shared" si="154"/>
        <v>6.2588374999999994</v>
      </c>
      <c r="AC209" s="9">
        <f t="shared" si="154"/>
        <v>6.6875249999999982</v>
      </c>
    </row>
    <row r="210" spans="1:29" x14ac:dyDescent="0.3">
      <c r="A210" s="23" t="s">
        <v>27</v>
      </c>
      <c r="B210" s="23" t="s">
        <v>21</v>
      </c>
      <c r="C210" s="3" t="s">
        <v>124</v>
      </c>
      <c r="D210" s="3" t="s">
        <v>127</v>
      </c>
      <c r="E210" s="3" t="s">
        <v>70</v>
      </c>
      <c r="F210" s="3" t="s">
        <v>105</v>
      </c>
      <c r="G210" s="13" t="s">
        <v>88</v>
      </c>
      <c r="H210" s="3" t="s">
        <v>84</v>
      </c>
      <c r="I210" s="3" t="s">
        <v>75</v>
      </c>
      <c r="J210" s="3" t="s">
        <v>79</v>
      </c>
      <c r="K210" s="3" t="s">
        <v>69</v>
      </c>
      <c r="L210" s="5">
        <v>7.5</v>
      </c>
      <c r="M210" s="19">
        <v>7.3</v>
      </c>
      <c r="N210" s="19">
        <v>7.8</v>
      </c>
      <c r="O210" s="5">
        <v>7.5</v>
      </c>
      <c r="P210" s="19">
        <v>7.3</v>
      </c>
      <c r="Q210" s="19">
        <v>7.8</v>
      </c>
      <c r="R210" s="5">
        <v>7.5</v>
      </c>
      <c r="S210" s="19">
        <v>7.3</v>
      </c>
      <c r="T210" s="19">
        <v>7.8</v>
      </c>
      <c r="U210" s="9">
        <f t="shared" si="154"/>
        <v>7.125</v>
      </c>
      <c r="V210" s="9">
        <f t="shared" si="154"/>
        <v>6.9349999999999996</v>
      </c>
      <c r="W210" s="9">
        <f t="shared" si="154"/>
        <v>7.4099999999999993</v>
      </c>
      <c r="X210" s="9">
        <f t="shared" si="154"/>
        <v>6.7687499999999998</v>
      </c>
      <c r="Y210" s="9">
        <f t="shared" si="154"/>
        <v>6.5882499999999995</v>
      </c>
      <c r="Z210" s="9">
        <f t="shared" si="154"/>
        <v>7.0394999999999985</v>
      </c>
      <c r="AA210" s="9">
        <f t="shared" si="154"/>
        <v>6.4303124999999994</v>
      </c>
      <c r="AB210" s="9">
        <f t="shared" si="154"/>
        <v>6.2588374999999994</v>
      </c>
      <c r="AC210" s="9">
        <f t="shared" si="154"/>
        <v>6.6875249999999982</v>
      </c>
    </row>
    <row r="211" spans="1:29" x14ac:dyDescent="0.3">
      <c r="A211" s="23" t="s">
        <v>27</v>
      </c>
      <c r="B211" s="23" t="s">
        <v>21</v>
      </c>
      <c r="C211" s="3" t="s">
        <v>218</v>
      </c>
      <c r="D211" s="3" t="s">
        <v>219</v>
      </c>
      <c r="E211" s="3" t="s">
        <v>70</v>
      </c>
      <c r="F211" s="3" t="s">
        <v>105</v>
      </c>
      <c r="G211" s="13" t="s">
        <v>88</v>
      </c>
      <c r="H211" s="3" t="s">
        <v>84</v>
      </c>
      <c r="I211" s="3" t="s">
        <v>75</v>
      </c>
      <c r="J211" s="3" t="s">
        <v>79</v>
      </c>
      <c r="K211" s="3" t="s">
        <v>69</v>
      </c>
      <c r="L211" s="3">
        <v>8</v>
      </c>
      <c r="M211" s="19">
        <v>7.9</v>
      </c>
      <c r="N211" s="19">
        <v>8.4</v>
      </c>
      <c r="O211" s="3">
        <v>8</v>
      </c>
      <c r="P211" s="19">
        <v>7.9</v>
      </c>
      <c r="Q211" s="19">
        <v>8.4</v>
      </c>
      <c r="R211" s="3">
        <v>8</v>
      </c>
      <c r="S211" s="19">
        <v>7.9</v>
      </c>
      <c r="T211" s="19">
        <v>8.4</v>
      </c>
      <c r="U211" s="3">
        <v>8</v>
      </c>
      <c r="V211" s="19">
        <v>7.9</v>
      </c>
      <c r="W211" s="19">
        <v>8.4</v>
      </c>
      <c r="X211" s="3">
        <v>8</v>
      </c>
      <c r="Y211" s="19">
        <v>7.9</v>
      </c>
      <c r="Z211" s="19">
        <v>8.4</v>
      </c>
      <c r="AA211" s="3">
        <v>8</v>
      </c>
      <c r="AB211" s="19">
        <v>7.9</v>
      </c>
      <c r="AC211" s="19">
        <v>8.4</v>
      </c>
    </row>
    <row r="212" spans="1:29" x14ac:dyDescent="0.3">
      <c r="A212" s="23" t="s">
        <v>27</v>
      </c>
      <c r="B212" s="23" t="s">
        <v>21</v>
      </c>
      <c r="C212" s="3" t="s">
        <v>74</v>
      </c>
      <c r="D212" s="3" t="s">
        <v>130</v>
      </c>
      <c r="E212" s="3" t="s">
        <v>70</v>
      </c>
      <c r="F212" s="3" t="s">
        <v>105</v>
      </c>
      <c r="G212" s="13" t="s">
        <v>88</v>
      </c>
      <c r="H212" s="3" t="s">
        <v>84</v>
      </c>
      <c r="I212" s="3" t="s">
        <v>75</v>
      </c>
      <c r="J212" s="3" t="s">
        <v>79</v>
      </c>
      <c r="K212" s="3" t="s">
        <v>69</v>
      </c>
      <c r="L212" s="3">
        <v>8</v>
      </c>
      <c r="M212" s="19">
        <v>7.9</v>
      </c>
      <c r="N212" s="19">
        <v>8.4</v>
      </c>
      <c r="O212" s="3">
        <v>8</v>
      </c>
      <c r="P212" s="19">
        <v>7.9</v>
      </c>
      <c r="Q212" s="19">
        <v>8.4</v>
      </c>
      <c r="R212" s="3">
        <v>8</v>
      </c>
      <c r="S212" s="19">
        <v>7.9</v>
      </c>
      <c r="T212" s="19">
        <v>8.4</v>
      </c>
      <c r="U212" s="9">
        <f t="shared" ref="U212:AC213" si="155">R212*0.95</f>
        <v>7.6</v>
      </c>
      <c r="V212" s="9">
        <f t="shared" si="155"/>
        <v>7.5049999999999999</v>
      </c>
      <c r="W212" s="9">
        <f t="shared" si="155"/>
        <v>7.9799999999999995</v>
      </c>
      <c r="X212" s="9">
        <f t="shared" si="155"/>
        <v>7.22</v>
      </c>
      <c r="Y212" s="9">
        <f t="shared" si="155"/>
        <v>7.1297499999999996</v>
      </c>
      <c r="Z212" s="9">
        <f t="shared" si="155"/>
        <v>7.5809999999999995</v>
      </c>
      <c r="AA212" s="9">
        <f t="shared" si="155"/>
        <v>6.8589999999999991</v>
      </c>
      <c r="AB212" s="9">
        <f t="shared" si="155"/>
        <v>6.7732624999999995</v>
      </c>
      <c r="AC212" s="9">
        <f t="shared" si="155"/>
        <v>7.2019499999999992</v>
      </c>
    </row>
    <row r="213" spans="1:29" x14ac:dyDescent="0.3">
      <c r="A213" s="23" t="s">
        <v>27</v>
      </c>
      <c r="B213" s="23" t="s">
        <v>21</v>
      </c>
      <c r="C213" s="3" t="s">
        <v>128</v>
      </c>
      <c r="D213" s="3" t="s">
        <v>129</v>
      </c>
      <c r="E213" s="3" t="s">
        <v>70</v>
      </c>
      <c r="F213" s="3" t="s">
        <v>105</v>
      </c>
      <c r="G213" s="13" t="s">
        <v>88</v>
      </c>
      <c r="H213" s="3" t="s">
        <v>84</v>
      </c>
      <c r="I213" s="3" t="s">
        <v>75</v>
      </c>
      <c r="J213" s="3" t="s">
        <v>131</v>
      </c>
      <c r="K213" s="3" t="s">
        <v>69</v>
      </c>
      <c r="L213" s="3">
        <v>8</v>
      </c>
      <c r="M213" s="19">
        <v>7.9</v>
      </c>
      <c r="N213" s="19">
        <v>8.4</v>
      </c>
      <c r="O213" s="3">
        <v>8</v>
      </c>
      <c r="P213" s="19">
        <v>7.9</v>
      </c>
      <c r="Q213" s="19">
        <v>8.4</v>
      </c>
      <c r="R213" s="3">
        <v>8</v>
      </c>
      <c r="S213" s="19">
        <v>7.9</v>
      </c>
      <c r="T213" s="19">
        <v>8.4</v>
      </c>
      <c r="U213" s="9">
        <f t="shared" si="155"/>
        <v>7.6</v>
      </c>
      <c r="V213" s="9">
        <f t="shared" si="155"/>
        <v>7.5049999999999999</v>
      </c>
      <c r="W213" s="9">
        <f t="shared" si="155"/>
        <v>7.9799999999999995</v>
      </c>
      <c r="X213" s="9">
        <f t="shared" si="155"/>
        <v>7.22</v>
      </c>
      <c r="Y213" s="9">
        <f t="shared" si="155"/>
        <v>7.1297499999999996</v>
      </c>
      <c r="Z213" s="9">
        <f t="shared" si="155"/>
        <v>7.5809999999999995</v>
      </c>
      <c r="AA213" s="9">
        <f t="shared" si="155"/>
        <v>6.8589999999999991</v>
      </c>
      <c r="AB213" s="9">
        <f t="shared" si="155"/>
        <v>6.7732624999999995</v>
      </c>
      <c r="AC213" s="9">
        <f t="shared" si="155"/>
        <v>7.2019499999999992</v>
      </c>
    </row>
    <row r="214" spans="1:29" ht="14.5" x14ac:dyDescent="0.35">
      <c r="A214" s="23" t="s">
        <v>27</v>
      </c>
      <c r="B214" s="23" t="s">
        <v>170</v>
      </c>
      <c r="C214" s="23" t="s">
        <v>71</v>
      </c>
      <c r="D214" s="23" t="s">
        <v>126</v>
      </c>
      <c r="E214" s="23" t="s">
        <v>171</v>
      </c>
      <c r="F214" s="23" t="s">
        <v>102</v>
      </c>
      <c r="G214" s="22" t="s">
        <v>88</v>
      </c>
      <c r="H214" s="23" t="s">
        <v>86</v>
      </c>
      <c r="I214" s="28" t="s">
        <v>142</v>
      </c>
      <c r="J214" s="23" t="s">
        <v>146</v>
      </c>
      <c r="K214" s="23" t="s">
        <v>69</v>
      </c>
      <c r="L214" s="13">
        <v>44</v>
      </c>
      <c r="M214" s="13">
        <f t="shared" ref="M214:M227" si="156">L214*0.75</f>
        <v>33</v>
      </c>
      <c r="N214" s="13">
        <f t="shared" ref="N214:N227" si="157">L214*1.25</f>
        <v>55</v>
      </c>
      <c r="O214" s="13">
        <v>44</v>
      </c>
      <c r="P214" s="13">
        <f t="shared" ref="P214:P227" si="158">O214*0.75</f>
        <v>33</v>
      </c>
      <c r="Q214" s="13">
        <f t="shared" ref="Q214:Q227" si="159">O214*1.25</f>
        <v>55</v>
      </c>
      <c r="R214" s="13">
        <v>44</v>
      </c>
      <c r="S214" s="13">
        <f t="shared" ref="S214:S227" si="160">R214*0.75</f>
        <v>33</v>
      </c>
      <c r="T214" s="13">
        <f t="shared" ref="T214:T227" si="161">R214*1.25</f>
        <v>55</v>
      </c>
      <c r="U214" s="13">
        <v>44</v>
      </c>
      <c r="V214" s="13">
        <f t="shared" ref="V214:V227" si="162">U214*0.75</f>
        <v>33</v>
      </c>
      <c r="W214" s="13">
        <f t="shared" ref="W214:W227" si="163">U214*1.25</f>
        <v>55</v>
      </c>
      <c r="X214" s="13">
        <v>44</v>
      </c>
      <c r="Y214" s="13">
        <f t="shared" ref="Y214:Y227" si="164">X214*0.75</f>
        <v>33</v>
      </c>
      <c r="Z214" s="13">
        <f t="shared" ref="Z214:Z227" si="165">X214*1.25</f>
        <v>55</v>
      </c>
      <c r="AA214" s="13">
        <v>44</v>
      </c>
      <c r="AB214" s="13">
        <f t="shared" ref="AB214:AB227" si="166">AA214*0.75</f>
        <v>33</v>
      </c>
      <c r="AC214" s="13">
        <f t="shared" ref="AC214:AC227" si="167">AA214*1.25</f>
        <v>55</v>
      </c>
    </row>
    <row r="215" spans="1:29" ht="14.5" x14ac:dyDescent="0.35">
      <c r="A215" s="23" t="s">
        <v>27</v>
      </c>
      <c r="B215" s="23" t="s">
        <v>170</v>
      </c>
      <c r="C215" s="23" t="s">
        <v>72</v>
      </c>
      <c r="D215" s="23" t="s">
        <v>126</v>
      </c>
      <c r="E215" s="23" t="s">
        <v>171</v>
      </c>
      <c r="F215" s="23" t="s">
        <v>102</v>
      </c>
      <c r="G215" s="22" t="s">
        <v>88</v>
      </c>
      <c r="H215" s="23" t="s">
        <v>86</v>
      </c>
      <c r="I215" s="28" t="s">
        <v>142</v>
      </c>
      <c r="J215" s="23" t="s">
        <v>146</v>
      </c>
      <c r="K215" s="23" t="s">
        <v>69</v>
      </c>
      <c r="L215" s="13">
        <v>94</v>
      </c>
      <c r="M215" s="13">
        <f t="shared" si="156"/>
        <v>70.5</v>
      </c>
      <c r="N215" s="13">
        <f t="shared" si="157"/>
        <v>117.5</v>
      </c>
      <c r="O215" s="13">
        <v>94</v>
      </c>
      <c r="P215" s="13">
        <f t="shared" si="158"/>
        <v>70.5</v>
      </c>
      <c r="Q215" s="13">
        <f t="shared" si="159"/>
        <v>117.5</v>
      </c>
      <c r="R215" s="13">
        <v>94</v>
      </c>
      <c r="S215" s="13">
        <f t="shared" si="160"/>
        <v>70.5</v>
      </c>
      <c r="T215" s="13">
        <f t="shared" si="161"/>
        <v>117.5</v>
      </c>
      <c r="U215" s="13">
        <v>94</v>
      </c>
      <c r="V215" s="13">
        <f t="shared" si="162"/>
        <v>70.5</v>
      </c>
      <c r="W215" s="13">
        <f t="shared" si="163"/>
        <v>117.5</v>
      </c>
      <c r="X215" s="13">
        <v>94</v>
      </c>
      <c r="Y215" s="13">
        <f t="shared" si="164"/>
        <v>70.5</v>
      </c>
      <c r="Z215" s="13">
        <f t="shared" si="165"/>
        <v>117.5</v>
      </c>
      <c r="AA215" s="13">
        <v>94</v>
      </c>
      <c r="AB215" s="13">
        <f t="shared" si="166"/>
        <v>70.5</v>
      </c>
      <c r="AC215" s="13">
        <f t="shared" si="167"/>
        <v>117.5</v>
      </c>
    </row>
    <row r="216" spans="1:29" ht="14.5" x14ac:dyDescent="0.35">
      <c r="A216" s="23" t="s">
        <v>27</v>
      </c>
      <c r="B216" s="23" t="s">
        <v>170</v>
      </c>
      <c r="C216" s="23" t="s">
        <v>73</v>
      </c>
      <c r="D216" s="23" t="s">
        <v>126</v>
      </c>
      <c r="E216" s="23" t="s">
        <v>171</v>
      </c>
      <c r="F216" s="23" t="s">
        <v>102</v>
      </c>
      <c r="G216" s="22" t="s">
        <v>88</v>
      </c>
      <c r="H216" s="23" t="s">
        <v>86</v>
      </c>
      <c r="I216" s="28" t="s">
        <v>142</v>
      </c>
      <c r="J216" s="23" t="s">
        <v>146</v>
      </c>
      <c r="K216" s="23" t="s">
        <v>69</v>
      </c>
      <c r="L216" s="13">
        <v>225</v>
      </c>
      <c r="M216" s="13">
        <f t="shared" si="156"/>
        <v>168.75</v>
      </c>
      <c r="N216" s="13">
        <f t="shared" si="157"/>
        <v>281.25</v>
      </c>
      <c r="O216" s="13">
        <v>225</v>
      </c>
      <c r="P216" s="13">
        <f t="shared" si="158"/>
        <v>168.75</v>
      </c>
      <c r="Q216" s="13">
        <f t="shared" si="159"/>
        <v>281.25</v>
      </c>
      <c r="R216" s="13">
        <v>225</v>
      </c>
      <c r="S216" s="13">
        <f t="shared" si="160"/>
        <v>168.75</v>
      </c>
      <c r="T216" s="13">
        <f t="shared" si="161"/>
        <v>281.25</v>
      </c>
      <c r="U216" s="13">
        <v>225</v>
      </c>
      <c r="V216" s="13">
        <f t="shared" si="162"/>
        <v>168.75</v>
      </c>
      <c r="W216" s="13">
        <f t="shared" si="163"/>
        <v>281.25</v>
      </c>
      <c r="X216" s="13">
        <v>225</v>
      </c>
      <c r="Y216" s="13">
        <f t="shared" si="164"/>
        <v>168.75</v>
      </c>
      <c r="Z216" s="13">
        <f t="shared" si="165"/>
        <v>281.25</v>
      </c>
      <c r="AA216" s="13">
        <v>225</v>
      </c>
      <c r="AB216" s="13">
        <f t="shared" si="166"/>
        <v>168.75</v>
      </c>
      <c r="AC216" s="13">
        <f t="shared" si="167"/>
        <v>281.25</v>
      </c>
    </row>
    <row r="217" spans="1:29" ht="14.5" x14ac:dyDescent="0.35">
      <c r="A217" s="23" t="s">
        <v>27</v>
      </c>
      <c r="B217" s="23" t="s">
        <v>170</v>
      </c>
      <c r="C217" s="23" t="s">
        <v>124</v>
      </c>
      <c r="D217" s="23" t="s">
        <v>127</v>
      </c>
      <c r="E217" s="23" t="s">
        <v>171</v>
      </c>
      <c r="F217" s="23" t="s">
        <v>102</v>
      </c>
      <c r="G217" s="22" t="s">
        <v>88</v>
      </c>
      <c r="H217" s="23" t="s">
        <v>86</v>
      </c>
      <c r="I217" s="28" t="s">
        <v>142</v>
      </c>
      <c r="J217" s="23" t="s">
        <v>146</v>
      </c>
      <c r="K217" s="23" t="s">
        <v>69</v>
      </c>
      <c r="L217" s="13">
        <f>R217</f>
        <v>325</v>
      </c>
      <c r="M217" s="13">
        <f t="shared" si="156"/>
        <v>243.75</v>
      </c>
      <c r="N217" s="13">
        <f t="shared" si="157"/>
        <v>406.25</v>
      </c>
      <c r="O217" s="13">
        <v>225</v>
      </c>
      <c r="P217" s="13">
        <f t="shared" si="158"/>
        <v>168.75</v>
      </c>
      <c r="Q217" s="13">
        <f t="shared" si="159"/>
        <v>281.25</v>
      </c>
      <c r="R217" s="13">
        <v>325</v>
      </c>
      <c r="S217" s="13">
        <f t="shared" si="160"/>
        <v>243.75</v>
      </c>
      <c r="T217" s="13">
        <f t="shared" si="161"/>
        <v>406.25</v>
      </c>
      <c r="U217" s="13">
        <v>225</v>
      </c>
      <c r="V217" s="13">
        <f t="shared" si="162"/>
        <v>168.75</v>
      </c>
      <c r="W217" s="13">
        <f t="shared" si="163"/>
        <v>281.25</v>
      </c>
      <c r="X217" s="13">
        <v>225</v>
      </c>
      <c r="Y217" s="13">
        <f t="shared" si="164"/>
        <v>168.75</v>
      </c>
      <c r="Z217" s="13">
        <f t="shared" si="165"/>
        <v>281.25</v>
      </c>
      <c r="AA217" s="13">
        <v>225</v>
      </c>
      <c r="AB217" s="13">
        <f t="shared" si="166"/>
        <v>168.75</v>
      </c>
      <c r="AC217" s="13">
        <f t="shared" si="167"/>
        <v>281.25</v>
      </c>
    </row>
    <row r="218" spans="1:29" ht="15.65" customHeight="1" x14ac:dyDescent="0.35">
      <c r="A218" s="23" t="s">
        <v>27</v>
      </c>
      <c r="B218" s="23" t="s">
        <v>170</v>
      </c>
      <c r="C218" s="3" t="s">
        <v>218</v>
      </c>
      <c r="D218" s="3" t="s">
        <v>219</v>
      </c>
      <c r="E218" s="23" t="s">
        <v>171</v>
      </c>
      <c r="F218" s="23" t="s">
        <v>102</v>
      </c>
      <c r="G218" s="22" t="s">
        <v>88</v>
      </c>
      <c r="H218" s="23" t="s">
        <v>86</v>
      </c>
      <c r="I218" s="28" t="s">
        <v>142</v>
      </c>
      <c r="J218" s="23" t="s">
        <v>146</v>
      </c>
      <c r="K218" s="23" t="s">
        <v>69</v>
      </c>
      <c r="L218" s="13">
        <v>176</v>
      </c>
      <c r="M218" s="13">
        <f t="shared" si="156"/>
        <v>132</v>
      </c>
      <c r="N218" s="13">
        <f t="shared" si="157"/>
        <v>220</v>
      </c>
      <c r="O218" s="13">
        <v>176</v>
      </c>
      <c r="P218" s="13">
        <f t="shared" si="158"/>
        <v>132</v>
      </c>
      <c r="Q218" s="13">
        <f t="shared" si="159"/>
        <v>220</v>
      </c>
      <c r="R218" s="13">
        <v>176</v>
      </c>
      <c r="S218" s="13">
        <f t="shared" si="160"/>
        <v>132</v>
      </c>
      <c r="T218" s="13">
        <f t="shared" si="161"/>
        <v>220</v>
      </c>
      <c r="U218" s="13">
        <v>176</v>
      </c>
      <c r="V218" s="13">
        <f t="shared" si="162"/>
        <v>132</v>
      </c>
      <c r="W218" s="13">
        <f t="shared" si="163"/>
        <v>220</v>
      </c>
      <c r="X218" s="13">
        <v>176</v>
      </c>
      <c r="Y218" s="13">
        <f t="shared" si="164"/>
        <v>132</v>
      </c>
      <c r="Z218" s="13">
        <f t="shared" si="165"/>
        <v>220</v>
      </c>
      <c r="AA218" s="13">
        <v>176</v>
      </c>
      <c r="AB218" s="13">
        <f t="shared" si="166"/>
        <v>132</v>
      </c>
      <c r="AC218" s="13">
        <f t="shared" si="167"/>
        <v>220</v>
      </c>
    </row>
    <row r="219" spans="1:29" ht="14.5" x14ac:dyDescent="0.35">
      <c r="A219" s="23" t="s">
        <v>27</v>
      </c>
      <c r="B219" s="23" t="s">
        <v>170</v>
      </c>
      <c r="C219" s="23" t="s">
        <v>74</v>
      </c>
      <c r="D219" s="23" t="s">
        <v>130</v>
      </c>
      <c r="E219" s="23" t="s">
        <v>171</v>
      </c>
      <c r="F219" s="23" t="s">
        <v>102</v>
      </c>
      <c r="G219" s="22" t="s">
        <v>88</v>
      </c>
      <c r="H219" s="23" t="s">
        <v>86</v>
      </c>
      <c r="I219" s="28" t="s">
        <v>142</v>
      </c>
      <c r="J219" s="23" t="s">
        <v>146</v>
      </c>
      <c r="K219" s="23" t="s">
        <v>69</v>
      </c>
      <c r="L219" s="13">
        <v>220</v>
      </c>
      <c r="M219" s="13">
        <f t="shared" si="156"/>
        <v>165</v>
      </c>
      <c r="N219" s="13">
        <f t="shared" si="157"/>
        <v>275</v>
      </c>
      <c r="O219" s="13">
        <v>220</v>
      </c>
      <c r="P219" s="13">
        <f t="shared" si="158"/>
        <v>165</v>
      </c>
      <c r="Q219" s="13">
        <f t="shared" si="159"/>
        <v>275</v>
      </c>
      <c r="R219" s="13">
        <v>220</v>
      </c>
      <c r="S219" s="13">
        <f t="shared" si="160"/>
        <v>165</v>
      </c>
      <c r="T219" s="13">
        <f t="shared" si="161"/>
        <v>275</v>
      </c>
      <c r="U219" s="13">
        <v>220</v>
      </c>
      <c r="V219" s="13">
        <f t="shared" si="162"/>
        <v>165</v>
      </c>
      <c r="W219" s="13">
        <f t="shared" si="163"/>
        <v>275</v>
      </c>
      <c r="X219" s="13">
        <v>220</v>
      </c>
      <c r="Y219" s="13">
        <f t="shared" si="164"/>
        <v>165</v>
      </c>
      <c r="Z219" s="13">
        <f t="shared" si="165"/>
        <v>275</v>
      </c>
      <c r="AA219" s="13">
        <v>220</v>
      </c>
      <c r="AB219" s="13">
        <f t="shared" si="166"/>
        <v>165</v>
      </c>
      <c r="AC219" s="13">
        <f t="shared" si="167"/>
        <v>275</v>
      </c>
    </row>
    <row r="220" spans="1:29" ht="14.5" x14ac:dyDescent="0.35">
      <c r="A220" s="23" t="s">
        <v>27</v>
      </c>
      <c r="B220" s="23" t="s">
        <v>170</v>
      </c>
      <c r="C220" s="23" t="s">
        <v>128</v>
      </c>
      <c r="D220" s="23" t="s">
        <v>129</v>
      </c>
      <c r="E220" s="23" t="s">
        <v>171</v>
      </c>
      <c r="F220" s="23" t="s">
        <v>102</v>
      </c>
      <c r="G220" s="22" t="s">
        <v>88</v>
      </c>
      <c r="H220" s="23" t="s">
        <v>86</v>
      </c>
      <c r="I220" s="28" t="s">
        <v>142</v>
      </c>
      <c r="J220" s="23" t="s">
        <v>146</v>
      </c>
      <c r="K220" s="23" t="s">
        <v>69</v>
      </c>
      <c r="L220" s="13">
        <v>330</v>
      </c>
      <c r="M220" s="13">
        <f t="shared" si="156"/>
        <v>247.5</v>
      </c>
      <c r="N220" s="13">
        <f t="shared" si="157"/>
        <v>412.5</v>
      </c>
      <c r="O220" s="13">
        <v>330</v>
      </c>
      <c r="P220" s="13">
        <f t="shared" si="158"/>
        <v>247.5</v>
      </c>
      <c r="Q220" s="13">
        <f t="shared" si="159"/>
        <v>412.5</v>
      </c>
      <c r="R220" s="13">
        <v>330</v>
      </c>
      <c r="S220" s="13">
        <f t="shared" si="160"/>
        <v>247.5</v>
      </c>
      <c r="T220" s="13">
        <f t="shared" si="161"/>
        <v>412.5</v>
      </c>
      <c r="U220" s="13">
        <v>330</v>
      </c>
      <c r="V220" s="13">
        <f t="shared" si="162"/>
        <v>247.5</v>
      </c>
      <c r="W220" s="13">
        <f t="shared" si="163"/>
        <v>412.5</v>
      </c>
      <c r="X220" s="13">
        <v>330</v>
      </c>
      <c r="Y220" s="13">
        <f t="shared" si="164"/>
        <v>247.5</v>
      </c>
      <c r="Z220" s="13">
        <f t="shared" si="165"/>
        <v>412.5</v>
      </c>
      <c r="AA220" s="13">
        <v>330</v>
      </c>
      <c r="AB220" s="13">
        <f t="shared" si="166"/>
        <v>247.5</v>
      </c>
      <c r="AC220" s="13">
        <f t="shared" si="167"/>
        <v>412.5</v>
      </c>
    </row>
    <row r="221" spans="1:29" ht="14.5" x14ac:dyDescent="0.35">
      <c r="A221" s="23" t="s">
        <v>27</v>
      </c>
      <c r="B221" s="23" t="s">
        <v>21</v>
      </c>
      <c r="C221" s="23" t="s">
        <v>71</v>
      </c>
      <c r="D221" s="23" t="s">
        <v>126</v>
      </c>
      <c r="E221" s="23" t="s">
        <v>172</v>
      </c>
      <c r="F221" s="23" t="s">
        <v>102</v>
      </c>
      <c r="G221" s="22" t="s">
        <v>88</v>
      </c>
      <c r="H221" s="23" t="s">
        <v>86</v>
      </c>
      <c r="I221" s="28" t="s">
        <v>142</v>
      </c>
      <c r="J221" s="23" t="s">
        <v>146</v>
      </c>
      <c r="K221" s="23" t="s">
        <v>69</v>
      </c>
      <c r="L221" s="13">
        <v>24</v>
      </c>
      <c r="M221" s="13">
        <f t="shared" si="156"/>
        <v>18</v>
      </c>
      <c r="N221" s="13">
        <f t="shared" si="157"/>
        <v>30</v>
      </c>
      <c r="O221" s="13">
        <v>24</v>
      </c>
      <c r="P221" s="13">
        <f t="shared" si="158"/>
        <v>18</v>
      </c>
      <c r="Q221" s="13">
        <f t="shared" si="159"/>
        <v>30</v>
      </c>
      <c r="R221" s="13">
        <v>24</v>
      </c>
      <c r="S221" s="13">
        <f t="shared" si="160"/>
        <v>18</v>
      </c>
      <c r="T221" s="13">
        <f t="shared" si="161"/>
        <v>30</v>
      </c>
      <c r="U221" s="13">
        <v>24</v>
      </c>
      <c r="V221" s="13">
        <f t="shared" si="162"/>
        <v>18</v>
      </c>
      <c r="W221" s="13">
        <f t="shared" si="163"/>
        <v>30</v>
      </c>
      <c r="X221" s="13">
        <v>24</v>
      </c>
      <c r="Y221" s="13">
        <f t="shared" si="164"/>
        <v>18</v>
      </c>
      <c r="Z221" s="13">
        <f t="shared" si="165"/>
        <v>30</v>
      </c>
      <c r="AA221" s="13">
        <v>24</v>
      </c>
      <c r="AB221" s="13">
        <f t="shared" si="166"/>
        <v>18</v>
      </c>
      <c r="AC221" s="13">
        <f t="shared" si="167"/>
        <v>30</v>
      </c>
    </row>
    <row r="222" spans="1:29" ht="14.5" x14ac:dyDescent="0.35">
      <c r="A222" s="23" t="s">
        <v>27</v>
      </c>
      <c r="B222" s="23" t="s">
        <v>21</v>
      </c>
      <c r="C222" s="23" t="s">
        <v>72</v>
      </c>
      <c r="D222" s="23" t="s">
        <v>126</v>
      </c>
      <c r="E222" s="23" t="s">
        <v>172</v>
      </c>
      <c r="F222" s="23" t="s">
        <v>102</v>
      </c>
      <c r="G222" s="22" t="s">
        <v>88</v>
      </c>
      <c r="H222" s="23" t="s">
        <v>86</v>
      </c>
      <c r="I222" s="28" t="s">
        <v>142</v>
      </c>
      <c r="J222" s="23" t="s">
        <v>146</v>
      </c>
      <c r="K222" s="23" t="s">
        <v>69</v>
      </c>
      <c r="L222" s="13">
        <v>52</v>
      </c>
      <c r="M222" s="13">
        <f t="shared" si="156"/>
        <v>39</v>
      </c>
      <c r="N222" s="13">
        <f t="shared" si="157"/>
        <v>65</v>
      </c>
      <c r="O222" s="13">
        <v>52</v>
      </c>
      <c r="P222" s="13">
        <f t="shared" si="158"/>
        <v>39</v>
      </c>
      <c r="Q222" s="13">
        <f t="shared" si="159"/>
        <v>65</v>
      </c>
      <c r="R222" s="13">
        <v>52</v>
      </c>
      <c r="S222" s="13">
        <f t="shared" si="160"/>
        <v>39</v>
      </c>
      <c r="T222" s="13">
        <f t="shared" si="161"/>
        <v>65</v>
      </c>
      <c r="U222" s="13">
        <v>52</v>
      </c>
      <c r="V222" s="13">
        <f t="shared" si="162"/>
        <v>39</v>
      </c>
      <c r="W222" s="13">
        <f t="shared" si="163"/>
        <v>65</v>
      </c>
      <c r="X222" s="13">
        <v>52</v>
      </c>
      <c r="Y222" s="13">
        <f t="shared" si="164"/>
        <v>39</v>
      </c>
      <c r="Z222" s="13">
        <f t="shared" si="165"/>
        <v>65</v>
      </c>
      <c r="AA222" s="13">
        <v>52</v>
      </c>
      <c r="AB222" s="13">
        <f t="shared" si="166"/>
        <v>39</v>
      </c>
      <c r="AC222" s="13">
        <f t="shared" si="167"/>
        <v>65</v>
      </c>
    </row>
    <row r="223" spans="1:29" ht="14.5" x14ac:dyDescent="0.35">
      <c r="A223" s="23" t="s">
        <v>27</v>
      </c>
      <c r="B223" s="23" t="s">
        <v>21</v>
      </c>
      <c r="C223" s="23" t="s">
        <v>73</v>
      </c>
      <c r="D223" s="23" t="s">
        <v>126</v>
      </c>
      <c r="E223" s="23" t="s">
        <v>172</v>
      </c>
      <c r="F223" s="23" t="s">
        <v>102</v>
      </c>
      <c r="G223" s="22" t="s">
        <v>88</v>
      </c>
      <c r="H223" s="23" t="s">
        <v>86</v>
      </c>
      <c r="I223" s="28" t="s">
        <v>142</v>
      </c>
      <c r="J223" s="23" t="s">
        <v>146</v>
      </c>
      <c r="K223" s="23" t="s">
        <v>69</v>
      </c>
      <c r="L223" s="13">
        <v>125</v>
      </c>
      <c r="M223" s="13">
        <f t="shared" si="156"/>
        <v>93.75</v>
      </c>
      <c r="N223" s="13">
        <f t="shared" si="157"/>
        <v>156.25</v>
      </c>
      <c r="O223" s="13">
        <v>125</v>
      </c>
      <c r="P223" s="13">
        <f t="shared" si="158"/>
        <v>93.75</v>
      </c>
      <c r="Q223" s="13">
        <f t="shared" si="159"/>
        <v>156.25</v>
      </c>
      <c r="R223" s="13">
        <v>125</v>
      </c>
      <c r="S223" s="13">
        <f t="shared" si="160"/>
        <v>93.75</v>
      </c>
      <c r="T223" s="13">
        <f t="shared" si="161"/>
        <v>156.25</v>
      </c>
      <c r="U223" s="13">
        <v>125</v>
      </c>
      <c r="V223" s="13">
        <f t="shared" si="162"/>
        <v>93.75</v>
      </c>
      <c r="W223" s="13">
        <f t="shared" si="163"/>
        <v>156.25</v>
      </c>
      <c r="X223" s="13">
        <v>125</v>
      </c>
      <c r="Y223" s="13">
        <f t="shared" si="164"/>
        <v>93.75</v>
      </c>
      <c r="Z223" s="13">
        <f t="shared" si="165"/>
        <v>156.25</v>
      </c>
      <c r="AA223" s="13">
        <v>125</v>
      </c>
      <c r="AB223" s="13">
        <f t="shared" si="166"/>
        <v>93.75</v>
      </c>
      <c r="AC223" s="13">
        <f t="shared" si="167"/>
        <v>156.25</v>
      </c>
    </row>
    <row r="224" spans="1:29" ht="14.5" x14ac:dyDescent="0.35">
      <c r="A224" s="23" t="s">
        <v>27</v>
      </c>
      <c r="B224" s="23" t="s">
        <v>21</v>
      </c>
      <c r="C224" s="23" t="s">
        <v>124</v>
      </c>
      <c r="D224" s="23" t="s">
        <v>127</v>
      </c>
      <c r="E224" s="23" t="s">
        <v>172</v>
      </c>
      <c r="F224" s="23" t="s">
        <v>102</v>
      </c>
      <c r="G224" s="22" t="s">
        <v>88</v>
      </c>
      <c r="H224" s="23" t="s">
        <v>86</v>
      </c>
      <c r="I224" s="28" t="s">
        <v>142</v>
      </c>
      <c r="J224" s="23" t="s">
        <v>146</v>
      </c>
      <c r="K224" s="23" t="s">
        <v>69</v>
      </c>
      <c r="L224" s="13">
        <f>R224</f>
        <v>180</v>
      </c>
      <c r="M224" s="13">
        <f t="shared" si="156"/>
        <v>135</v>
      </c>
      <c r="N224" s="13">
        <f t="shared" si="157"/>
        <v>225</v>
      </c>
      <c r="O224" s="13">
        <v>180</v>
      </c>
      <c r="P224" s="13">
        <f t="shared" si="158"/>
        <v>135</v>
      </c>
      <c r="Q224" s="13">
        <f t="shared" si="159"/>
        <v>225</v>
      </c>
      <c r="R224" s="13">
        <v>180</v>
      </c>
      <c r="S224" s="13">
        <f t="shared" si="160"/>
        <v>135</v>
      </c>
      <c r="T224" s="13">
        <f t="shared" si="161"/>
        <v>225</v>
      </c>
      <c r="U224" s="13">
        <v>180</v>
      </c>
      <c r="V224" s="13">
        <f t="shared" si="162"/>
        <v>135</v>
      </c>
      <c r="W224" s="13">
        <f t="shared" si="163"/>
        <v>225</v>
      </c>
      <c r="X224" s="13">
        <v>180</v>
      </c>
      <c r="Y224" s="13">
        <f t="shared" si="164"/>
        <v>135</v>
      </c>
      <c r="Z224" s="13">
        <f t="shared" si="165"/>
        <v>225</v>
      </c>
      <c r="AA224" s="13">
        <v>180</v>
      </c>
      <c r="AB224" s="13">
        <f t="shared" si="166"/>
        <v>135</v>
      </c>
      <c r="AC224" s="13">
        <f t="shared" si="167"/>
        <v>225</v>
      </c>
    </row>
    <row r="225" spans="1:29" ht="14.5" x14ac:dyDescent="0.35">
      <c r="A225" s="23" t="s">
        <v>27</v>
      </c>
      <c r="B225" s="23" t="s">
        <v>21</v>
      </c>
      <c r="C225" s="3" t="s">
        <v>218</v>
      </c>
      <c r="D225" s="3" t="s">
        <v>219</v>
      </c>
      <c r="E225" s="23" t="s">
        <v>172</v>
      </c>
      <c r="F225" s="23" t="s">
        <v>102</v>
      </c>
      <c r="G225" s="22" t="s">
        <v>88</v>
      </c>
      <c r="H225" s="23" t="s">
        <v>86</v>
      </c>
      <c r="I225" s="28" t="s">
        <v>142</v>
      </c>
      <c r="J225" s="23" t="s">
        <v>146</v>
      </c>
      <c r="K225" s="23" t="s">
        <v>69</v>
      </c>
      <c r="L225" s="13">
        <v>212</v>
      </c>
      <c r="M225" s="13">
        <f t="shared" si="156"/>
        <v>159</v>
      </c>
      <c r="N225" s="13">
        <f t="shared" si="157"/>
        <v>265</v>
      </c>
      <c r="O225" s="13">
        <v>212</v>
      </c>
      <c r="P225" s="13">
        <f t="shared" si="158"/>
        <v>159</v>
      </c>
      <c r="Q225" s="13">
        <f t="shared" si="159"/>
        <v>265</v>
      </c>
      <c r="R225" s="13">
        <v>212</v>
      </c>
      <c r="S225" s="13">
        <f t="shared" si="160"/>
        <v>159</v>
      </c>
      <c r="T225" s="13">
        <f t="shared" si="161"/>
        <v>265</v>
      </c>
      <c r="U225" s="13">
        <v>212</v>
      </c>
      <c r="V225" s="13">
        <f t="shared" si="162"/>
        <v>159</v>
      </c>
      <c r="W225" s="13">
        <f t="shared" si="163"/>
        <v>265</v>
      </c>
      <c r="X225" s="13">
        <v>212</v>
      </c>
      <c r="Y225" s="13">
        <f t="shared" si="164"/>
        <v>159</v>
      </c>
      <c r="Z225" s="13">
        <f t="shared" si="165"/>
        <v>265</v>
      </c>
      <c r="AA225" s="13">
        <v>212</v>
      </c>
      <c r="AB225" s="13">
        <f t="shared" si="166"/>
        <v>159</v>
      </c>
      <c r="AC225" s="13">
        <f t="shared" si="167"/>
        <v>265</v>
      </c>
    </row>
    <row r="226" spans="1:29" ht="14.5" x14ac:dyDescent="0.35">
      <c r="A226" s="23" t="s">
        <v>27</v>
      </c>
      <c r="B226" s="23" t="s">
        <v>21</v>
      </c>
      <c r="C226" s="23" t="s">
        <v>74</v>
      </c>
      <c r="D226" s="23" t="s">
        <v>130</v>
      </c>
      <c r="E226" s="23" t="s">
        <v>172</v>
      </c>
      <c r="F226" s="23" t="s">
        <v>102</v>
      </c>
      <c r="G226" s="22" t="s">
        <v>88</v>
      </c>
      <c r="H226" s="23" t="s">
        <v>86</v>
      </c>
      <c r="I226" s="28" t="s">
        <v>142</v>
      </c>
      <c r="J226" s="23" t="s">
        <v>146</v>
      </c>
      <c r="K226" s="23" t="s">
        <v>69</v>
      </c>
      <c r="L226" s="13">
        <v>265</v>
      </c>
      <c r="M226" s="13">
        <f t="shared" si="156"/>
        <v>198.75</v>
      </c>
      <c r="N226" s="13">
        <f t="shared" si="157"/>
        <v>331.25</v>
      </c>
      <c r="O226" s="13">
        <v>265</v>
      </c>
      <c r="P226" s="13">
        <f t="shared" si="158"/>
        <v>198.75</v>
      </c>
      <c r="Q226" s="13">
        <f t="shared" si="159"/>
        <v>331.25</v>
      </c>
      <c r="R226" s="13">
        <v>265</v>
      </c>
      <c r="S226" s="13">
        <f t="shared" si="160"/>
        <v>198.75</v>
      </c>
      <c r="T226" s="13">
        <f t="shared" si="161"/>
        <v>331.25</v>
      </c>
      <c r="U226" s="13">
        <v>265</v>
      </c>
      <c r="V226" s="13">
        <f t="shared" si="162"/>
        <v>198.75</v>
      </c>
      <c r="W226" s="13">
        <f t="shared" si="163"/>
        <v>331.25</v>
      </c>
      <c r="X226" s="13">
        <v>265</v>
      </c>
      <c r="Y226" s="13">
        <f t="shared" si="164"/>
        <v>198.75</v>
      </c>
      <c r="Z226" s="13">
        <f t="shared" si="165"/>
        <v>331.25</v>
      </c>
      <c r="AA226" s="13">
        <v>265</v>
      </c>
      <c r="AB226" s="13">
        <f t="shared" si="166"/>
        <v>198.75</v>
      </c>
      <c r="AC226" s="13">
        <f t="shared" si="167"/>
        <v>331.25</v>
      </c>
    </row>
    <row r="227" spans="1:29" ht="14.5" x14ac:dyDescent="0.35">
      <c r="A227" s="23" t="s">
        <v>27</v>
      </c>
      <c r="B227" s="23" t="s">
        <v>21</v>
      </c>
      <c r="C227" s="23" t="s">
        <v>128</v>
      </c>
      <c r="D227" s="23" t="s">
        <v>129</v>
      </c>
      <c r="E227" s="23" t="s">
        <v>172</v>
      </c>
      <c r="F227" s="23" t="s">
        <v>102</v>
      </c>
      <c r="G227" s="22" t="s">
        <v>88</v>
      </c>
      <c r="H227" s="23" t="s">
        <v>86</v>
      </c>
      <c r="I227" s="28" t="s">
        <v>142</v>
      </c>
      <c r="J227" s="23" t="s">
        <v>146</v>
      </c>
      <c r="K227" s="23" t="s">
        <v>69</v>
      </c>
      <c r="L227" s="13">
        <v>398</v>
      </c>
      <c r="M227" s="13">
        <f t="shared" si="156"/>
        <v>298.5</v>
      </c>
      <c r="N227" s="13">
        <f t="shared" si="157"/>
        <v>497.5</v>
      </c>
      <c r="O227" s="13">
        <v>398</v>
      </c>
      <c r="P227" s="13">
        <f t="shared" si="158"/>
        <v>298.5</v>
      </c>
      <c r="Q227" s="13">
        <f t="shared" si="159"/>
        <v>497.5</v>
      </c>
      <c r="R227" s="13">
        <v>398</v>
      </c>
      <c r="S227" s="13">
        <f t="shared" si="160"/>
        <v>298.5</v>
      </c>
      <c r="T227" s="13">
        <f t="shared" si="161"/>
        <v>497.5</v>
      </c>
      <c r="U227" s="13">
        <v>398</v>
      </c>
      <c r="V227" s="13">
        <f t="shared" si="162"/>
        <v>298.5</v>
      </c>
      <c r="W227" s="13">
        <f t="shared" si="163"/>
        <v>497.5</v>
      </c>
      <c r="X227" s="13">
        <v>398</v>
      </c>
      <c r="Y227" s="13">
        <f t="shared" si="164"/>
        <v>298.5</v>
      </c>
      <c r="Z227" s="13">
        <f t="shared" si="165"/>
        <v>497.5</v>
      </c>
      <c r="AA227" s="13">
        <v>398</v>
      </c>
      <c r="AB227" s="13">
        <f t="shared" si="166"/>
        <v>298.5</v>
      </c>
      <c r="AC227" s="13">
        <f t="shared" si="167"/>
        <v>497.5</v>
      </c>
    </row>
    <row r="228" spans="1:29" ht="14.5" x14ac:dyDescent="0.35">
      <c r="A228" s="23" t="s">
        <v>27</v>
      </c>
      <c r="B228" s="23" t="s">
        <v>21</v>
      </c>
      <c r="C228" s="3" t="s">
        <v>71</v>
      </c>
      <c r="D228" s="3" t="s">
        <v>126</v>
      </c>
      <c r="E228" s="8" t="s">
        <v>76</v>
      </c>
      <c r="F228" s="8" t="s">
        <v>103</v>
      </c>
      <c r="G228" s="13" t="s">
        <v>88</v>
      </c>
      <c r="H228" s="3" t="s">
        <v>85</v>
      </c>
      <c r="I228" t="s">
        <v>242</v>
      </c>
      <c r="J228" s="3" t="s">
        <v>244</v>
      </c>
      <c r="K228" s="3" t="s">
        <v>69</v>
      </c>
      <c r="L228" s="5">
        <v>0.34</v>
      </c>
      <c r="M228" s="5">
        <f>L228*0.9</f>
        <v>0.30600000000000005</v>
      </c>
      <c r="N228" s="5">
        <f>L228*1.1</f>
        <v>0.37400000000000005</v>
      </c>
      <c r="O228" s="5">
        <v>0.34</v>
      </c>
      <c r="P228" s="5">
        <f>O228*0.9</f>
        <v>0.30600000000000005</v>
      </c>
      <c r="Q228" s="5">
        <f>O228*1.1</f>
        <v>0.37400000000000005</v>
      </c>
      <c r="R228" s="5">
        <v>0.34</v>
      </c>
      <c r="S228" s="5">
        <f>R228*0.9</f>
        <v>0.30600000000000005</v>
      </c>
      <c r="T228" s="5">
        <f>R228*1.1</f>
        <v>0.37400000000000005</v>
      </c>
      <c r="U228" s="5">
        <v>0.34</v>
      </c>
      <c r="V228" s="5">
        <f>U228*0.9</f>
        <v>0.30600000000000005</v>
      </c>
      <c r="W228" s="5">
        <f>U228*1.1</f>
        <v>0.37400000000000005</v>
      </c>
      <c r="X228" s="5">
        <v>0.34</v>
      </c>
      <c r="Y228" s="5">
        <f>X228*0.9</f>
        <v>0.30600000000000005</v>
      </c>
      <c r="Z228" s="5">
        <f>X228*1.1</f>
        <v>0.37400000000000005</v>
      </c>
      <c r="AA228" s="5">
        <v>0.34</v>
      </c>
      <c r="AB228" s="5">
        <f>AA228*0.9</f>
        <v>0.30600000000000005</v>
      </c>
      <c r="AC228" s="5">
        <f>AA228*1.1</f>
        <v>0.37400000000000005</v>
      </c>
    </row>
    <row r="229" spans="1:29" ht="14.5" x14ac:dyDescent="0.35">
      <c r="A229" s="23" t="s">
        <v>27</v>
      </c>
      <c r="B229" s="23" t="s">
        <v>21</v>
      </c>
      <c r="C229" s="3" t="s">
        <v>72</v>
      </c>
      <c r="D229" s="3" t="s">
        <v>126</v>
      </c>
      <c r="E229" s="8" t="s">
        <v>76</v>
      </c>
      <c r="F229" s="8" t="s">
        <v>103</v>
      </c>
      <c r="G229" s="13" t="s">
        <v>88</v>
      </c>
      <c r="H229" s="3" t="s">
        <v>85</v>
      </c>
      <c r="I229" t="s">
        <v>242</v>
      </c>
      <c r="J229" s="3" t="s">
        <v>244</v>
      </c>
      <c r="K229" s="3" t="s">
        <v>69</v>
      </c>
      <c r="L229" s="5">
        <v>0.2</v>
      </c>
      <c r="M229" s="5">
        <f t="shared" ref="M229:M234" si="168">L229*0.9</f>
        <v>0.18000000000000002</v>
      </c>
      <c r="N229" s="5">
        <f t="shared" ref="N229:N234" si="169">L229*1.1</f>
        <v>0.22000000000000003</v>
      </c>
      <c r="O229" s="5">
        <v>0.2</v>
      </c>
      <c r="P229" s="5">
        <f t="shared" ref="P229:P234" si="170">O229*0.9</f>
        <v>0.18000000000000002</v>
      </c>
      <c r="Q229" s="5">
        <f t="shared" ref="Q229:Q234" si="171">O229*1.1</f>
        <v>0.22000000000000003</v>
      </c>
      <c r="R229" s="5">
        <v>0.2</v>
      </c>
      <c r="S229" s="5">
        <f t="shared" ref="S229:S234" si="172">R229*0.9</f>
        <v>0.18000000000000002</v>
      </c>
      <c r="T229" s="5">
        <f t="shared" ref="T229:T234" si="173">R229*1.1</f>
        <v>0.22000000000000003</v>
      </c>
      <c r="U229" s="5">
        <v>0.2</v>
      </c>
      <c r="V229" s="5">
        <f t="shared" ref="V229:V234" si="174">U229*0.9</f>
        <v>0.18000000000000002</v>
      </c>
      <c r="W229" s="5">
        <f t="shared" ref="W229:W234" si="175">U229*1.1</f>
        <v>0.22000000000000003</v>
      </c>
      <c r="X229" s="5">
        <v>0.2</v>
      </c>
      <c r="Y229" s="5">
        <f t="shared" ref="Y229:Y234" si="176">X229*0.9</f>
        <v>0.18000000000000002</v>
      </c>
      <c r="Z229" s="5">
        <f t="shared" ref="Z229:Z234" si="177">X229*1.1</f>
        <v>0.22000000000000003</v>
      </c>
      <c r="AA229" s="5">
        <v>0.2</v>
      </c>
      <c r="AB229" s="5">
        <f t="shared" ref="AB229:AB234" si="178">AA229*0.9</f>
        <v>0.18000000000000002</v>
      </c>
      <c r="AC229" s="5">
        <f t="shared" ref="AC229:AC234" si="179">AA229*1.1</f>
        <v>0.22000000000000003</v>
      </c>
    </row>
    <row r="230" spans="1:29" ht="14.5" x14ac:dyDescent="0.35">
      <c r="A230" s="3" t="s">
        <v>27</v>
      </c>
      <c r="B230" s="23" t="s">
        <v>21</v>
      </c>
      <c r="C230" s="3" t="s">
        <v>73</v>
      </c>
      <c r="D230" s="3" t="s">
        <v>126</v>
      </c>
      <c r="E230" s="8" t="s">
        <v>76</v>
      </c>
      <c r="F230" s="8" t="s">
        <v>103</v>
      </c>
      <c r="G230" s="13" t="s">
        <v>88</v>
      </c>
      <c r="H230" s="3" t="s">
        <v>85</v>
      </c>
      <c r="I230" t="s">
        <v>242</v>
      </c>
      <c r="J230" s="3" t="s">
        <v>244</v>
      </c>
      <c r="K230" s="3" t="s">
        <v>69</v>
      </c>
      <c r="L230" s="5">
        <v>0.32</v>
      </c>
      <c r="M230" s="5">
        <f t="shared" si="168"/>
        <v>0.28800000000000003</v>
      </c>
      <c r="N230" s="5">
        <f t="shared" si="169"/>
        <v>0.35200000000000004</v>
      </c>
      <c r="O230" s="5">
        <v>0.32</v>
      </c>
      <c r="P230" s="5">
        <f t="shared" si="170"/>
        <v>0.28800000000000003</v>
      </c>
      <c r="Q230" s="5">
        <f t="shared" si="171"/>
        <v>0.35200000000000004</v>
      </c>
      <c r="R230" s="5">
        <v>0.32</v>
      </c>
      <c r="S230" s="5">
        <f t="shared" si="172"/>
        <v>0.28800000000000003</v>
      </c>
      <c r="T230" s="5">
        <f t="shared" si="173"/>
        <v>0.35200000000000004</v>
      </c>
      <c r="U230" s="5">
        <v>0.32</v>
      </c>
      <c r="V230" s="5">
        <f t="shared" si="174"/>
        <v>0.28800000000000003</v>
      </c>
      <c r="W230" s="5">
        <f t="shared" si="175"/>
        <v>0.35200000000000004</v>
      </c>
      <c r="X230" s="5">
        <v>0.32</v>
      </c>
      <c r="Y230" s="5">
        <f t="shared" si="176"/>
        <v>0.28800000000000003</v>
      </c>
      <c r="Z230" s="5">
        <f t="shared" si="177"/>
        <v>0.35200000000000004</v>
      </c>
      <c r="AA230" s="5">
        <v>0.32</v>
      </c>
      <c r="AB230" s="5">
        <f t="shared" si="178"/>
        <v>0.28800000000000003</v>
      </c>
      <c r="AC230" s="5">
        <f t="shared" si="179"/>
        <v>0.35200000000000004</v>
      </c>
    </row>
    <row r="231" spans="1:29" ht="14.5" x14ac:dyDescent="0.35">
      <c r="A231" s="3" t="s">
        <v>27</v>
      </c>
      <c r="B231" s="23" t="s">
        <v>21</v>
      </c>
      <c r="C231" s="3" t="s">
        <v>124</v>
      </c>
      <c r="D231" s="3" t="s">
        <v>127</v>
      </c>
      <c r="E231" s="8" t="s">
        <v>76</v>
      </c>
      <c r="F231" s="8" t="s">
        <v>103</v>
      </c>
      <c r="G231" s="13" t="s">
        <v>88</v>
      </c>
      <c r="H231" s="3" t="s">
        <v>85</v>
      </c>
      <c r="I231" t="s">
        <v>242</v>
      </c>
      <c r="J231" s="3" t="s">
        <v>244</v>
      </c>
      <c r="K231" s="3" t="s">
        <v>69</v>
      </c>
      <c r="L231" s="5">
        <v>0.46</v>
      </c>
      <c r="M231" s="5">
        <f t="shared" si="168"/>
        <v>0.41400000000000003</v>
      </c>
      <c r="N231" s="5">
        <f t="shared" si="169"/>
        <v>0.50600000000000012</v>
      </c>
      <c r="O231" s="5">
        <v>0.46</v>
      </c>
      <c r="P231" s="5">
        <f t="shared" si="170"/>
        <v>0.41400000000000003</v>
      </c>
      <c r="Q231" s="5">
        <f t="shared" si="171"/>
        <v>0.50600000000000012</v>
      </c>
      <c r="R231" s="5">
        <v>0.46</v>
      </c>
      <c r="S231" s="5">
        <f t="shared" si="172"/>
        <v>0.41400000000000003</v>
      </c>
      <c r="T231" s="5">
        <f t="shared" si="173"/>
        <v>0.50600000000000012</v>
      </c>
      <c r="U231" s="5">
        <v>0.46</v>
      </c>
      <c r="V231" s="5">
        <f t="shared" si="174"/>
        <v>0.41400000000000003</v>
      </c>
      <c r="W231" s="5">
        <f t="shared" si="175"/>
        <v>0.50600000000000012</v>
      </c>
      <c r="X231" s="5">
        <v>0.46</v>
      </c>
      <c r="Y231" s="5">
        <f t="shared" si="176"/>
        <v>0.41400000000000003</v>
      </c>
      <c r="Z231" s="5">
        <f t="shared" si="177"/>
        <v>0.50600000000000012</v>
      </c>
      <c r="AA231" s="5">
        <v>0.46</v>
      </c>
      <c r="AB231" s="5">
        <f t="shared" si="178"/>
        <v>0.41400000000000003</v>
      </c>
      <c r="AC231" s="5">
        <f t="shared" si="179"/>
        <v>0.50600000000000012</v>
      </c>
    </row>
    <row r="232" spans="1:29" ht="14.5" x14ac:dyDescent="0.35">
      <c r="A232" s="3" t="s">
        <v>27</v>
      </c>
      <c r="B232" s="23" t="s">
        <v>21</v>
      </c>
      <c r="C232" s="3" t="s">
        <v>218</v>
      </c>
      <c r="D232" s="3" t="s">
        <v>130</v>
      </c>
      <c r="E232" s="8" t="s">
        <v>76</v>
      </c>
      <c r="F232" s="8" t="s">
        <v>103</v>
      </c>
      <c r="G232" s="13" t="s">
        <v>88</v>
      </c>
      <c r="H232" s="3" t="s">
        <v>85</v>
      </c>
      <c r="I232" t="s">
        <v>242</v>
      </c>
      <c r="J232" s="3" t="s">
        <v>244</v>
      </c>
      <c r="K232" s="3" t="s">
        <v>69</v>
      </c>
      <c r="L232" s="5">
        <v>0.45</v>
      </c>
      <c r="M232" s="5">
        <f t="shared" si="168"/>
        <v>0.40500000000000003</v>
      </c>
      <c r="N232" s="5">
        <f t="shared" si="169"/>
        <v>0.49500000000000005</v>
      </c>
      <c r="O232" s="5">
        <v>0.45</v>
      </c>
      <c r="P232" s="5">
        <f t="shared" si="170"/>
        <v>0.40500000000000003</v>
      </c>
      <c r="Q232" s="5">
        <f t="shared" si="171"/>
        <v>0.49500000000000005</v>
      </c>
      <c r="R232" s="5">
        <v>0.45</v>
      </c>
      <c r="S232" s="5">
        <f t="shared" si="172"/>
        <v>0.40500000000000003</v>
      </c>
      <c r="T232" s="5">
        <f t="shared" si="173"/>
        <v>0.49500000000000005</v>
      </c>
      <c r="U232" s="5">
        <v>0.45</v>
      </c>
      <c r="V232" s="5">
        <f t="shared" si="174"/>
        <v>0.40500000000000003</v>
      </c>
      <c r="W232" s="5">
        <f t="shared" si="175"/>
        <v>0.49500000000000005</v>
      </c>
      <c r="X232" s="5">
        <v>0.45</v>
      </c>
      <c r="Y232" s="5">
        <f t="shared" si="176"/>
        <v>0.40500000000000003</v>
      </c>
      <c r="Z232" s="5">
        <f t="shared" si="177"/>
        <v>0.49500000000000005</v>
      </c>
      <c r="AA232" s="5">
        <v>0.45</v>
      </c>
      <c r="AB232" s="5">
        <f t="shared" si="178"/>
        <v>0.40500000000000003</v>
      </c>
      <c r="AC232" s="5">
        <f t="shared" si="179"/>
        <v>0.49500000000000005</v>
      </c>
    </row>
    <row r="233" spans="1:29" ht="14.5" x14ac:dyDescent="0.35">
      <c r="A233" s="3" t="s">
        <v>27</v>
      </c>
      <c r="B233" s="23" t="s">
        <v>21</v>
      </c>
      <c r="C233" s="3" t="s">
        <v>74</v>
      </c>
      <c r="D233" s="3" t="s">
        <v>130</v>
      </c>
      <c r="E233" s="8" t="s">
        <v>76</v>
      </c>
      <c r="F233" s="8" t="s">
        <v>103</v>
      </c>
      <c r="G233" s="13" t="s">
        <v>88</v>
      </c>
      <c r="H233" s="3" t="s">
        <v>85</v>
      </c>
      <c r="I233" t="s">
        <v>242</v>
      </c>
      <c r="J233" s="3" t="s">
        <v>244</v>
      </c>
      <c r="K233" s="3" t="s">
        <v>69</v>
      </c>
      <c r="L233" s="5">
        <v>0.35</v>
      </c>
      <c r="M233" s="5">
        <f t="shared" si="168"/>
        <v>0.315</v>
      </c>
      <c r="N233" s="5">
        <f t="shared" si="169"/>
        <v>0.38500000000000001</v>
      </c>
      <c r="O233" s="5">
        <v>0.35</v>
      </c>
      <c r="P233" s="5">
        <f t="shared" si="170"/>
        <v>0.315</v>
      </c>
      <c r="Q233" s="5">
        <f t="shared" si="171"/>
        <v>0.38500000000000001</v>
      </c>
      <c r="R233" s="5">
        <v>0.35</v>
      </c>
      <c r="S233" s="5">
        <f t="shared" si="172"/>
        <v>0.315</v>
      </c>
      <c r="T233" s="5">
        <f t="shared" si="173"/>
        <v>0.38500000000000001</v>
      </c>
      <c r="U233" s="5">
        <v>0.35</v>
      </c>
      <c r="V233" s="5">
        <f t="shared" si="174"/>
        <v>0.315</v>
      </c>
      <c r="W233" s="5">
        <f t="shared" si="175"/>
        <v>0.38500000000000001</v>
      </c>
      <c r="X233" s="5">
        <v>0.35</v>
      </c>
      <c r="Y233" s="5">
        <f t="shared" si="176"/>
        <v>0.315</v>
      </c>
      <c r="Z233" s="5">
        <f t="shared" si="177"/>
        <v>0.38500000000000001</v>
      </c>
      <c r="AA233" s="5">
        <v>0.35</v>
      </c>
      <c r="AB233" s="5">
        <f t="shared" si="178"/>
        <v>0.315</v>
      </c>
      <c r="AC233" s="5">
        <f t="shared" si="179"/>
        <v>0.38500000000000001</v>
      </c>
    </row>
    <row r="234" spans="1:29" ht="14.5" x14ac:dyDescent="0.35">
      <c r="A234" s="3" t="s">
        <v>27</v>
      </c>
      <c r="B234" s="23" t="s">
        <v>21</v>
      </c>
      <c r="C234" s="3" t="s">
        <v>128</v>
      </c>
      <c r="D234" s="3" t="s">
        <v>129</v>
      </c>
      <c r="E234" s="8" t="s">
        <v>76</v>
      </c>
      <c r="F234" s="8" t="s">
        <v>103</v>
      </c>
      <c r="G234" s="13" t="s">
        <v>88</v>
      </c>
      <c r="H234" s="3" t="s">
        <v>85</v>
      </c>
      <c r="I234" t="s">
        <v>242</v>
      </c>
      <c r="J234" s="3" t="s">
        <v>244</v>
      </c>
      <c r="K234" s="3" t="s">
        <v>69</v>
      </c>
      <c r="L234" s="5">
        <v>0.35</v>
      </c>
      <c r="M234" s="5">
        <f t="shared" si="168"/>
        <v>0.315</v>
      </c>
      <c r="N234" s="5">
        <f t="shared" si="169"/>
        <v>0.38500000000000001</v>
      </c>
      <c r="O234" s="5">
        <v>0.35</v>
      </c>
      <c r="P234" s="5">
        <f t="shared" si="170"/>
        <v>0.315</v>
      </c>
      <c r="Q234" s="5">
        <f t="shared" si="171"/>
        <v>0.38500000000000001</v>
      </c>
      <c r="R234" s="5">
        <v>0.35</v>
      </c>
      <c r="S234" s="5">
        <f t="shared" si="172"/>
        <v>0.315</v>
      </c>
      <c r="T234" s="5">
        <f t="shared" si="173"/>
        <v>0.38500000000000001</v>
      </c>
      <c r="U234" s="5">
        <v>0.35</v>
      </c>
      <c r="V234" s="5">
        <f t="shared" si="174"/>
        <v>0.315</v>
      </c>
      <c r="W234" s="5">
        <f t="shared" si="175"/>
        <v>0.38500000000000001</v>
      </c>
      <c r="X234" s="5">
        <v>0.35</v>
      </c>
      <c r="Y234" s="5">
        <f t="shared" si="176"/>
        <v>0.315</v>
      </c>
      <c r="Z234" s="5">
        <f t="shared" si="177"/>
        <v>0.38500000000000001</v>
      </c>
      <c r="AA234" s="5">
        <v>0.35</v>
      </c>
      <c r="AB234" s="5">
        <f t="shared" si="178"/>
        <v>0.315</v>
      </c>
      <c r="AC234" s="5">
        <f t="shared" si="179"/>
        <v>0.38500000000000001</v>
      </c>
    </row>
    <row r="235" spans="1:29" ht="14.5" x14ac:dyDescent="0.35">
      <c r="A235" s="23" t="s">
        <v>27</v>
      </c>
      <c r="B235" s="3" t="s">
        <v>21</v>
      </c>
      <c r="C235" s="23" t="s">
        <v>71</v>
      </c>
      <c r="D235" s="23" t="s">
        <v>126</v>
      </c>
      <c r="E235" s="23" t="s">
        <v>169</v>
      </c>
      <c r="F235" s="23" t="s">
        <v>102</v>
      </c>
      <c r="G235" s="22" t="s">
        <v>88</v>
      </c>
      <c r="H235" s="23" t="s">
        <v>86</v>
      </c>
      <c r="I235" s="28" t="s">
        <v>142</v>
      </c>
      <c r="J235" s="23" t="s">
        <v>146</v>
      </c>
      <c r="K235" s="23" t="s">
        <v>69</v>
      </c>
      <c r="L235" s="13">
        <v>175</v>
      </c>
      <c r="M235" s="13">
        <f t="shared" ref="M235:M248" si="180">L235*0.75</f>
        <v>131.25</v>
      </c>
      <c r="N235" s="13">
        <f t="shared" ref="N235:N248" si="181">L235*1.25</f>
        <v>218.75</v>
      </c>
      <c r="O235" s="13">
        <v>175</v>
      </c>
      <c r="P235" s="13">
        <f t="shared" ref="P235:P248" si="182">O235*0.75</f>
        <v>131.25</v>
      </c>
      <c r="Q235" s="13">
        <f t="shared" ref="Q235:Q248" si="183">O235*1.25</f>
        <v>218.75</v>
      </c>
      <c r="R235" s="13">
        <v>175</v>
      </c>
      <c r="S235" s="13">
        <f t="shared" ref="S235:S248" si="184">R235*0.75</f>
        <v>131.25</v>
      </c>
      <c r="T235" s="13">
        <f t="shared" ref="T235:T248" si="185">R235*1.25</f>
        <v>218.75</v>
      </c>
      <c r="U235" s="13">
        <v>175</v>
      </c>
      <c r="V235" s="13">
        <f t="shared" ref="V235:V248" si="186">U235*0.75</f>
        <v>131.25</v>
      </c>
      <c r="W235" s="13">
        <f t="shared" ref="W235:W248" si="187">U235*1.25</f>
        <v>218.75</v>
      </c>
      <c r="X235" s="13">
        <v>175</v>
      </c>
      <c r="Y235" s="13">
        <f t="shared" ref="Y235:Y248" si="188">X235*0.75</f>
        <v>131.25</v>
      </c>
      <c r="Z235" s="13">
        <f t="shared" ref="Z235:Z248" si="189">X235*1.25</f>
        <v>218.75</v>
      </c>
      <c r="AA235" s="13">
        <v>175</v>
      </c>
      <c r="AB235" s="13">
        <f t="shared" ref="AB235:AB248" si="190">AA235*0.75</f>
        <v>131.25</v>
      </c>
      <c r="AC235" s="13">
        <f t="shared" ref="AC235:AC248" si="191">AA235*1.25</f>
        <v>218.75</v>
      </c>
    </row>
    <row r="236" spans="1:29" ht="14.5" x14ac:dyDescent="0.35">
      <c r="A236" s="23" t="s">
        <v>27</v>
      </c>
      <c r="B236" s="3" t="s">
        <v>21</v>
      </c>
      <c r="C236" s="23" t="s">
        <v>72</v>
      </c>
      <c r="D236" s="23" t="s">
        <v>126</v>
      </c>
      <c r="E236" s="23" t="s">
        <v>169</v>
      </c>
      <c r="F236" s="23" t="s">
        <v>102</v>
      </c>
      <c r="G236" s="22" t="s">
        <v>88</v>
      </c>
      <c r="H236" s="23" t="s">
        <v>86</v>
      </c>
      <c r="I236" s="28" t="s">
        <v>142</v>
      </c>
      <c r="J236" s="23" t="s">
        <v>146</v>
      </c>
      <c r="K236" s="23" t="s">
        <v>69</v>
      </c>
      <c r="L236" s="13">
        <v>375</v>
      </c>
      <c r="M236" s="13">
        <f t="shared" si="180"/>
        <v>281.25</v>
      </c>
      <c r="N236" s="13">
        <f t="shared" si="181"/>
        <v>468.75</v>
      </c>
      <c r="O236" s="13">
        <v>375</v>
      </c>
      <c r="P236" s="13">
        <f t="shared" si="182"/>
        <v>281.25</v>
      </c>
      <c r="Q236" s="13">
        <f t="shared" si="183"/>
        <v>468.75</v>
      </c>
      <c r="R236" s="13">
        <v>375</v>
      </c>
      <c r="S236" s="13">
        <f t="shared" si="184"/>
        <v>281.25</v>
      </c>
      <c r="T236" s="13">
        <f t="shared" si="185"/>
        <v>468.75</v>
      </c>
      <c r="U236" s="13">
        <v>375</v>
      </c>
      <c r="V236" s="13">
        <f t="shared" si="186"/>
        <v>281.25</v>
      </c>
      <c r="W236" s="13">
        <f t="shared" si="187"/>
        <v>468.75</v>
      </c>
      <c r="X236" s="13">
        <v>375</v>
      </c>
      <c r="Y236" s="13">
        <f t="shared" si="188"/>
        <v>281.25</v>
      </c>
      <c r="Z236" s="13">
        <f t="shared" si="189"/>
        <v>468.75</v>
      </c>
      <c r="AA236" s="13">
        <v>375</v>
      </c>
      <c r="AB236" s="13">
        <f t="shared" si="190"/>
        <v>281.25</v>
      </c>
      <c r="AC236" s="13">
        <f t="shared" si="191"/>
        <v>468.75</v>
      </c>
    </row>
    <row r="237" spans="1:29" ht="14.5" x14ac:dyDescent="0.35">
      <c r="A237" s="23" t="s">
        <v>27</v>
      </c>
      <c r="B237" s="3" t="s">
        <v>21</v>
      </c>
      <c r="C237" s="23" t="s">
        <v>73</v>
      </c>
      <c r="D237" s="23" t="s">
        <v>126</v>
      </c>
      <c r="E237" s="23" t="s">
        <v>169</v>
      </c>
      <c r="F237" s="23" t="s">
        <v>102</v>
      </c>
      <c r="G237" s="22" t="s">
        <v>88</v>
      </c>
      <c r="H237" s="23" t="s">
        <v>86</v>
      </c>
      <c r="I237" s="28" t="s">
        <v>142</v>
      </c>
      <c r="J237" s="23" t="s">
        <v>146</v>
      </c>
      <c r="K237" s="23" t="s">
        <v>69</v>
      </c>
      <c r="L237" s="13">
        <v>900</v>
      </c>
      <c r="M237" s="13">
        <f t="shared" si="180"/>
        <v>675</v>
      </c>
      <c r="N237" s="13">
        <f t="shared" si="181"/>
        <v>1125</v>
      </c>
      <c r="O237" s="13">
        <v>900</v>
      </c>
      <c r="P237" s="13">
        <f t="shared" si="182"/>
        <v>675</v>
      </c>
      <c r="Q237" s="13">
        <f t="shared" si="183"/>
        <v>1125</v>
      </c>
      <c r="R237" s="13">
        <v>900</v>
      </c>
      <c r="S237" s="13">
        <f t="shared" si="184"/>
        <v>675</v>
      </c>
      <c r="T237" s="13">
        <f t="shared" si="185"/>
        <v>1125</v>
      </c>
      <c r="U237" s="13">
        <v>900</v>
      </c>
      <c r="V237" s="13">
        <f t="shared" si="186"/>
        <v>675</v>
      </c>
      <c r="W237" s="13">
        <f t="shared" si="187"/>
        <v>1125</v>
      </c>
      <c r="X237" s="13">
        <v>900</v>
      </c>
      <c r="Y237" s="13">
        <f t="shared" si="188"/>
        <v>675</v>
      </c>
      <c r="Z237" s="13">
        <f t="shared" si="189"/>
        <v>1125</v>
      </c>
      <c r="AA237" s="13">
        <v>900</v>
      </c>
      <c r="AB237" s="13">
        <f t="shared" si="190"/>
        <v>675</v>
      </c>
      <c r="AC237" s="13">
        <f t="shared" si="191"/>
        <v>1125</v>
      </c>
    </row>
    <row r="238" spans="1:29" ht="14.5" x14ac:dyDescent="0.35">
      <c r="A238" s="23" t="s">
        <v>27</v>
      </c>
      <c r="B238" s="3" t="s">
        <v>21</v>
      </c>
      <c r="C238" s="23" t="s">
        <v>124</v>
      </c>
      <c r="D238" s="23" t="s">
        <v>127</v>
      </c>
      <c r="E238" s="23" t="s">
        <v>169</v>
      </c>
      <c r="F238" s="23" t="s">
        <v>102</v>
      </c>
      <c r="G238" s="22" t="s">
        <v>88</v>
      </c>
      <c r="H238" s="23" t="s">
        <v>86</v>
      </c>
      <c r="I238" s="28" t="s">
        <v>142</v>
      </c>
      <c r="J238" s="23" t="s">
        <v>146</v>
      </c>
      <c r="K238" s="23" t="s">
        <v>69</v>
      </c>
      <c r="L238" s="13">
        <f>R238</f>
        <v>1300</v>
      </c>
      <c r="M238" s="13">
        <f t="shared" si="180"/>
        <v>975</v>
      </c>
      <c r="N238" s="13">
        <f t="shared" si="181"/>
        <v>1625</v>
      </c>
      <c r="O238" s="13">
        <v>1000</v>
      </c>
      <c r="P238" s="13">
        <f t="shared" si="182"/>
        <v>750</v>
      </c>
      <c r="Q238" s="13">
        <f t="shared" si="183"/>
        <v>1250</v>
      </c>
      <c r="R238" s="13">
        <v>1300</v>
      </c>
      <c r="S238" s="13">
        <f t="shared" si="184"/>
        <v>975</v>
      </c>
      <c r="T238" s="13">
        <f t="shared" si="185"/>
        <v>1625</v>
      </c>
      <c r="U238" s="13">
        <v>1000</v>
      </c>
      <c r="V238" s="13">
        <f t="shared" si="186"/>
        <v>750</v>
      </c>
      <c r="W238" s="13">
        <f t="shared" si="187"/>
        <v>1250</v>
      </c>
      <c r="X238" s="13">
        <v>1000</v>
      </c>
      <c r="Y238" s="13">
        <f t="shared" si="188"/>
        <v>750</v>
      </c>
      <c r="Z238" s="13">
        <f t="shared" si="189"/>
        <v>1250</v>
      </c>
      <c r="AA238" s="13">
        <v>1000</v>
      </c>
      <c r="AB238" s="13">
        <f t="shared" si="190"/>
        <v>750</v>
      </c>
      <c r="AC238" s="13">
        <f t="shared" si="191"/>
        <v>1250</v>
      </c>
    </row>
    <row r="239" spans="1:29" ht="14.5" x14ac:dyDescent="0.35">
      <c r="A239" s="23" t="s">
        <v>27</v>
      </c>
      <c r="B239" s="3" t="s">
        <v>21</v>
      </c>
      <c r="C239" s="3" t="s">
        <v>218</v>
      </c>
      <c r="D239" s="3" t="s">
        <v>219</v>
      </c>
      <c r="E239" s="23" t="s">
        <v>169</v>
      </c>
      <c r="F239" s="23" t="s">
        <v>102</v>
      </c>
      <c r="G239" s="22" t="s">
        <v>88</v>
      </c>
      <c r="H239" s="23" t="s">
        <v>86</v>
      </c>
      <c r="I239" s="28" t="s">
        <v>142</v>
      </c>
      <c r="J239" s="23" t="s">
        <v>146</v>
      </c>
      <c r="K239" s="23" t="s">
        <v>69</v>
      </c>
      <c r="L239" s="13">
        <v>922</v>
      </c>
      <c r="M239" s="13">
        <f t="shared" si="180"/>
        <v>691.5</v>
      </c>
      <c r="N239" s="13">
        <f t="shared" si="181"/>
        <v>1152.5</v>
      </c>
      <c r="O239" s="13">
        <v>922</v>
      </c>
      <c r="P239" s="13">
        <f t="shared" si="182"/>
        <v>691.5</v>
      </c>
      <c r="Q239" s="13">
        <f t="shared" si="183"/>
        <v>1152.5</v>
      </c>
      <c r="R239" s="13">
        <v>922</v>
      </c>
      <c r="S239" s="13">
        <f t="shared" si="184"/>
        <v>691.5</v>
      </c>
      <c r="T239" s="13">
        <f t="shared" si="185"/>
        <v>1152.5</v>
      </c>
      <c r="U239" s="13">
        <v>922</v>
      </c>
      <c r="V239" s="13">
        <f t="shared" si="186"/>
        <v>691.5</v>
      </c>
      <c r="W239" s="13">
        <f t="shared" si="187"/>
        <v>1152.5</v>
      </c>
      <c r="X239" s="13">
        <v>922</v>
      </c>
      <c r="Y239" s="13">
        <f t="shared" si="188"/>
        <v>691.5</v>
      </c>
      <c r="Z239" s="13">
        <f t="shared" si="189"/>
        <v>1152.5</v>
      </c>
      <c r="AA239" s="13">
        <v>922</v>
      </c>
      <c r="AB239" s="13">
        <f t="shared" si="190"/>
        <v>691.5</v>
      </c>
      <c r="AC239" s="13">
        <f t="shared" si="191"/>
        <v>1152.5</v>
      </c>
    </row>
    <row r="240" spans="1:29" ht="14.5" x14ac:dyDescent="0.35">
      <c r="A240" s="23" t="s">
        <v>27</v>
      </c>
      <c r="B240" s="3" t="s">
        <v>21</v>
      </c>
      <c r="C240" s="23" t="s">
        <v>74</v>
      </c>
      <c r="D240" s="23" t="s">
        <v>130</v>
      </c>
      <c r="E240" s="23" t="s">
        <v>169</v>
      </c>
      <c r="F240" s="23" t="s">
        <v>102</v>
      </c>
      <c r="G240" s="22" t="s">
        <v>88</v>
      </c>
      <c r="H240" s="23" t="s">
        <v>86</v>
      </c>
      <c r="I240" s="28" t="s">
        <v>142</v>
      </c>
      <c r="J240" s="23" t="s">
        <v>146</v>
      </c>
      <c r="K240" s="23" t="s">
        <v>69</v>
      </c>
      <c r="L240" s="13">
        <v>1153</v>
      </c>
      <c r="M240" s="13">
        <f t="shared" si="180"/>
        <v>864.75</v>
      </c>
      <c r="N240" s="13">
        <f t="shared" si="181"/>
        <v>1441.25</v>
      </c>
      <c r="O240" s="13">
        <v>1153</v>
      </c>
      <c r="P240" s="13">
        <f t="shared" si="182"/>
        <v>864.75</v>
      </c>
      <c r="Q240" s="13">
        <f t="shared" si="183"/>
        <v>1441.25</v>
      </c>
      <c r="R240" s="13">
        <v>1153</v>
      </c>
      <c r="S240" s="13">
        <f t="shared" si="184"/>
        <v>864.75</v>
      </c>
      <c r="T240" s="13">
        <f t="shared" si="185"/>
        <v>1441.25</v>
      </c>
      <c r="U240" s="13">
        <v>1153</v>
      </c>
      <c r="V240" s="13">
        <f t="shared" si="186"/>
        <v>864.75</v>
      </c>
      <c r="W240" s="13">
        <f t="shared" si="187"/>
        <v>1441.25</v>
      </c>
      <c r="X240" s="13">
        <v>1153</v>
      </c>
      <c r="Y240" s="13">
        <f t="shared" si="188"/>
        <v>864.75</v>
      </c>
      <c r="Z240" s="13">
        <f t="shared" si="189"/>
        <v>1441.25</v>
      </c>
      <c r="AA240" s="13">
        <v>1153</v>
      </c>
      <c r="AB240" s="13">
        <f t="shared" si="190"/>
        <v>864.75</v>
      </c>
      <c r="AC240" s="13">
        <f t="shared" si="191"/>
        <v>1441.25</v>
      </c>
    </row>
    <row r="241" spans="1:29" ht="14.5" x14ac:dyDescent="0.35">
      <c r="A241" s="23" t="s">
        <v>27</v>
      </c>
      <c r="B241" s="23" t="s">
        <v>21</v>
      </c>
      <c r="C241" s="23" t="s">
        <v>128</v>
      </c>
      <c r="D241" s="23" t="s">
        <v>129</v>
      </c>
      <c r="E241" s="23" t="s">
        <v>169</v>
      </c>
      <c r="F241" s="23" t="s">
        <v>102</v>
      </c>
      <c r="G241" s="22" t="s">
        <v>88</v>
      </c>
      <c r="H241" s="23" t="s">
        <v>86</v>
      </c>
      <c r="I241" s="28" t="s">
        <v>142</v>
      </c>
      <c r="J241" s="23" t="s">
        <v>146</v>
      </c>
      <c r="K241" s="23" t="s">
        <v>69</v>
      </c>
      <c r="L241" s="13">
        <v>1730</v>
      </c>
      <c r="M241" s="13">
        <f t="shared" si="180"/>
        <v>1297.5</v>
      </c>
      <c r="N241" s="13">
        <f t="shared" si="181"/>
        <v>2162.5</v>
      </c>
      <c r="O241" s="13">
        <v>1730</v>
      </c>
      <c r="P241" s="13">
        <f t="shared" si="182"/>
        <v>1297.5</v>
      </c>
      <c r="Q241" s="13">
        <f t="shared" si="183"/>
        <v>2162.5</v>
      </c>
      <c r="R241" s="13">
        <v>1730</v>
      </c>
      <c r="S241" s="13">
        <f t="shared" si="184"/>
        <v>1297.5</v>
      </c>
      <c r="T241" s="13">
        <f t="shared" si="185"/>
        <v>2162.5</v>
      </c>
      <c r="U241" s="13">
        <v>1730</v>
      </c>
      <c r="V241" s="13">
        <f t="shared" si="186"/>
        <v>1297.5</v>
      </c>
      <c r="W241" s="13">
        <f t="shared" si="187"/>
        <v>2162.5</v>
      </c>
      <c r="X241" s="13">
        <v>1730</v>
      </c>
      <c r="Y241" s="13">
        <f t="shared" si="188"/>
        <v>1297.5</v>
      </c>
      <c r="Z241" s="13">
        <f t="shared" si="189"/>
        <v>2162.5</v>
      </c>
      <c r="AA241" s="13">
        <v>1730</v>
      </c>
      <c r="AB241" s="13">
        <f t="shared" si="190"/>
        <v>1297.5</v>
      </c>
      <c r="AC241" s="13">
        <f t="shared" si="191"/>
        <v>2162.5</v>
      </c>
    </row>
    <row r="242" spans="1:29" ht="14.5" x14ac:dyDescent="0.35">
      <c r="A242" s="23" t="s">
        <v>27</v>
      </c>
      <c r="B242" s="3" t="s">
        <v>21</v>
      </c>
      <c r="C242" s="23" t="s">
        <v>71</v>
      </c>
      <c r="D242" s="23" t="s">
        <v>126</v>
      </c>
      <c r="E242" s="23" t="s">
        <v>167</v>
      </c>
      <c r="F242" s="23" t="s">
        <v>102</v>
      </c>
      <c r="G242" s="22" t="s">
        <v>88</v>
      </c>
      <c r="H242" s="23" t="s">
        <v>86</v>
      </c>
      <c r="I242" s="28" t="s">
        <v>142</v>
      </c>
      <c r="J242" s="23" t="s">
        <v>146</v>
      </c>
      <c r="K242" s="23" t="s">
        <v>69</v>
      </c>
      <c r="L242" s="13">
        <v>24</v>
      </c>
      <c r="M242" s="13">
        <f t="shared" si="180"/>
        <v>18</v>
      </c>
      <c r="N242" s="13">
        <f t="shared" si="181"/>
        <v>30</v>
      </c>
      <c r="O242" s="13">
        <v>24</v>
      </c>
      <c r="P242" s="13">
        <f t="shared" si="182"/>
        <v>18</v>
      </c>
      <c r="Q242" s="13">
        <f t="shared" si="183"/>
        <v>30</v>
      </c>
      <c r="R242" s="13">
        <v>24</v>
      </c>
      <c r="S242" s="13">
        <f t="shared" si="184"/>
        <v>18</v>
      </c>
      <c r="T242" s="13">
        <f t="shared" si="185"/>
        <v>30</v>
      </c>
      <c r="U242" s="13">
        <v>24</v>
      </c>
      <c r="V242" s="13">
        <f t="shared" si="186"/>
        <v>18</v>
      </c>
      <c r="W242" s="13">
        <f t="shared" si="187"/>
        <v>30</v>
      </c>
      <c r="X242" s="13">
        <v>24</v>
      </c>
      <c r="Y242" s="13">
        <f t="shared" si="188"/>
        <v>18</v>
      </c>
      <c r="Z242" s="13">
        <f t="shared" si="189"/>
        <v>30</v>
      </c>
      <c r="AA242" s="13">
        <v>24</v>
      </c>
      <c r="AB242" s="13">
        <f t="shared" si="190"/>
        <v>18</v>
      </c>
      <c r="AC242" s="13">
        <f t="shared" si="191"/>
        <v>30</v>
      </c>
    </row>
    <row r="243" spans="1:29" ht="14.5" x14ac:dyDescent="0.35">
      <c r="A243" s="23" t="s">
        <v>27</v>
      </c>
      <c r="B243" s="3" t="s">
        <v>21</v>
      </c>
      <c r="C243" s="23" t="s">
        <v>72</v>
      </c>
      <c r="D243" s="23" t="s">
        <v>126</v>
      </c>
      <c r="E243" s="23" t="s">
        <v>167</v>
      </c>
      <c r="F243" s="23" t="s">
        <v>102</v>
      </c>
      <c r="G243" s="22" t="s">
        <v>88</v>
      </c>
      <c r="H243" s="23" t="s">
        <v>86</v>
      </c>
      <c r="I243" s="28" t="s">
        <v>142</v>
      </c>
      <c r="J243" s="23" t="s">
        <v>146</v>
      </c>
      <c r="K243" s="23" t="s">
        <v>69</v>
      </c>
      <c r="L243" s="13">
        <v>52</v>
      </c>
      <c r="M243" s="13">
        <f t="shared" si="180"/>
        <v>39</v>
      </c>
      <c r="N243" s="13">
        <f t="shared" si="181"/>
        <v>65</v>
      </c>
      <c r="O243" s="13">
        <v>52</v>
      </c>
      <c r="P243" s="13">
        <f t="shared" si="182"/>
        <v>39</v>
      </c>
      <c r="Q243" s="13">
        <f t="shared" si="183"/>
        <v>65</v>
      </c>
      <c r="R243" s="13">
        <v>52</v>
      </c>
      <c r="S243" s="13">
        <f t="shared" si="184"/>
        <v>39</v>
      </c>
      <c r="T243" s="13">
        <f t="shared" si="185"/>
        <v>65</v>
      </c>
      <c r="U243" s="13">
        <v>52</v>
      </c>
      <c r="V243" s="13">
        <f t="shared" si="186"/>
        <v>39</v>
      </c>
      <c r="W243" s="13">
        <f t="shared" si="187"/>
        <v>65</v>
      </c>
      <c r="X243" s="13">
        <v>52</v>
      </c>
      <c r="Y243" s="13">
        <f t="shared" si="188"/>
        <v>39</v>
      </c>
      <c r="Z243" s="13">
        <f t="shared" si="189"/>
        <v>65</v>
      </c>
      <c r="AA243" s="13">
        <v>52</v>
      </c>
      <c r="AB243" s="13">
        <f t="shared" si="190"/>
        <v>39</v>
      </c>
      <c r="AC243" s="13">
        <f t="shared" si="191"/>
        <v>65</v>
      </c>
    </row>
    <row r="244" spans="1:29" ht="14.5" x14ac:dyDescent="0.35">
      <c r="A244" s="23" t="s">
        <v>27</v>
      </c>
      <c r="B244" s="3" t="s">
        <v>21</v>
      </c>
      <c r="C244" s="23" t="s">
        <v>73</v>
      </c>
      <c r="D244" s="23" t="s">
        <v>126</v>
      </c>
      <c r="E244" s="23" t="s">
        <v>167</v>
      </c>
      <c r="F244" s="23" t="s">
        <v>102</v>
      </c>
      <c r="G244" s="22" t="s">
        <v>88</v>
      </c>
      <c r="H244" s="23" t="s">
        <v>86</v>
      </c>
      <c r="I244" s="28" t="s">
        <v>142</v>
      </c>
      <c r="J244" s="23" t="s">
        <v>146</v>
      </c>
      <c r="K244" s="23" t="s">
        <v>69</v>
      </c>
      <c r="L244" s="13">
        <v>125</v>
      </c>
      <c r="M244" s="13">
        <f t="shared" si="180"/>
        <v>93.75</v>
      </c>
      <c r="N244" s="13">
        <f t="shared" si="181"/>
        <v>156.25</v>
      </c>
      <c r="O244" s="13">
        <v>125</v>
      </c>
      <c r="P244" s="13">
        <f t="shared" si="182"/>
        <v>93.75</v>
      </c>
      <c r="Q244" s="13">
        <f t="shared" si="183"/>
        <v>156.25</v>
      </c>
      <c r="R244" s="13">
        <v>125</v>
      </c>
      <c r="S244" s="13">
        <f t="shared" si="184"/>
        <v>93.75</v>
      </c>
      <c r="T244" s="13">
        <f t="shared" si="185"/>
        <v>156.25</v>
      </c>
      <c r="U244" s="13">
        <v>125</v>
      </c>
      <c r="V244" s="13">
        <f t="shared" si="186"/>
        <v>93.75</v>
      </c>
      <c r="W244" s="13">
        <f t="shared" si="187"/>
        <v>156.25</v>
      </c>
      <c r="X244" s="13">
        <v>125</v>
      </c>
      <c r="Y244" s="13">
        <f t="shared" si="188"/>
        <v>93.75</v>
      </c>
      <c r="Z244" s="13">
        <f t="shared" si="189"/>
        <v>156.25</v>
      </c>
      <c r="AA244" s="13">
        <v>125</v>
      </c>
      <c r="AB244" s="13">
        <f t="shared" si="190"/>
        <v>93.75</v>
      </c>
      <c r="AC244" s="13">
        <f t="shared" si="191"/>
        <v>156.25</v>
      </c>
    </row>
    <row r="245" spans="1:29" ht="14.5" x14ac:dyDescent="0.35">
      <c r="A245" s="23" t="s">
        <v>27</v>
      </c>
      <c r="B245" s="3" t="s">
        <v>21</v>
      </c>
      <c r="C245" s="23" t="s">
        <v>124</v>
      </c>
      <c r="D245" s="23" t="s">
        <v>127</v>
      </c>
      <c r="E245" s="23" t="s">
        <v>167</v>
      </c>
      <c r="F245" s="23" t="s">
        <v>102</v>
      </c>
      <c r="G245" s="22" t="s">
        <v>88</v>
      </c>
      <c r="H245" s="23" t="s">
        <v>86</v>
      </c>
      <c r="I245" s="28" t="s">
        <v>142</v>
      </c>
      <c r="J245" s="23" t="s">
        <v>146</v>
      </c>
      <c r="K245" s="23" t="s">
        <v>69</v>
      </c>
      <c r="L245" s="13">
        <f>R245</f>
        <v>180</v>
      </c>
      <c r="M245" s="13">
        <f t="shared" si="180"/>
        <v>135</v>
      </c>
      <c r="N245" s="13">
        <f t="shared" si="181"/>
        <v>225</v>
      </c>
      <c r="O245" s="13">
        <v>180</v>
      </c>
      <c r="P245" s="13">
        <f t="shared" si="182"/>
        <v>135</v>
      </c>
      <c r="Q245" s="13">
        <f t="shared" si="183"/>
        <v>225</v>
      </c>
      <c r="R245" s="13">
        <v>180</v>
      </c>
      <c r="S245" s="13">
        <f t="shared" si="184"/>
        <v>135</v>
      </c>
      <c r="T245" s="13">
        <f t="shared" si="185"/>
        <v>225</v>
      </c>
      <c r="U245" s="13">
        <v>180</v>
      </c>
      <c r="V245" s="13">
        <f t="shared" si="186"/>
        <v>135</v>
      </c>
      <c r="W245" s="13">
        <f t="shared" si="187"/>
        <v>225</v>
      </c>
      <c r="X245" s="13">
        <v>180</v>
      </c>
      <c r="Y245" s="13">
        <f t="shared" si="188"/>
        <v>135</v>
      </c>
      <c r="Z245" s="13">
        <f t="shared" si="189"/>
        <v>225</v>
      </c>
      <c r="AA245" s="13">
        <v>180</v>
      </c>
      <c r="AB245" s="13">
        <f t="shared" si="190"/>
        <v>135</v>
      </c>
      <c r="AC245" s="13">
        <f t="shared" si="191"/>
        <v>225</v>
      </c>
    </row>
    <row r="246" spans="1:29" ht="14.5" x14ac:dyDescent="0.35">
      <c r="A246" s="23" t="s">
        <v>27</v>
      </c>
      <c r="B246" s="3" t="s">
        <v>21</v>
      </c>
      <c r="C246" s="3" t="s">
        <v>218</v>
      </c>
      <c r="D246" s="3" t="s">
        <v>219</v>
      </c>
      <c r="E246" s="23" t="s">
        <v>167</v>
      </c>
      <c r="F246" s="23" t="s">
        <v>102</v>
      </c>
      <c r="G246" s="22" t="s">
        <v>88</v>
      </c>
      <c r="H246" s="23" t="s">
        <v>86</v>
      </c>
      <c r="I246" s="28" t="s">
        <v>142</v>
      </c>
      <c r="J246" s="23" t="s">
        <v>146</v>
      </c>
      <c r="K246" s="23" t="s">
        <v>69</v>
      </c>
      <c r="L246" s="13">
        <v>627</v>
      </c>
      <c r="M246" s="13">
        <f t="shared" si="180"/>
        <v>470.25</v>
      </c>
      <c r="N246" s="13">
        <f t="shared" si="181"/>
        <v>783.75</v>
      </c>
      <c r="O246" s="13">
        <v>627</v>
      </c>
      <c r="P246" s="13">
        <f t="shared" si="182"/>
        <v>470.25</v>
      </c>
      <c r="Q246" s="13">
        <f t="shared" si="183"/>
        <v>783.75</v>
      </c>
      <c r="R246" s="13">
        <v>627</v>
      </c>
      <c r="S246" s="13">
        <f t="shared" si="184"/>
        <v>470.25</v>
      </c>
      <c r="T246" s="13">
        <f t="shared" si="185"/>
        <v>783.75</v>
      </c>
      <c r="U246" s="13">
        <v>627</v>
      </c>
      <c r="V246" s="13">
        <f t="shared" si="186"/>
        <v>470.25</v>
      </c>
      <c r="W246" s="13">
        <f t="shared" si="187"/>
        <v>783.75</v>
      </c>
      <c r="X246" s="13">
        <v>627</v>
      </c>
      <c r="Y246" s="13">
        <f t="shared" si="188"/>
        <v>470.25</v>
      </c>
      <c r="Z246" s="13">
        <f t="shared" si="189"/>
        <v>783.75</v>
      </c>
      <c r="AA246" s="13">
        <v>627</v>
      </c>
      <c r="AB246" s="13">
        <f t="shared" si="190"/>
        <v>470.25</v>
      </c>
      <c r="AC246" s="13">
        <f t="shared" si="191"/>
        <v>783.75</v>
      </c>
    </row>
    <row r="247" spans="1:29" ht="14.5" x14ac:dyDescent="0.35">
      <c r="A247" s="23" t="s">
        <v>27</v>
      </c>
      <c r="B247" s="3" t="s">
        <v>21</v>
      </c>
      <c r="C247" s="23" t="s">
        <v>74</v>
      </c>
      <c r="D247" s="23" t="s">
        <v>130</v>
      </c>
      <c r="E247" s="23" t="s">
        <v>167</v>
      </c>
      <c r="F247" s="23" t="s">
        <v>102</v>
      </c>
      <c r="G247" s="22" t="s">
        <v>88</v>
      </c>
      <c r="H247" s="23" t="s">
        <v>86</v>
      </c>
      <c r="I247" s="28" t="s">
        <v>142</v>
      </c>
      <c r="J247" s="23" t="s">
        <v>146</v>
      </c>
      <c r="K247" s="23" t="s">
        <v>69</v>
      </c>
      <c r="L247" s="13">
        <v>784</v>
      </c>
      <c r="M247" s="13">
        <f t="shared" si="180"/>
        <v>588</v>
      </c>
      <c r="N247" s="13">
        <f t="shared" si="181"/>
        <v>980</v>
      </c>
      <c r="O247" s="13">
        <v>784</v>
      </c>
      <c r="P247" s="13">
        <f t="shared" si="182"/>
        <v>588</v>
      </c>
      <c r="Q247" s="13">
        <f t="shared" si="183"/>
        <v>980</v>
      </c>
      <c r="R247" s="13">
        <v>784</v>
      </c>
      <c r="S247" s="13">
        <f t="shared" si="184"/>
        <v>588</v>
      </c>
      <c r="T247" s="13">
        <f t="shared" si="185"/>
        <v>980</v>
      </c>
      <c r="U247" s="13">
        <v>784</v>
      </c>
      <c r="V247" s="13">
        <f t="shared" si="186"/>
        <v>588</v>
      </c>
      <c r="W247" s="13">
        <f t="shared" si="187"/>
        <v>980</v>
      </c>
      <c r="X247" s="13">
        <v>784</v>
      </c>
      <c r="Y247" s="13">
        <f t="shared" si="188"/>
        <v>588</v>
      </c>
      <c r="Z247" s="13">
        <f t="shared" si="189"/>
        <v>980</v>
      </c>
      <c r="AA247" s="13">
        <v>784</v>
      </c>
      <c r="AB247" s="13">
        <f t="shared" si="190"/>
        <v>588</v>
      </c>
      <c r="AC247" s="13">
        <f t="shared" si="191"/>
        <v>980</v>
      </c>
    </row>
    <row r="248" spans="1:29" ht="14.5" x14ac:dyDescent="0.35">
      <c r="A248" s="23" t="s">
        <v>27</v>
      </c>
      <c r="B248" s="3" t="s">
        <v>21</v>
      </c>
      <c r="C248" s="23" t="s">
        <v>128</v>
      </c>
      <c r="D248" s="23" t="s">
        <v>129</v>
      </c>
      <c r="E248" s="23" t="s">
        <v>167</v>
      </c>
      <c r="F248" s="23" t="s">
        <v>102</v>
      </c>
      <c r="G248" s="22" t="s">
        <v>88</v>
      </c>
      <c r="H248" s="23" t="s">
        <v>86</v>
      </c>
      <c r="I248" s="28" t="s">
        <v>142</v>
      </c>
      <c r="J248" s="23" t="s">
        <v>146</v>
      </c>
      <c r="K248" s="23" t="s">
        <v>69</v>
      </c>
      <c r="L248" s="13">
        <v>1176</v>
      </c>
      <c r="M248" s="13">
        <f t="shared" si="180"/>
        <v>882</v>
      </c>
      <c r="N248" s="13">
        <f t="shared" si="181"/>
        <v>1470</v>
      </c>
      <c r="O248" s="13">
        <v>1176</v>
      </c>
      <c r="P248" s="13">
        <f t="shared" si="182"/>
        <v>882</v>
      </c>
      <c r="Q248" s="13">
        <f t="shared" si="183"/>
        <v>1470</v>
      </c>
      <c r="R248" s="13">
        <v>1176</v>
      </c>
      <c r="S248" s="13">
        <f t="shared" si="184"/>
        <v>882</v>
      </c>
      <c r="T248" s="13">
        <f t="shared" si="185"/>
        <v>1470</v>
      </c>
      <c r="U248" s="13">
        <v>1176</v>
      </c>
      <c r="V248" s="13">
        <f t="shared" si="186"/>
        <v>882</v>
      </c>
      <c r="W248" s="13">
        <f t="shared" si="187"/>
        <v>1470</v>
      </c>
      <c r="X248" s="13">
        <v>1176</v>
      </c>
      <c r="Y248" s="13">
        <f t="shared" si="188"/>
        <v>882</v>
      </c>
      <c r="Z248" s="13">
        <f t="shared" si="189"/>
        <v>1470</v>
      </c>
      <c r="AA248" s="13">
        <v>1176</v>
      </c>
      <c r="AB248" s="13">
        <f t="shared" si="190"/>
        <v>882</v>
      </c>
      <c r="AC248" s="13">
        <f t="shared" si="191"/>
        <v>1470</v>
      </c>
    </row>
    <row r="249" spans="1:29" x14ac:dyDescent="0.3">
      <c r="A249" s="23" t="s">
        <v>27</v>
      </c>
      <c r="B249" s="23" t="s">
        <v>21</v>
      </c>
      <c r="C249" s="3" t="s">
        <v>21</v>
      </c>
      <c r="D249" s="3" t="s">
        <v>21</v>
      </c>
      <c r="E249" s="8" t="s">
        <v>3</v>
      </c>
      <c r="F249" s="8" t="s">
        <v>106</v>
      </c>
      <c r="G249" s="8" t="s">
        <v>89</v>
      </c>
      <c r="H249" s="3" t="s">
        <v>84</v>
      </c>
      <c r="I249" s="3" t="s">
        <v>77</v>
      </c>
      <c r="J249" s="3"/>
      <c r="K249" s="3" t="s">
        <v>121</v>
      </c>
      <c r="L249" s="5">
        <v>1</v>
      </c>
      <c r="M249" s="5"/>
      <c r="N249" s="5"/>
      <c r="O249" s="5">
        <v>1</v>
      </c>
      <c r="P249" s="5"/>
      <c r="Q249" s="5"/>
      <c r="R249" s="5">
        <v>1</v>
      </c>
      <c r="S249" s="5"/>
      <c r="T249" s="5"/>
      <c r="U249" s="5">
        <v>1</v>
      </c>
      <c r="V249" s="5"/>
      <c r="W249" s="5"/>
      <c r="X249" s="5">
        <v>1</v>
      </c>
      <c r="Y249" s="5"/>
      <c r="Z249" s="5"/>
      <c r="AA249" s="5">
        <v>1</v>
      </c>
      <c r="AB249" s="5"/>
      <c r="AC249" s="5"/>
    </row>
    <row r="250" spans="1:29" x14ac:dyDescent="0.3">
      <c r="A250" s="23" t="s">
        <v>27</v>
      </c>
      <c r="B250" s="23" t="s">
        <v>21</v>
      </c>
      <c r="C250" s="3" t="s">
        <v>21</v>
      </c>
      <c r="D250" s="3" t="s">
        <v>21</v>
      </c>
      <c r="E250" s="8" t="s">
        <v>4</v>
      </c>
      <c r="F250" s="8" t="s">
        <v>102</v>
      </c>
      <c r="G250" s="8" t="s">
        <v>89</v>
      </c>
      <c r="H250" s="3" t="s">
        <v>84</v>
      </c>
      <c r="I250" s="3" t="s">
        <v>77</v>
      </c>
      <c r="J250" s="3"/>
      <c r="K250" s="3" t="s">
        <v>69</v>
      </c>
      <c r="L250" s="5">
        <v>75</v>
      </c>
      <c r="M250" s="5">
        <v>60</v>
      </c>
      <c r="N250" s="5">
        <v>90</v>
      </c>
      <c r="O250" s="5">
        <v>75</v>
      </c>
      <c r="P250" s="5">
        <v>60</v>
      </c>
      <c r="Q250" s="5">
        <v>90</v>
      </c>
      <c r="R250" s="5">
        <v>75</v>
      </c>
      <c r="S250" s="5">
        <v>60</v>
      </c>
      <c r="T250" s="5">
        <v>90</v>
      </c>
      <c r="U250" s="5">
        <v>75</v>
      </c>
      <c r="V250" s="5">
        <v>60</v>
      </c>
      <c r="W250" s="5">
        <v>90</v>
      </c>
      <c r="X250" s="5">
        <v>75</v>
      </c>
      <c r="Y250" s="5">
        <v>60</v>
      </c>
      <c r="Z250" s="5">
        <v>90</v>
      </c>
      <c r="AA250" s="5">
        <v>75</v>
      </c>
      <c r="AB250" s="5">
        <v>60</v>
      </c>
      <c r="AC250" s="5">
        <v>90</v>
      </c>
    </row>
    <row r="251" spans="1:29" x14ac:dyDescent="0.3">
      <c r="A251" s="23" t="s">
        <v>27</v>
      </c>
      <c r="B251" s="23" t="s">
        <v>21</v>
      </c>
      <c r="C251" s="3" t="s">
        <v>21</v>
      </c>
      <c r="D251" s="3" t="s">
        <v>21</v>
      </c>
      <c r="E251" s="8" t="s">
        <v>1</v>
      </c>
      <c r="F251" s="8" t="s">
        <v>103</v>
      </c>
      <c r="G251" s="13" t="s">
        <v>88</v>
      </c>
      <c r="H251" s="6" t="s">
        <v>86</v>
      </c>
      <c r="I251" s="18" t="s">
        <v>81</v>
      </c>
      <c r="J251" s="3"/>
      <c r="K251" s="3" t="s">
        <v>69</v>
      </c>
      <c r="L251" s="10">
        <v>0.6</v>
      </c>
      <c r="M251" s="10">
        <v>0.55000000000000004</v>
      </c>
      <c r="N251" s="10">
        <v>0.65</v>
      </c>
      <c r="O251" s="10">
        <v>0.6</v>
      </c>
      <c r="P251" s="10">
        <v>0.55000000000000004</v>
      </c>
      <c r="Q251" s="10">
        <v>0.65</v>
      </c>
      <c r="R251" s="10">
        <v>0.6</v>
      </c>
      <c r="S251" s="10">
        <v>0.55000000000000004</v>
      </c>
      <c r="T251" s="10">
        <v>0.65</v>
      </c>
      <c r="U251" s="10">
        <v>0.5</v>
      </c>
      <c r="V251" s="10">
        <v>0.45</v>
      </c>
      <c r="W251" s="10">
        <v>0.55000000000000004</v>
      </c>
      <c r="X251" s="10">
        <v>0.46</v>
      </c>
      <c r="Y251" s="10">
        <v>0.4</v>
      </c>
      <c r="Z251" s="10">
        <v>0.5</v>
      </c>
      <c r="AA251" s="10">
        <v>0.35</v>
      </c>
      <c r="AB251" s="10">
        <v>0.3</v>
      </c>
      <c r="AC251" s="10">
        <v>0.4</v>
      </c>
    </row>
    <row r="252" spans="1:29" ht="14.5" x14ac:dyDescent="0.35">
      <c r="A252" s="3" t="s">
        <v>28</v>
      </c>
      <c r="B252" s="3" t="s">
        <v>21</v>
      </c>
      <c r="C252" s="3" t="s">
        <v>141</v>
      </c>
      <c r="D252" s="3" t="s">
        <v>21</v>
      </c>
      <c r="E252" s="23" t="s">
        <v>173</v>
      </c>
      <c r="F252" s="8" t="s">
        <v>143</v>
      </c>
      <c r="G252" s="3" t="s">
        <v>90</v>
      </c>
      <c r="H252" s="6" t="s">
        <v>86</v>
      </c>
      <c r="I252" s="28" t="s">
        <v>142</v>
      </c>
      <c r="J252" s="3" t="s">
        <v>145</v>
      </c>
      <c r="K252" s="3" t="s">
        <v>69</v>
      </c>
      <c r="L252" s="19">
        <v>23.6</v>
      </c>
      <c r="M252" s="19">
        <f>L252*0.9</f>
        <v>21.240000000000002</v>
      </c>
      <c r="N252" s="19">
        <f>L252*1.1</f>
        <v>25.960000000000004</v>
      </c>
      <c r="O252" s="19">
        <v>23.6</v>
      </c>
      <c r="P252" s="19">
        <f>O252*0.9</f>
        <v>21.240000000000002</v>
      </c>
      <c r="Q252" s="19">
        <f>O252*1.1</f>
        <v>25.960000000000004</v>
      </c>
      <c r="R252" s="19">
        <v>23.6</v>
      </c>
      <c r="S252" s="19">
        <f>R252*0.9</f>
        <v>21.240000000000002</v>
      </c>
      <c r="T252" s="19">
        <f>R252*1.1</f>
        <v>25.960000000000004</v>
      </c>
      <c r="U252" s="19">
        <v>23.6</v>
      </c>
      <c r="V252" s="19">
        <f>U252*0.9</f>
        <v>21.240000000000002</v>
      </c>
      <c r="W252" s="19">
        <f>U252*1.1</f>
        <v>25.960000000000004</v>
      </c>
      <c r="X252" s="19">
        <v>23.6</v>
      </c>
      <c r="Y252" s="19">
        <f>X252*0.9</f>
        <v>21.240000000000002</v>
      </c>
      <c r="Z252" s="19">
        <f>X252*1.1</f>
        <v>25.960000000000004</v>
      </c>
      <c r="AA252" s="19">
        <v>23.6</v>
      </c>
      <c r="AB252" s="19">
        <f>AA252*0.9</f>
        <v>21.240000000000002</v>
      </c>
      <c r="AC252" s="19">
        <f>AA252*1.1</f>
        <v>25.960000000000004</v>
      </c>
    </row>
    <row r="253" spans="1:29" ht="14.5" x14ac:dyDescent="0.35">
      <c r="A253" s="3" t="s">
        <v>28</v>
      </c>
      <c r="B253" s="3" t="s">
        <v>21</v>
      </c>
      <c r="C253" s="3" t="s">
        <v>245</v>
      </c>
      <c r="D253" s="3" t="s">
        <v>21</v>
      </c>
      <c r="E253" s="23" t="s">
        <v>173</v>
      </c>
      <c r="F253" s="8" t="s">
        <v>143</v>
      </c>
      <c r="G253" s="3" t="s">
        <v>90</v>
      </c>
      <c r="H253" s="6" t="s">
        <v>86</v>
      </c>
      <c r="I253" s="28" t="s">
        <v>142</v>
      </c>
      <c r="J253" s="3" t="s">
        <v>145</v>
      </c>
      <c r="K253" s="3" t="s">
        <v>69</v>
      </c>
      <c r="L253" s="19">
        <v>14</v>
      </c>
      <c r="M253" s="19">
        <f>L253*0.9</f>
        <v>12.6</v>
      </c>
      <c r="N253" s="19">
        <f>L253*1.1</f>
        <v>15.400000000000002</v>
      </c>
      <c r="O253" s="19">
        <v>14</v>
      </c>
      <c r="P253" s="19">
        <f>O253*0.9</f>
        <v>12.6</v>
      </c>
      <c r="Q253" s="19">
        <f>O253*1.1</f>
        <v>15.400000000000002</v>
      </c>
      <c r="R253" s="19">
        <v>14</v>
      </c>
      <c r="S253" s="19">
        <f>R253*0.9</f>
        <v>12.6</v>
      </c>
      <c r="T253" s="19">
        <f>R253*1.1</f>
        <v>15.400000000000002</v>
      </c>
      <c r="U253" s="19">
        <v>14</v>
      </c>
      <c r="V253" s="19">
        <f>U253*0.9</f>
        <v>12.6</v>
      </c>
      <c r="W253" s="19">
        <f>U253*1.1</f>
        <v>15.400000000000002</v>
      </c>
      <c r="X253" s="19">
        <v>14</v>
      </c>
      <c r="Y253" s="19">
        <f>X253*0.9</f>
        <v>12.6</v>
      </c>
      <c r="Z253" s="19">
        <f>X253*1.1</f>
        <v>15.400000000000002</v>
      </c>
      <c r="AA253" s="19">
        <v>14</v>
      </c>
      <c r="AB253" s="19">
        <f>AA253*0.9</f>
        <v>12.6</v>
      </c>
      <c r="AC253" s="19">
        <f>AA253*1.1</f>
        <v>15.400000000000002</v>
      </c>
    </row>
    <row r="254" spans="1:29" ht="14.5" x14ac:dyDescent="0.3">
      <c r="A254" s="3" t="s">
        <v>28</v>
      </c>
      <c r="B254" s="3" t="s">
        <v>183</v>
      </c>
      <c r="C254" s="3" t="s">
        <v>21</v>
      </c>
      <c r="D254" s="3" t="s">
        <v>21</v>
      </c>
      <c r="E254" s="8" t="s">
        <v>10</v>
      </c>
      <c r="F254" s="8" t="s">
        <v>102</v>
      </c>
      <c r="G254" s="3"/>
      <c r="H254" s="3"/>
      <c r="I254" s="7" t="s">
        <v>122</v>
      </c>
      <c r="J254" s="3" t="s">
        <v>123</v>
      </c>
      <c r="K254" s="3" t="s">
        <v>69</v>
      </c>
      <c r="L254" s="4">
        <f t="shared" ref="L254:Q254" si="192">O254*1.05</f>
        <v>4.41</v>
      </c>
      <c r="M254" s="4">
        <f t="shared" si="192"/>
        <v>3.3075000000000006</v>
      </c>
      <c r="N254" s="4">
        <f t="shared" si="192"/>
        <v>5.5125000000000002</v>
      </c>
      <c r="O254" s="4">
        <f t="shared" si="192"/>
        <v>4.2</v>
      </c>
      <c r="P254" s="4">
        <f t="shared" si="192"/>
        <v>3.1500000000000004</v>
      </c>
      <c r="Q254" s="4">
        <f t="shared" si="192"/>
        <v>5.25</v>
      </c>
      <c r="R254" s="5">
        <v>4</v>
      </c>
      <c r="S254" s="5">
        <v>3</v>
      </c>
      <c r="T254" s="5">
        <v>5</v>
      </c>
      <c r="U254" s="5">
        <v>36</v>
      </c>
      <c r="V254" s="5">
        <v>30</v>
      </c>
      <c r="W254" s="5">
        <v>40</v>
      </c>
      <c r="X254" s="5">
        <f>R254*0.95</f>
        <v>3.8</v>
      </c>
      <c r="Y254" s="5">
        <f>S254*0.9</f>
        <v>2.7</v>
      </c>
      <c r="Z254" s="5">
        <f>T254</f>
        <v>5</v>
      </c>
      <c r="AA254" s="13">
        <f>X254*0.95</f>
        <v>3.61</v>
      </c>
      <c r="AB254" s="13">
        <f>Y254*0.95</f>
        <v>2.5649999999999999</v>
      </c>
      <c r="AC254" s="13">
        <f>Z254*0.95</f>
        <v>4.75</v>
      </c>
    </row>
    <row r="255" spans="1:29" x14ac:dyDescent="0.3">
      <c r="A255" s="3" t="s">
        <v>28</v>
      </c>
      <c r="B255" s="3" t="s">
        <v>182</v>
      </c>
      <c r="C255" s="3" t="s">
        <v>21</v>
      </c>
      <c r="D255" s="3" t="s">
        <v>21</v>
      </c>
      <c r="E255" s="8" t="s">
        <v>110</v>
      </c>
      <c r="F255" s="8" t="s">
        <v>108</v>
      </c>
      <c r="G255" s="3" t="s">
        <v>90</v>
      </c>
      <c r="H255" s="6" t="s">
        <v>86</v>
      </c>
      <c r="I255" s="3" t="s">
        <v>93</v>
      </c>
      <c r="J255" s="3" t="s">
        <v>94</v>
      </c>
      <c r="K255" s="3" t="s">
        <v>69</v>
      </c>
      <c r="L255" s="5">
        <v>5.2999999999999999E-2</v>
      </c>
      <c r="M255" s="5">
        <v>0.05</v>
      </c>
      <c r="N255" s="5">
        <v>0.06</v>
      </c>
      <c r="O255" s="5">
        <v>5.2999999999999999E-2</v>
      </c>
      <c r="P255" s="5">
        <v>0.05</v>
      </c>
      <c r="Q255" s="5">
        <v>0.06</v>
      </c>
      <c r="R255" s="5">
        <v>5.2999999999999999E-2</v>
      </c>
      <c r="S255" s="5">
        <v>0.05</v>
      </c>
      <c r="T255" s="5">
        <v>0.06</v>
      </c>
      <c r="U255" s="5">
        <v>5.2999999999999999E-2</v>
      </c>
      <c r="V255" s="5">
        <v>0.05</v>
      </c>
      <c r="W255" s="5">
        <v>0.06</v>
      </c>
      <c r="X255" s="10">
        <f>R255*0.95</f>
        <v>5.0349999999999999E-2</v>
      </c>
      <c r="Y255" s="10">
        <f>S255*0.9</f>
        <v>4.5000000000000005E-2</v>
      </c>
      <c r="Z255" s="10">
        <f>T255</f>
        <v>0.06</v>
      </c>
      <c r="AA255" s="10">
        <f>U255*0.95</f>
        <v>5.0349999999999999E-2</v>
      </c>
      <c r="AB255" s="10">
        <f>V255*0.9</f>
        <v>4.5000000000000005E-2</v>
      </c>
      <c r="AC255" s="10">
        <f>W255</f>
        <v>0.06</v>
      </c>
    </row>
    <row r="256" spans="1:29" x14ac:dyDescent="0.3">
      <c r="A256" s="3" t="s">
        <v>28</v>
      </c>
      <c r="B256" s="3" t="s">
        <v>182</v>
      </c>
      <c r="C256" s="3" t="s">
        <v>21</v>
      </c>
      <c r="D256" s="3" t="s">
        <v>21</v>
      </c>
      <c r="E256" s="8" t="s">
        <v>95</v>
      </c>
      <c r="F256" s="8" t="s">
        <v>102</v>
      </c>
      <c r="G256" s="3" t="s">
        <v>90</v>
      </c>
      <c r="H256" s="6" t="s">
        <v>86</v>
      </c>
      <c r="I256" s="3" t="s">
        <v>93</v>
      </c>
      <c r="J256" s="3" t="s">
        <v>94</v>
      </c>
      <c r="K256" s="3" t="s">
        <v>69</v>
      </c>
      <c r="L256" s="5">
        <v>4.0999999999999996</v>
      </c>
      <c r="M256" s="5">
        <v>4</v>
      </c>
      <c r="N256" s="5">
        <v>4.2</v>
      </c>
      <c r="O256" s="5">
        <v>4.0999999999999996</v>
      </c>
      <c r="P256" s="5">
        <v>4</v>
      </c>
      <c r="Q256" s="5">
        <v>4.2</v>
      </c>
      <c r="R256" s="5">
        <v>4.0999999999999996</v>
      </c>
      <c r="S256" s="5">
        <v>4</v>
      </c>
      <c r="T256" s="5">
        <v>4.2</v>
      </c>
      <c r="U256" s="5">
        <v>4.0999999999999996</v>
      </c>
      <c r="V256" s="5">
        <v>4</v>
      </c>
      <c r="W256" s="5">
        <v>4.2</v>
      </c>
      <c r="X256" s="10">
        <f>R256*0.95</f>
        <v>3.8949999999999996</v>
      </c>
      <c r="Y256" s="10">
        <v>3.8</v>
      </c>
      <c r="Z256" s="10">
        <v>4</v>
      </c>
      <c r="AA256" s="9">
        <f>X256*0.95</f>
        <v>3.7002499999999996</v>
      </c>
      <c r="AB256" s="9">
        <f>Y256*0.95</f>
        <v>3.61</v>
      </c>
      <c r="AC256" s="9">
        <f>Z256*0.95</f>
        <v>3.8</v>
      </c>
    </row>
    <row r="257" spans="1:29" x14ac:dyDescent="0.3">
      <c r="A257" s="3" t="s">
        <v>28</v>
      </c>
      <c r="B257" s="3" t="s">
        <v>41</v>
      </c>
      <c r="C257" s="3" t="s">
        <v>71</v>
      </c>
      <c r="D257" s="3" t="s">
        <v>21</v>
      </c>
      <c r="E257" s="8" t="s">
        <v>31</v>
      </c>
      <c r="F257" s="8" t="s">
        <v>103</v>
      </c>
      <c r="G257" s="13" t="s">
        <v>88</v>
      </c>
      <c r="H257" s="6" t="s">
        <v>86</v>
      </c>
      <c r="I257" s="3" t="s">
        <v>82</v>
      </c>
      <c r="J257" s="3" t="s">
        <v>147</v>
      </c>
      <c r="K257" s="3" t="s">
        <v>69</v>
      </c>
      <c r="L257" s="5">
        <v>0.4</v>
      </c>
      <c r="M257" s="5">
        <v>0.35</v>
      </c>
      <c r="N257" s="5">
        <v>0.45</v>
      </c>
      <c r="O257" s="5">
        <v>0.5</v>
      </c>
      <c r="P257" s="5">
        <v>0.45</v>
      </c>
      <c r="Q257" s="5">
        <v>0.55000000000000004</v>
      </c>
      <c r="R257" s="5">
        <v>0.55000000000000004</v>
      </c>
      <c r="S257" s="5">
        <f>R257*0.9</f>
        <v>0.49500000000000005</v>
      </c>
      <c r="T257" s="5">
        <f>R257*0.1</f>
        <v>5.5000000000000007E-2</v>
      </c>
      <c r="U257" s="5">
        <v>0.55000000000000004</v>
      </c>
      <c r="V257" s="5">
        <f>U257*0.9</f>
        <v>0.49500000000000005</v>
      </c>
      <c r="W257" s="5">
        <f>U257*0.1</f>
        <v>5.5000000000000007E-2</v>
      </c>
      <c r="X257" s="5">
        <v>0.55000000000000004</v>
      </c>
      <c r="Y257" s="5">
        <f>X257*0.9</f>
        <v>0.49500000000000005</v>
      </c>
      <c r="Z257" s="5">
        <f>X257*0.1</f>
        <v>5.5000000000000007E-2</v>
      </c>
      <c r="AA257" s="5">
        <v>0.55000000000000004</v>
      </c>
      <c r="AB257" s="5">
        <f>AA257*0.9</f>
        <v>0.49500000000000005</v>
      </c>
      <c r="AC257" s="5">
        <f>AA257*0.1</f>
        <v>5.5000000000000007E-2</v>
      </c>
    </row>
    <row r="258" spans="1:29" x14ac:dyDescent="0.3">
      <c r="A258" s="3" t="s">
        <v>28</v>
      </c>
      <c r="B258" s="3" t="s">
        <v>41</v>
      </c>
      <c r="C258" s="3" t="s">
        <v>225</v>
      </c>
      <c r="D258" s="3" t="s">
        <v>21</v>
      </c>
      <c r="E258" s="8" t="s">
        <v>31</v>
      </c>
      <c r="F258" s="8" t="s">
        <v>103</v>
      </c>
      <c r="G258" s="13" t="s">
        <v>88</v>
      </c>
      <c r="H258" s="6" t="s">
        <v>86</v>
      </c>
      <c r="I258" s="3" t="s">
        <v>82</v>
      </c>
      <c r="J258" s="3" t="s">
        <v>147</v>
      </c>
      <c r="K258" s="3" t="s">
        <v>69</v>
      </c>
      <c r="L258" s="5">
        <f t="shared" ref="L258:Q258" si="193">L257-0.05</f>
        <v>0.35000000000000003</v>
      </c>
      <c r="M258" s="5">
        <f t="shared" si="193"/>
        <v>0.3</v>
      </c>
      <c r="N258" s="5">
        <f t="shared" si="193"/>
        <v>0.4</v>
      </c>
      <c r="O258" s="5">
        <f t="shared" si="193"/>
        <v>0.45</v>
      </c>
      <c r="P258" s="5">
        <f t="shared" si="193"/>
        <v>0.4</v>
      </c>
      <c r="Q258" s="5">
        <f t="shared" si="193"/>
        <v>0.5</v>
      </c>
      <c r="R258" s="5">
        <v>0.55000000000000004</v>
      </c>
      <c r="S258" s="5">
        <f>R258*0.9</f>
        <v>0.49500000000000005</v>
      </c>
      <c r="T258" s="5">
        <f>R258*0.1</f>
        <v>5.5000000000000007E-2</v>
      </c>
      <c r="U258" s="5">
        <v>0.55000000000000004</v>
      </c>
      <c r="V258" s="5">
        <f>U258*0.9</f>
        <v>0.49500000000000005</v>
      </c>
      <c r="W258" s="5">
        <f>U258*0.1</f>
        <v>5.5000000000000007E-2</v>
      </c>
      <c r="X258" s="5">
        <v>0.55000000000000004</v>
      </c>
      <c r="Y258" s="5">
        <f>X258*0.9</f>
        <v>0.49500000000000005</v>
      </c>
      <c r="Z258" s="5">
        <f>X258*0.1</f>
        <v>5.5000000000000007E-2</v>
      </c>
      <c r="AA258" s="5">
        <v>0.55000000000000004</v>
      </c>
      <c r="AB258" s="5">
        <f>AA258*0.9</f>
        <v>0.49500000000000005</v>
      </c>
      <c r="AC258" s="5">
        <f>AA258*0.1</f>
        <v>5.5000000000000007E-2</v>
      </c>
    </row>
    <row r="259" spans="1:29" s="26" customFormat="1" x14ac:dyDescent="0.3">
      <c r="A259" s="3" t="s">
        <v>28</v>
      </c>
      <c r="B259" s="3" t="s">
        <v>41</v>
      </c>
      <c r="C259" s="3" t="s">
        <v>226</v>
      </c>
      <c r="D259" s="3" t="s">
        <v>21</v>
      </c>
      <c r="E259" s="8" t="s">
        <v>45</v>
      </c>
      <c r="F259" s="8" t="s">
        <v>103</v>
      </c>
      <c r="G259" s="3" t="s">
        <v>88</v>
      </c>
      <c r="H259" s="3" t="s">
        <v>84</v>
      </c>
      <c r="I259" s="3" t="s">
        <v>82</v>
      </c>
      <c r="J259" s="3" t="s">
        <v>83</v>
      </c>
      <c r="K259" s="3" t="s">
        <v>69</v>
      </c>
      <c r="L259" s="5">
        <v>0.25</v>
      </c>
      <c r="M259" s="5">
        <v>0.2</v>
      </c>
      <c r="N259" s="5">
        <v>0.3</v>
      </c>
      <c r="O259" s="5">
        <v>0.25</v>
      </c>
      <c r="P259" s="5">
        <v>0.2</v>
      </c>
      <c r="Q259" s="5">
        <v>0.3</v>
      </c>
      <c r="R259" s="5">
        <v>0.25</v>
      </c>
      <c r="S259" s="5">
        <v>0.2</v>
      </c>
      <c r="T259" s="5">
        <v>0.3</v>
      </c>
      <c r="U259" s="5">
        <v>0.35</v>
      </c>
      <c r="V259" s="5">
        <v>0.3</v>
      </c>
      <c r="W259" s="5">
        <v>0.4</v>
      </c>
      <c r="X259" s="5">
        <v>0.35</v>
      </c>
      <c r="Y259" s="5">
        <v>0.3</v>
      </c>
      <c r="Z259" s="5">
        <v>0.4</v>
      </c>
      <c r="AA259" s="5">
        <v>0.25</v>
      </c>
      <c r="AB259" s="5">
        <v>0.2</v>
      </c>
      <c r="AC259" s="5">
        <v>0.3</v>
      </c>
    </row>
    <row r="260" spans="1:29" s="26" customFormat="1" x14ac:dyDescent="0.3">
      <c r="A260" s="3" t="s">
        <v>28</v>
      </c>
      <c r="B260" s="3" t="s">
        <v>41</v>
      </c>
      <c r="C260" s="3" t="s">
        <v>227</v>
      </c>
      <c r="D260" s="3" t="s">
        <v>21</v>
      </c>
      <c r="E260" s="8" t="s">
        <v>45</v>
      </c>
      <c r="F260" s="8" t="s">
        <v>103</v>
      </c>
      <c r="G260" s="3" t="s">
        <v>88</v>
      </c>
      <c r="H260" s="3" t="s">
        <v>84</v>
      </c>
      <c r="I260" s="3" t="s">
        <v>82</v>
      </c>
      <c r="J260" s="3" t="s">
        <v>83</v>
      </c>
      <c r="K260" s="3" t="s">
        <v>69</v>
      </c>
      <c r="L260" s="5">
        <f t="shared" ref="L260:AC260" si="194">L259-0.05</f>
        <v>0.2</v>
      </c>
      <c r="M260" s="5">
        <f t="shared" si="194"/>
        <v>0.15000000000000002</v>
      </c>
      <c r="N260" s="5">
        <f t="shared" si="194"/>
        <v>0.25</v>
      </c>
      <c r="O260" s="5">
        <f t="shared" si="194"/>
        <v>0.2</v>
      </c>
      <c r="P260" s="5">
        <f t="shared" si="194"/>
        <v>0.15000000000000002</v>
      </c>
      <c r="Q260" s="5">
        <f t="shared" si="194"/>
        <v>0.25</v>
      </c>
      <c r="R260" s="5">
        <f t="shared" si="194"/>
        <v>0.2</v>
      </c>
      <c r="S260" s="5">
        <f t="shared" si="194"/>
        <v>0.15000000000000002</v>
      </c>
      <c r="T260" s="5">
        <f t="shared" si="194"/>
        <v>0.25</v>
      </c>
      <c r="U260" s="5">
        <f t="shared" si="194"/>
        <v>0.3</v>
      </c>
      <c r="V260" s="5">
        <f t="shared" si="194"/>
        <v>0.25</v>
      </c>
      <c r="W260" s="5">
        <f t="shared" si="194"/>
        <v>0.35000000000000003</v>
      </c>
      <c r="X260" s="5">
        <f t="shared" si="194"/>
        <v>0.3</v>
      </c>
      <c r="Y260" s="5">
        <f t="shared" si="194"/>
        <v>0.25</v>
      </c>
      <c r="Z260" s="5">
        <f t="shared" si="194"/>
        <v>0.35000000000000003</v>
      </c>
      <c r="AA260" s="5">
        <f t="shared" si="194"/>
        <v>0.2</v>
      </c>
      <c r="AB260" s="5">
        <f t="shared" si="194"/>
        <v>0.15000000000000002</v>
      </c>
      <c r="AC260" s="5">
        <f t="shared" si="194"/>
        <v>0.25</v>
      </c>
    </row>
    <row r="261" spans="1:29" s="26" customFormat="1" x14ac:dyDescent="0.3">
      <c r="A261" s="3" t="s">
        <v>28</v>
      </c>
      <c r="B261" s="3" t="s">
        <v>41</v>
      </c>
      <c r="C261" s="3" t="s">
        <v>21</v>
      </c>
      <c r="D261" s="3" t="s">
        <v>21</v>
      </c>
      <c r="E261" s="29" t="s">
        <v>38</v>
      </c>
      <c r="F261" s="29" t="s">
        <v>107</v>
      </c>
      <c r="G261" s="3" t="s">
        <v>91</v>
      </c>
      <c r="H261" s="6" t="s">
        <v>86</v>
      </c>
      <c r="I261" s="3" t="s">
        <v>82</v>
      </c>
      <c r="J261" s="3" t="s">
        <v>246</v>
      </c>
      <c r="K261" s="3" t="s">
        <v>69</v>
      </c>
      <c r="L261" s="5">
        <v>350</v>
      </c>
      <c r="M261" s="5">
        <v>250</v>
      </c>
      <c r="N261" s="5">
        <v>450</v>
      </c>
      <c r="O261" s="5">
        <v>400</v>
      </c>
      <c r="P261" s="5">
        <v>300</v>
      </c>
      <c r="Q261" s="5">
        <v>500</v>
      </c>
      <c r="R261" s="5">
        <v>450</v>
      </c>
      <c r="S261" s="5">
        <v>350</v>
      </c>
      <c r="T261" s="5">
        <v>550</v>
      </c>
      <c r="U261" s="5">
        <v>450</v>
      </c>
      <c r="V261" s="5">
        <v>350</v>
      </c>
      <c r="W261" s="5">
        <v>550</v>
      </c>
      <c r="X261" s="5">
        <v>500</v>
      </c>
      <c r="Y261" s="5">
        <v>400</v>
      </c>
      <c r="Z261" s="5">
        <v>600</v>
      </c>
      <c r="AA261" s="3">
        <v>600</v>
      </c>
      <c r="AB261" s="3">
        <v>550</v>
      </c>
      <c r="AC261" s="3">
        <v>700</v>
      </c>
    </row>
    <row r="262" spans="1:29" s="26" customFormat="1" x14ac:dyDescent="0.3">
      <c r="A262" s="3" t="s">
        <v>28</v>
      </c>
      <c r="B262" s="3" t="s">
        <v>41</v>
      </c>
      <c r="C262" s="3" t="s">
        <v>21</v>
      </c>
      <c r="D262" s="3" t="s">
        <v>21</v>
      </c>
      <c r="E262" s="8" t="s">
        <v>32</v>
      </c>
      <c r="F262" s="8" t="s">
        <v>109</v>
      </c>
      <c r="G262" s="3"/>
      <c r="H262" s="3"/>
      <c r="I262" s="3"/>
      <c r="J262" s="3"/>
      <c r="K262" s="3" t="s">
        <v>69</v>
      </c>
      <c r="L262" s="5">
        <v>1.2</v>
      </c>
      <c r="M262" s="5">
        <v>1.175</v>
      </c>
      <c r="N262" s="5">
        <v>1.25</v>
      </c>
      <c r="O262" s="5">
        <v>1.175</v>
      </c>
      <c r="P262" s="5">
        <v>1.1499999999999999</v>
      </c>
      <c r="Q262" s="5">
        <v>1.2</v>
      </c>
      <c r="R262" s="5">
        <v>1.1499999999999999</v>
      </c>
      <c r="S262" s="5">
        <v>1.125</v>
      </c>
      <c r="T262" s="5">
        <v>1.175</v>
      </c>
      <c r="U262" s="5">
        <v>1.1499999999999999</v>
      </c>
      <c r="V262" s="5">
        <v>1.125</v>
      </c>
      <c r="W262" s="5">
        <v>1.175</v>
      </c>
      <c r="X262" s="5">
        <v>1.125</v>
      </c>
      <c r="Y262" s="5">
        <v>1.1000000000000001</v>
      </c>
      <c r="Z262" s="5">
        <v>1.1499999999999999</v>
      </c>
      <c r="AA262" s="5">
        <v>1.125</v>
      </c>
      <c r="AB262" s="5">
        <v>1.1000000000000001</v>
      </c>
      <c r="AC262" s="5">
        <v>1.1499999999999999</v>
      </c>
    </row>
    <row r="263" spans="1:29" s="26" customFormat="1" x14ac:dyDescent="0.3">
      <c r="A263" s="3" t="s">
        <v>28</v>
      </c>
      <c r="B263" s="3" t="s">
        <v>41</v>
      </c>
      <c r="C263" s="3" t="s">
        <v>21</v>
      </c>
      <c r="D263" s="3" t="s">
        <v>21</v>
      </c>
      <c r="E263" s="29" t="s">
        <v>40</v>
      </c>
      <c r="F263" s="29" t="s">
        <v>108</v>
      </c>
      <c r="G263" s="3"/>
      <c r="H263" s="3"/>
      <c r="I263" s="3"/>
      <c r="J263" s="3"/>
      <c r="K263" s="3" t="s">
        <v>69</v>
      </c>
      <c r="L263" s="9">
        <f t="shared" ref="L263:Q266" si="195">O263*1.05</f>
        <v>1.1025</v>
      </c>
      <c r="M263" s="9">
        <f t="shared" si="195"/>
        <v>0.77175000000000005</v>
      </c>
      <c r="N263" s="9">
        <f t="shared" si="195"/>
        <v>1.4332500000000004</v>
      </c>
      <c r="O263" s="9">
        <f t="shared" si="195"/>
        <v>1.05</v>
      </c>
      <c r="P263" s="9">
        <f t="shared" si="195"/>
        <v>0.73499999999999999</v>
      </c>
      <c r="Q263" s="9">
        <f t="shared" si="195"/>
        <v>1.3650000000000002</v>
      </c>
      <c r="R263" s="9">
        <v>1</v>
      </c>
      <c r="S263" s="9">
        <v>0.7</v>
      </c>
      <c r="T263" s="9">
        <v>1.3</v>
      </c>
      <c r="U263" s="21">
        <v>0.85</v>
      </c>
      <c r="V263" s="21">
        <v>0.8</v>
      </c>
      <c r="W263" s="21">
        <v>0.95</v>
      </c>
      <c r="X263" s="9">
        <v>0.7</v>
      </c>
      <c r="Y263" s="9">
        <v>0.5</v>
      </c>
      <c r="Z263" s="9">
        <v>1</v>
      </c>
      <c r="AA263" s="9">
        <f t="shared" ref="AA263:AC266" si="196">X263*0.95</f>
        <v>0.66499999999999992</v>
      </c>
      <c r="AB263" s="9">
        <f t="shared" si="196"/>
        <v>0.47499999999999998</v>
      </c>
      <c r="AC263" s="9">
        <f t="shared" si="196"/>
        <v>0.95</v>
      </c>
    </row>
    <row r="264" spans="1:29" s="26" customFormat="1" x14ac:dyDescent="0.3">
      <c r="A264" s="3" t="s">
        <v>28</v>
      </c>
      <c r="B264" s="3" t="s">
        <v>41</v>
      </c>
      <c r="C264" s="3" t="s">
        <v>21</v>
      </c>
      <c r="D264" s="3" t="s">
        <v>21</v>
      </c>
      <c r="E264" s="29" t="s">
        <v>39</v>
      </c>
      <c r="F264" s="29" t="s">
        <v>108</v>
      </c>
      <c r="G264" s="3"/>
      <c r="H264" s="3"/>
      <c r="I264" s="3"/>
      <c r="J264" s="3"/>
      <c r="K264" s="3" t="s">
        <v>69</v>
      </c>
      <c r="L264" s="9">
        <f t="shared" si="195"/>
        <v>0.44100000000000006</v>
      </c>
      <c r="M264" s="9">
        <f t="shared" si="195"/>
        <v>0.33075000000000004</v>
      </c>
      <c r="N264" s="9">
        <f t="shared" si="195"/>
        <v>0.49612500000000004</v>
      </c>
      <c r="O264" s="9">
        <f t="shared" si="195"/>
        <v>0.42000000000000004</v>
      </c>
      <c r="P264" s="9">
        <f t="shared" si="195"/>
        <v>0.315</v>
      </c>
      <c r="Q264" s="9">
        <f t="shared" si="195"/>
        <v>0.47250000000000003</v>
      </c>
      <c r="R264" s="9">
        <v>0.4</v>
      </c>
      <c r="S264" s="9">
        <v>0.3</v>
      </c>
      <c r="T264" s="9">
        <v>0.45</v>
      </c>
      <c r="U264" s="21">
        <v>0.35</v>
      </c>
      <c r="V264" s="21">
        <v>0.25</v>
      </c>
      <c r="W264" s="21">
        <v>0.4</v>
      </c>
      <c r="X264" s="9">
        <v>0.3</v>
      </c>
      <c r="Y264" s="9">
        <v>0.28000000000000003</v>
      </c>
      <c r="Z264" s="9">
        <v>0.34</v>
      </c>
      <c r="AA264" s="9">
        <f t="shared" si="196"/>
        <v>0.28499999999999998</v>
      </c>
      <c r="AB264" s="9">
        <f t="shared" si="196"/>
        <v>0.26600000000000001</v>
      </c>
      <c r="AC264" s="9">
        <f t="shared" si="196"/>
        <v>0.32300000000000001</v>
      </c>
    </row>
    <row r="265" spans="1:29" s="26" customFormat="1" ht="14.5" x14ac:dyDescent="0.3">
      <c r="A265" s="3" t="s">
        <v>28</v>
      </c>
      <c r="B265" s="3" t="s">
        <v>184</v>
      </c>
      <c r="C265" s="3" t="s">
        <v>21</v>
      </c>
      <c r="D265" s="3" t="s">
        <v>21</v>
      </c>
      <c r="E265" s="8" t="s">
        <v>43</v>
      </c>
      <c r="F265" s="8" t="s">
        <v>108</v>
      </c>
      <c r="G265" s="3" t="s">
        <v>90</v>
      </c>
      <c r="H265" s="6" t="s">
        <v>86</v>
      </c>
      <c r="I265" s="7" t="s">
        <v>120</v>
      </c>
      <c r="J265" s="3" t="s">
        <v>144</v>
      </c>
      <c r="K265" s="3" t="s">
        <v>69</v>
      </c>
      <c r="L265" s="9">
        <f t="shared" si="195"/>
        <v>3.0870000000000002</v>
      </c>
      <c r="M265" s="9">
        <f t="shared" si="195"/>
        <v>2.7562500000000001</v>
      </c>
      <c r="N265" s="9">
        <f t="shared" si="195"/>
        <v>3.8587500000000006</v>
      </c>
      <c r="O265" s="9">
        <f t="shared" si="195"/>
        <v>2.94</v>
      </c>
      <c r="P265" s="9">
        <f t="shared" si="195"/>
        <v>2.625</v>
      </c>
      <c r="Q265" s="9">
        <f t="shared" si="195"/>
        <v>3.6750000000000003</v>
      </c>
      <c r="R265" s="5">
        <v>2.8</v>
      </c>
      <c r="S265" s="5">
        <v>2.5</v>
      </c>
      <c r="T265" s="5">
        <v>3.5</v>
      </c>
      <c r="U265" s="9">
        <f t="shared" ref="U265:Z266" si="197">R265*0.95</f>
        <v>2.6599999999999997</v>
      </c>
      <c r="V265" s="9">
        <f t="shared" si="197"/>
        <v>2.375</v>
      </c>
      <c r="W265" s="9">
        <f t="shared" si="197"/>
        <v>3.3249999999999997</v>
      </c>
      <c r="X265" s="9">
        <f t="shared" si="197"/>
        <v>2.5269999999999997</v>
      </c>
      <c r="Y265" s="9">
        <f t="shared" si="197"/>
        <v>2.2562500000000001</v>
      </c>
      <c r="Z265" s="9">
        <f t="shared" si="197"/>
        <v>3.1587499999999995</v>
      </c>
      <c r="AA265" s="9">
        <f t="shared" si="196"/>
        <v>2.4006499999999997</v>
      </c>
      <c r="AB265" s="9">
        <f t="shared" si="196"/>
        <v>2.1434375000000001</v>
      </c>
      <c r="AC265" s="9">
        <f t="shared" si="196"/>
        <v>3.0008124999999994</v>
      </c>
    </row>
    <row r="266" spans="1:29" ht="14.5" x14ac:dyDescent="0.3">
      <c r="A266" s="3" t="s">
        <v>28</v>
      </c>
      <c r="B266" s="3" t="s">
        <v>34</v>
      </c>
      <c r="C266" s="3" t="s">
        <v>21</v>
      </c>
      <c r="D266" s="3" t="s">
        <v>21</v>
      </c>
      <c r="E266" s="8" t="s">
        <v>43</v>
      </c>
      <c r="F266" s="8" t="s">
        <v>108</v>
      </c>
      <c r="G266" s="3" t="s">
        <v>90</v>
      </c>
      <c r="H266" s="6" t="s">
        <v>86</v>
      </c>
      <c r="I266" s="7" t="s">
        <v>120</v>
      </c>
      <c r="J266" s="3" t="s">
        <v>144</v>
      </c>
      <c r="K266" s="3" t="s">
        <v>69</v>
      </c>
      <c r="L266" s="9">
        <f t="shared" si="195"/>
        <v>3.1972499999999999</v>
      </c>
      <c r="M266" s="9">
        <f t="shared" si="195"/>
        <v>2.7562500000000001</v>
      </c>
      <c r="N266" s="9">
        <f t="shared" si="195"/>
        <v>3.8587500000000006</v>
      </c>
      <c r="O266" s="9">
        <f t="shared" si="195"/>
        <v>3.0449999999999999</v>
      </c>
      <c r="P266" s="9">
        <f t="shared" si="195"/>
        <v>2.625</v>
      </c>
      <c r="Q266" s="9">
        <f t="shared" si="195"/>
        <v>3.6750000000000003</v>
      </c>
      <c r="R266" s="5">
        <v>2.9</v>
      </c>
      <c r="S266" s="5">
        <v>2.5</v>
      </c>
      <c r="T266" s="5">
        <v>3.5</v>
      </c>
      <c r="U266" s="9">
        <f t="shared" si="197"/>
        <v>2.7549999999999999</v>
      </c>
      <c r="V266" s="9">
        <f t="shared" si="197"/>
        <v>2.375</v>
      </c>
      <c r="W266" s="9">
        <f t="shared" si="197"/>
        <v>3.3249999999999997</v>
      </c>
      <c r="X266" s="9">
        <f t="shared" si="197"/>
        <v>2.6172499999999999</v>
      </c>
      <c r="Y266" s="9">
        <f t="shared" si="197"/>
        <v>2.2562500000000001</v>
      </c>
      <c r="Z266" s="9">
        <f t="shared" si="197"/>
        <v>3.1587499999999995</v>
      </c>
      <c r="AA266" s="9">
        <f t="shared" si="196"/>
        <v>2.4863874999999998</v>
      </c>
      <c r="AB266" s="9">
        <f t="shared" si="196"/>
        <v>2.1434375000000001</v>
      </c>
      <c r="AC266" s="9">
        <f t="shared" si="196"/>
        <v>3.0008124999999994</v>
      </c>
    </row>
    <row r="267" spans="1:29" ht="14.5" x14ac:dyDescent="0.3">
      <c r="A267" s="3" t="s">
        <v>28</v>
      </c>
      <c r="B267" s="3" t="s">
        <v>176</v>
      </c>
      <c r="C267" s="3" t="s">
        <v>21</v>
      </c>
      <c r="D267" s="3" t="s">
        <v>21</v>
      </c>
      <c r="E267" s="8" t="s">
        <v>52</v>
      </c>
      <c r="F267" s="8" t="s">
        <v>102</v>
      </c>
      <c r="G267" s="3" t="s">
        <v>90</v>
      </c>
      <c r="H267" s="6" t="s">
        <v>86</v>
      </c>
      <c r="I267" s="7" t="s">
        <v>120</v>
      </c>
      <c r="J267" s="3" t="s">
        <v>144</v>
      </c>
      <c r="K267" s="3" t="s">
        <v>121</v>
      </c>
      <c r="L267" s="5">
        <v>50</v>
      </c>
      <c r="M267" s="5"/>
      <c r="N267" s="5"/>
      <c r="O267" s="5">
        <v>50</v>
      </c>
      <c r="P267" s="5"/>
      <c r="Q267" s="5"/>
      <c r="R267" s="5">
        <v>50</v>
      </c>
      <c r="S267" s="5"/>
      <c r="T267" s="5"/>
      <c r="U267" s="5">
        <v>50</v>
      </c>
      <c r="V267" s="3"/>
      <c r="W267" s="3"/>
      <c r="X267" s="5">
        <v>50</v>
      </c>
      <c r="Y267" s="5"/>
      <c r="Z267" s="5"/>
      <c r="AA267" s="5">
        <v>50</v>
      </c>
      <c r="AB267" s="3"/>
      <c r="AC267" s="3"/>
    </row>
    <row r="268" spans="1:29" ht="14.5" x14ac:dyDescent="0.3">
      <c r="A268" s="3" t="s">
        <v>28</v>
      </c>
      <c r="B268" s="3" t="s">
        <v>34</v>
      </c>
      <c r="C268" s="3" t="s">
        <v>21</v>
      </c>
      <c r="D268" s="3" t="s">
        <v>21</v>
      </c>
      <c r="E268" s="8" t="s">
        <v>52</v>
      </c>
      <c r="F268" s="8" t="s">
        <v>102</v>
      </c>
      <c r="G268" s="3" t="s">
        <v>90</v>
      </c>
      <c r="H268" s="6" t="s">
        <v>86</v>
      </c>
      <c r="I268" s="7" t="s">
        <v>120</v>
      </c>
      <c r="J268" s="3" t="s">
        <v>144</v>
      </c>
      <c r="K268" s="3" t="s">
        <v>121</v>
      </c>
      <c r="L268" s="5">
        <v>157</v>
      </c>
      <c r="M268" s="5"/>
      <c r="N268" s="5"/>
      <c r="O268" s="5">
        <v>157</v>
      </c>
      <c r="P268" s="5"/>
      <c r="Q268" s="5"/>
      <c r="R268" s="5">
        <v>157</v>
      </c>
      <c r="S268" s="5"/>
      <c r="T268" s="5"/>
      <c r="U268" s="5">
        <v>157</v>
      </c>
      <c r="V268" s="3"/>
      <c r="W268" s="3"/>
      <c r="X268" s="5">
        <v>157</v>
      </c>
      <c r="Y268" s="5"/>
      <c r="Z268" s="5"/>
      <c r="AA268" s="5">
        <v>157</v>
      </c>
      <c r="AB268" s="3"/>
      <c r="AC268" s="3"/>
    </row>
    <row r="269" spans="1:29" x14ac:dyDescent="0.3">
      <c r="A269" s="3" t="s">
        <v>28</v>
      </c>
      <c r="B269" s="3" t="s">
        <v>34</v>
      </c>
      <c r="C269" s="3" t="s">
        <v>71</v>
      </c>
      <c r="D269" s="3" t="s">
        <v>126</v>
      </c>
      <c r="E269" s="8" t="s">
        <v>224</v>
      </c>
      <c r="F269" s="8" t="s">
        <v>103</v>
      </c>
      <c r="G269" s="13" t="s">
        <v>88</v>
      </c>
      <c r="H269" s="3" t="s">
        <v>85</v>
      </c>
      <c r="I269" s="3" t="s">
        <v>186</v>
      </c>
      <c r="J269" s="3" t="s">
        <v>223</v>
      </c>
      <c r="K269" s="3" t="s">
        <v>69</v>
      </c>
      <c r="L269" s="5">
        <v>0.19</v>
      </c>
      <c r="M269" s="5">
        <v>0.14000000000000001</v>
      </c>
      <c r="N269" s="5">
        <v>0.25</v>
      </c>
      <c r="O269" s="5">
        <v>0.19</v>
      </c>
      <c r="P269" s="5">
        <v>0.14000000000000001</v>
      </c>
      <c r="Q269" s="5">
        <v>0.25</v>
      </c>
      <c r="R269" s="5">
        <v>0.19</v>
      </c>
      <c r="S269" s="5">
        <v>0.14000000000000001</v>
      </c>
      <c r="T269" s="5">
        <v>0.25</v>
      </c>
      <c r="U269" s="5">
        <v>0.14000000000000001</v>
      </c>
      <c r="V269" s="3">
        <v>0.1</v>
      </c>
      <c r="W269" s="3">
        <v>0.19</v>
      </c>
      <c r="X269" s="5">
        <v>0.1</v>
      </c>
      <c r="Y269" s="5">
        <v>0.05</v>
      </c>
      <c r="Z269" s="5">
        <v>0.14000000000000001</v>
      </c>
      <c r="AA269" s="5">
        <v>0</v>
      </c>
      <c r="AB269" s="3">
        <v>0</v>
      </c>
      <c r="AC269" s="3">
        <v>0.05</v>
      </c>
    </row>
    <row r="270" spans="1:29" x14ac:dyDescent="0.3">
      <c r="A270" s="3" t="s">
        <v>28</v>
      </c>
      <c r="B270" s="3" t="s">
        <v>34</v>
      </c>
      <c r="C270" s="3" t="s">
        <v>72</v>
      </c>
      <c r="D270" s="3" t="s">
        <v>126</v>
      </c>
      <c r="E270" s="8" t="s">
        <v>224</v>
      </c>
      <c r="F270" s="8" t="s">
        <v>103</v>
      </c>
      <c r="G270" s="13" t="s">
        <v>88</v>
      </c>
      <c r="H270" s="3" t="s">
        <v>85</v>
      </c>
      <c r="I270" s="3" t="s">
        <v>186</v>
      </c>
      <c r="J270" s="3" t="s">
        <v>223</v>
      </c>
      <c r="K270" s="3" t="s">
        <v>69</v>
      </c>
      <c r="L270" s="5">
        <v>0.19</v>
      </c>
      <c r="M270" s="5">
        <v>0.14000000000000001</v>
      </c>
      <c r="N270" s="5">
        <v>0.25</v>
      </c>
      <c r="O270" s="5">
        <v>0.19</v>
      </c>
      <c r="P270" s="5">
        <v>0.14000000000000001</v>
      </c>
      <c r="Q270" s="5">
        <v>0.25</v>
      </c>
      <c r="R270" s="5">
        <v>0.19</v>
      </c>
      <c r="S270" s="5">
        <v>0.14000000000000001</v>
      </c>
      <c r="T270" s="5">
        <v>0.25</v>
      </c>
      <c r="U270" s="5">
        <v>0.14000000000000001</v>
      </c>
      <c r="V270" s="3">
        <v>0.1</v>
      </c>
      <c r="W270" s="3">
        <v>0.19</v>
      </c>
      <c r="X270" s="5">
        <v>0.1</v>
      </c>
      <c r="Y270" s="5">
        <v>0.05</v>
      </c>
      <c r="Z270" s="5">
        <v>0.14000000000000001</v>
      </c>
      <c r="AA270" s="5">
        <v>0</v>
      </c>
      <c r="AB270" s="3">
        <v>0</v>
      </c>
      <c r="AC270" s="3">
        <v>0.05</v>
      </c>
    </row>
    <row r="271" spans="1:29" x14ac:dyDescent="0.3">
      <c r="A271" s="3" t="s">
        <v>28</v>
      </c>
      <c r="B271" s="3" t="s">
        <v>34</v>
      </c>
      <c r="C271" s="3" t="s">
        <v>73</v>
      </c>
      <c r="D271" s="3" t="s">
        <v>126</v>
      </c>
      <c r="E271" s="8" t="s">
        <v>224</v>
      </c>
      <c r="F271" s="8" t="s">
        <v>103</v>
      </c>
      <c r="G271" s="13" t="s">
        <v>88</v>
      </c>
      <c r="H271" s="3" t="s">
        <v>85</v>
      </c>
      <c r="I271" s="3" t="s">
        <v>186</v>
      </c>
      <c r="J271" s="3" t="s">
        <v>223</v>
      </c>
      <c r="K271" s="3" t="s">
        <v>69</v>
      </c>
      <c r="L271" s="5">
        <v>0.19</v>
      </c>
      <c r="M271" s="5">
        <v>0.14000000000000001</v>
      </c>
      <c r="N271" s="5">
        <v>0.25</v>
      </c>
      <c r="O271" s="5">
        <v>0.19</v>
      </c>
      <c r="P271" s="5">
        <v>0.14000000000000001</v>
      </c>
      <c r="Q271" s="5">
        <v>0.25</v>
      </c>
      <c r="R271" s="5">
        <v>0.19</v>
      </c>
      <c r="S271" s="5">
        <v>0.14000000000000001</v>
      </c>
      <c r="T271" s="5">
        <v>0.25</v>
      </c>
      <c r="U271" s="5">
        <v>0.14000000000000001</v>
      </c>
      <c r="V271" s="3">
        <v>0.1</v>
      </c>
      <c r="W271" s="3">
        <v>0.19</v>
      </c>
      <c r="X271" s="5">
        <v>0.1</v>
      </c>
      <c r="Y271" s="5">
        <v>0.05</v>
      </c>
      <c r="Z271" s="5">
        <v>0.14000000000000001</v>
      </c>
      <c r="AA271" s="5">
        <v>0</v>
      </c>
      <c r="AB271" s="3">
        <v>0</v>
      </c>
      <c r="AC271" s="3">
        <v>0.05</v>
      </c>
    </row>
    <row r="272" spans="1:29" x14ac:dyDescent="0.3">
      <c r="A272" s="3" t="s">
        <v>28</v>
      </c>
      <c r="B272" s="3" t="s">
        <v>34</v>
      </c>
      <c r="C272" s="3" t="s">
        <v>124</v>
      </c>
      <c r="D272" s="3" t="s">
        <v>127</v>
      </c>
      <c r="E272" s="8" t="s">
        <v>224</v>
      </c>
      <c r="F272" s="8" t="s">
        <v>103</v>
      </c>
      <c r="G272" s="13" t="s">
        <v>88</v>
      </c>
      <c r="H272" s="3" t="s">
        <v>85</v>
      </c>
      <c r="I272" s="3" t="s">
        <v>186</v>
      </c>
      <c r="J272" s="3" t="s">
        <v>223</v>
      </c>
      <c r="K272" s="3" t="s">
        <v>69</v>
      </c>
      <c r="L272" s="5">
        <v>0.19</v>
      </c>
      <c r="M272" s="5">
        <v>0.14000000000000001</v>
      </c>
      <c r="N272" s="5">
        <v>0.25</v>
      </c>
      <c r="O272" s="5">
        <v>0.19</v>
      </c>
      <c r="P272" s="5">
        <v>0.14000000000000001</v>
      </c>
      <c r="Q272" s="5">
        <v>0.25</v>
      </c>
      <c r="R272" s="5">
        <v>0.19</v>
      </c>
      <c r="S272" s="5">
        <v>0.14000000000000001</v>
      </c>
      <c r="T272" s="5">
        <v>0.25</v>
      </c>
      <c r="U272" s="5">
        <v>0.14000000000000001</v>
      </c>
      <c r="V272" s="3">
        <v>0.1</v>
      </c>
      <c r="W272" s="3">
        <v>0.19</v>
      </c>
      <c r="X272" s="5">
        <v>0.1</v>
      </c>
      <c r="Y272" s="5">
        <v>0.05</v>
      </c>
      <c r="Z272" s="5">
        <v>0.14000000000000001</v>
      </c>
      <c r="AA272" s="5">
        <v>0</v>
      </c>
      <c r="AB272" s="3">
        <v>0</v>
      </c>
      <c r="AC272" s="3">
        <v>0.05</v>
      </c>
    </row>
    <row r="273" spans="1:29" x14ac:dyDescent="0.3">
      <c r="A273" s="3" t="s">
        <v>28</v>
      </c>
      <c r="B273" s="3" t="s">
        <v>34</v>
      </c>
      <c r="C273" s="3" t="s">
        <v>218</v>
      </c>
      <c r="D273" s="3" t="s">
        <v>219</v>
      </c>
      <c r="E273" s="8" t="s">
        <v>224</v>
      </c>
      <c r="F273" s="8" t="s">
        <v>103</v>
      </c>
      <c r="G273" s="13" t="s">
        <v>88</v>
      </c>
      <c r="H273" s="3" t="s">
        <v>85</v>
      </c>
      <c r="I273" s="3" t="s">
        <v>186</v>
      </c>
      <c r="J273" s="3" t="s">
        <v>223</v>
      </c>
      <c r="K273" s="3" t="s">
        <v>69</v>
      </c>
      <c r="L273" s="5">
        <v>0.19</v>
      </c>
      <c r="M273" s="5">
        <v>0.14000000000000001</v>
      </c>
      <c r="N273" s="5">
        <v>0.25</v>
      </c>
      <c r="O273" s="5">
        <v>0.19</v>
      </c>
      <c r="P273" s="5">
        <v>0.14000000000000001</v>
      </c>
      <c r="Q273" s="5">
        <v>0.25</v>
      </c>
      <c r="R273" s="5">
        <v>0.19</v>
      </c>
      <c r="S273" s="5">
        <v>0.14000000000000001</v>
      </c>
      <c r="T273" s="5">
        <v>0.25</v>
      </c>
      <c r="U273" s="5">
        <v>0.14000000000000001</v>
      </c>
      <c r="V273" s="3">
        <v>0.1</v>
      </c>
      <c r="W273" s="3">
        <v>0.19</v>
      </c>
      <c r="X273" s="5">
        <v>0.1</v>
      </c>
      <c r="Y273" s="5">
        <v>0.05</v>
      </c>
      <c r="Z273" s="5">
        <v>0.14000000000000001</v>
      </c>
      <c r="AA273" s="5">
        <v>0</v>
      </c>
      <c r="AB273" s="3">
        <v>0</v>
      </c>
      <c r="AC273" s="3">
        <v>0.05</v>
      </c>
    </row>
    <row r="274" spans="1:29" x14ac:dyDescent="0.3">
      <c r="A274" s="3" t="s">
        <v>28</v>
      </c>
      <c r="B274" s="3" t="s">
        <v>34</v>
      </c>
      <c r="C274" s="3" t="s">
        <v>74</v>
      </c>
      <c r="D274" s="3" t="s">
        <v>130</v>
      </c>
      <c r="E274" s="8" t="s">
        <v>224</v>
      </c>
      <c r="F274" s="8" t="s">
        <v>103</v>
      </c>
      <c r="G274" s="13" t="s">
        <v>88</v>
      </c>
      <c r="H274" s="3" t="s">
        <v>85</v>
      </c>
      <c r="I274" s="3" t="s">
        <v>186</v>
      </c>
      <c r="J274" s="3" t="s">
        <v>223</v>
      </c>
      <c r="K274" s="3" t="s">
        <v>69</v>
      </c>
      <c r="L274" s="5">
        <v>0.19</v>
      </c>
      <c r="M274" s="5">
        <v>0.14000000000000001</v>
      </c>
      <c r="N274" s="5">
        <v>0.25</v>
      </c>
      <c r="O274" s="5">
        <v>0.19</v>
      </c>
      <c r="P274" s="5">
        <v>0.14000000000000001</v>
      </c>
      <c r="Q274" s="5">
        <v>0.25</v>
      </c>
      <c r="R274" s="5">
        <v>0.19</v>
      </c>
      <c r="S274" s="5">
        <v>0.14000000000000001</v>
      </c>
      <c r="T274" s="5">
        <v>0.25</v>
      </c>
      <c r="U274" s="5">
        <v>0.14000000000000001</v>
      </c>
      <c r="V274" s="3">
        <v>0.1</v>
      </c>
      <c r="W274" s="3">
        <v>0.19</v>
      </c>
      <c r="X274" s="5">
        <v>0.1</v>
      </c>
      <c r="Y274" s="5">
        <v>0.05</v>
      </c>
      <c r="Z274" s="5">
        <v>0.14000000000000001</v>
      </c>
      <c r="AA274" s="5">
        <v>0</v>
      </c>
      <c r="AB274" s="3">
        <v>0</v>
      </c>
      <c r="AC274" s="3">
        <v>0.05</v>
      </c>
    </row>
    <row r="275" spans="1:29" x14ac:dyDescent="0.3">
      <c r="A275" s="3" t="s">
        <v>28</v>
      </c>
      <c r="B275" s="3" t="s">
        <v>34</v>
      </c>
      <c r="C275" s="3" t="s">
        <v>128</v>
      </c>
      <c r="D275" s="3" t="s">
        <v>129</v>
      </c>
      <c r="E275" s="8" t="s">
        <v>224</v>
      </c>
      <c r="F275" s="8" t="s">
        <v>103</v>
      </c>
      <c r="G275" s="13" t="s">
        <v>88</v>
      </c>
      <c r="H275" s="3" t="s">
        <v>85</v>
      </c>
      <c r="I275" s="3" t="s">
        <v>186</v>
      </c>
      <c r="J275" s="3" t="s">
        <v>223</v>
      </c>
      <c r="K275" s="3" t="s">
        <v>69</v>
      </c>
      <c r="L275" s="5">
        <v>0.19</v>
      </c>
      <c r="M275" s="5">
        <v>0.14000000000000001</v>
      </c>
      <c r="N275" s="5">
        <v>0.25</v>
      </c>
      <c r="O275" s="5">
        <v>0.19</v>
      </c>
      <c r="P275" s="5">
        <v>0.14000000000000001</v>
      </c>
      <c r="Q275" s="5">
        <v>0.25</v>
      </c>
      <c r="R275" s="5">
        <v>0.19</v>
      </c>
      <c r="S275" s="5">
        <v>0.14000000000000001</v>
      </c>
      <c r="T275" s="5">
        <v>0.25</v>
      </c>
      <c r="U275" s="5">
        <v>0.14000000000000001</v>
      </c>
      <c r="V275" s="3">
        <v>0.1</v>
      </c>
      <c r="W275" s="3">
        <v>0.19</v>
      </c>
      <c r="X275" s="5">
        <v>0.1</v>
      </c>
      <c r="Y275" s="5">
        <v>0.05</v>
      </c>
      <c r="Z275" s="5">
        <v>0.14000000000000001</v>
      </c>
      <c r="AA275" s="5">
        <v>0</v>
      </c>
      <c r="AB275" s="3">
        <v>0</v>
      </c>
      <c r="AC275" s="3">
        <v>0.05</v>
      </c>
    </row>
    <row r="276" spans="1:29" x14ac:dyDescent="0.3">
      <c r="A276" s="3" t="s">
        <v>28</v>
      </c>
      <c r="B276" s="3" t="s">
        <v>181</v>
      </c>
      <c r="C276" s="3" t="s">
        <v>71</v>
      </c>
      <c r="D276" s="3" t="s">
        <v>126</v>
      </c>
      <c r="E276" s="8" t="s">
        <v>222</v>
      </c>
      <c r="F276" s="8" t="s">
        <v>103</v>
      </c>
      <c r="G276" s="13" t="s">
        <v>88</v>
      </c>
      <c r="H276" s="3" t="s">
        <v>85</v>
      </c>
      <c r="I276" s="3" t="s">
        <v>193</v>
      </c>
      <c r="J276" s="3" t="s">
        <v>194</v>
      </c>
      <c r="K276" s="3" t="s">
        <v>69</v>
      </c>
      <c r="L276" s="5">
        <v>0.93</v>
      </c>
      <c r="M276" s="5">
        <f>L276*0.9</f>
        <v>0.83700000000000008</v>
      </c>
      <c r="N276" s="5">
        <v>0.95</v>
      </c>
      <c r="O276" s="5">
        <v>0.93</v>
      </c>
      <c r="P276" s="5">
        <f>O276*0.9</f>
        <v>0.83700000000000008</v>
      </c>
      <c r="Q276" s="5">
        <v>0.95</v>
      </c>
      <c r="R276" s="5">
        <v>0.93</v>
      </c>
      <c r="S276" s="5">
        <f>R276*0.9</f>
        <v>0.83700000000000008</v>
      </c>
      <c r="T276" s="5">
        <v>0.95</v>
      </c>
      <c r="U276" s="5">
        <v>0.93</v>
      </c>
      <c r="V276" s="5">
        <f>U276*0.9</f>
        <v>0.83700000000000008</v>
      </c>
      <c r="W276" s="5">
        <v>0.95</v>
      </c>
      <c r="X276" s="5">
        <v>0.93</v>
      </c>
      <c r="Y276" s="5">
        <f>X276*0.9</f>
        <v>0.83700000000000008</v>
      </c>
      <c r="Z276" s="5">
        <v>0.95</v>
      </c>
      <c r="AA276" s="5">
        <v>0.93</v>
      </c>
      <c r="AB276" s="5">
        <f>AA276*0.9</f>
        <v>0.83700000000000008</v>
      </c>
      <c r="AC276" s="5">
        <v>0.95</v>
      </c>
    </row>
    <row r="277" spans="1:29" x14ac:dyDescent="0.3">
      <c r="A277" s="3" t="s">
        <v>28</v>
      </c>
      <c r="B277" s="3" t="s">
        <v>181</v>
      </c>
      <c r="C277" s="3" t="s">
        <v>72</v>
      </c>
      <c r="D277" s="3" t="s">
        <v>126</v>
      </c>
      <c r="E277" s="8" t="s">
        <v>222</v>
      </c>
      <c r="F277" s="8" t="s">
        <v>103</v>
      </c>
      <c r="G277" s="13" t="s">
        <v>88</v>
      </c>
      <c r="H277" s="3" t="s">
        <v>85</v>
      </c>
      <c r="I277" s="3" t="s">
        <v>193</v>
      </c>
      <c r="J277" s="3" t="s">
        <v>194</v>
      </c>
      <c r="K277" s="3" t="s">
        <v>69</v>
      </c>
      <c r="L277" s="5">
        <v>0.93</v>
      </c>
      <c r="M277" s="5">
        <f t="shared" ref="M277:M282" si="198">L277*0.9</f>
        <v>0.83700000000000008</v>
      </c>
      <c r="N277" s="5">
        <v>0.95</v>
      </c>
      <c r="O277" s="5">
        <v>0.93</v>
      </c>
      <c r="P277" s="5">
        <f t="shared" ref="P277:P282" si="199">O277*0.9</f>
        <v>0.83700000000000008</v>
      </c>
      <c r="Q277" s="5">
        <v>0.95</v>
      </c>
      <c r="R277" s="5">
        <v>0.93</v>
      </c>
      <c r="S277" s="5">
        <f t="shared" ref="S277:S282" si="200">R277*0.9</f>
        <v>0.83700000000000008</v>
      </c>
      <c r="T277" s="5">
        <v>0.95</v>
      </c>
      <c r="U277" s="5">
        <v>0.93</v>
      </c>
      <c r="V277" s="5">
        <f t="shared" ref="V277:V282" si="201">U277*0.9</f>
        <v>0.83700000000000008</v>
      </c>
      <c r="W277" s="5">
        <v>0.95</v>
      </c>
      <c r="X277" s="5">
        <v>0.93</v>
      </c>
      <c r="Y277" s="5">
        <f t="shared" ref="Y277:Y282" si="202">X277*0.9</f>
        <v>0.83700000000000008</v>
      </c>
      <c r="Z277" s="5">
        <v>0.95</v>
      </c>
      <c r="AA277" s="5">
        <v>0.93</v>
      </c>
      <c r="AB277" s="5">
        <f t="shared" ref="AB277:AB282" si="203">AA277*0.9</f>
        <v>0.83700000000000008</v>
      </c>
      <c r="AC277" s="5">
        <v>0.95</v>
      </c>
    </row>
    <row r="278" spans="1:29" x14ac:dyDescent="0.3">
      <c r="A278" s="3" t="s">
        <v>28</v>
      </c>
      <c r="B278" s="3" t="s">
        <v>181</v>
      </c>
      <c r="C278" s="3" t="s">
        <v>73</v>
      </c>
      <c r="D278" s="3" t="s">
        <v>126</v>
      </c>
      <c r="E278" s="8" t="s">
        <v>222</v>
      </c>
      <c r="F278" s="8" t="s">
        <v>103</v>
      </c>
      <c r="G278" s="13" t="s">
        <v>88</v>
      </c>
      <c r="H278" s="3" t="s">
        <v>85</v>
      </c>
      <c r="I278" s="3" t="s">
        <v>193</v>
      </c>
      <c r="J278" s="3" t="s">
        <v>194</v>
      </c>
      <c r="K278" s="3" t="s">
        <v>69</v>
      </c>
      <c r="L278" s="5">
        <v>0.93</v>
      </c>
      <c r="M278" s="5">
        <f t="shared" si="198"/>
        <v>0.83700000000000008</v>
      </c>
      <c r="N278" s="5">
        <v>0.95</v>
      </c>
      <c r="O278" s="5">
        <v>0.93</v>
      </c>
      <c r="P278" s="5">
        <f t="shared" si="199"/>
        <v>0.83700000000000008</v>
      </c>
      <c r="Q278" s="5">
        <v>0.95</v>
      </c>
      <c r="R278" s="5">
        <v>0.93</v>
      </c>
      <c r="S278" s="5">
        <f t="shared" si="200"/>
        <v>0.83700000000000008</v>
      </c>
      <c r="T278" s="5">
        <v>0.95</v>
      </c>
      <c r="U278" s="5">
        <v>0.93</v>
      </c>
      <c r="V278" s="5">
        <f t="shared" si="201"/>
        <v>0.83700000000000008</v>
      </c>
      <c r="W278" s="5">
        <v>0.95</v>
      </c>
      <c r="X278" s="5">
        <v>0.93</v>
      </c>
      <c r="Y278" s="5">
        <f t="shared" si="202"/>
        <v>0.83700000000000008</v>
      </c>
      <c r="Z278" s="5">
        <v>0.95</v>
      </c>
      <c r="AA278" s="5">
        <v>0.93</v>
      </c>
      <c r="AB278" s="5">
        <f t="shared" si="203"/>
        <v>0.83700000000000008</v>
      </c>
      <c r="AC278" s="5">
        <v>0.95</v>
      </c>
    </row>
    <row r="279" spans="1:29" x14ac:dyDescent="0.3">
      <c r="A279" s="3" t="s">
        <v>28</v>
      </c>
      <c r="B279" s="3" t="s">
        <v>181</v>
      </c>
      <c r="C279" s="3" t="s">
        <v>124</v>
      </c>
      <c r="D279" s="3" t="s">
        <v>127</v>
      </c>
      <c r="E279" s="8" t="s">
        <v>222</v>
      </c>
      <c r="F279" s="8" t="s">
        <v>103</v>
      </c>
      <c r="G279" s="13" t="s">
        <v>88</v>
      </c>
      <c r="H279" s="3" t="s">
        <v>85</v>
      </c>
      <c r="I279" s="3" t="s">
        <v>193</v>
      </c>
      <c r="J279" s="3" t="s">
        <v>194</v>
      </c>
      <c r="K279" s="3" t="s">
        <v>69</v>
      </c>
      <c r="L279" s="5">
        <v>0.93</v>
      </c>
      <c r="M279" s="5">
        <f t="shared" si="198"/>
        <v>0.83700000000000008</v>
      </c>
      <c r="N279" s="5">
        <v>0.95</v>
      </c>
      <c r="O279" s="5">
        <v>0.93</v>
      </c>
      <c r="P279" s="5">
        <f t="shared" si="199"/>
        <v>0.83700000000000008</v>
      </c>
      <c r="Q279" s="5">
        <v>0.95</v>
      </c>
      <c r="R279" s="5">
        <v>0.93</v>
      </c>
      <c r="S279" s="5">
        <f t="shared" si="200"/>
        <v>0.83700000000000008</v>
      </c>
      <c r="T279" s="5">
        <v>0.95</v>
      </c>
      <c r="U279" s="5">
        <v>0.93</v>
      </c>
      <c r="V279" s="5">
        <f t="shared" si="201"/>
        <v>0.83700000000000008</v>
      </c>
      <c r="W279" s="5">
        <v>0.95</v>
      </c>
      <c r="X279" s="5">
        <v>0.93</v>
      </c>
      <c r="Y279" s="5">
        <f t="shared" si="202"/>
        <v>0.83700000000000008</v>
      </c>
      <c r="Z279" s="5">
        <v>0.95</v>
      </c>
      <c r="AA279" s="5">
        <v>0.93</v>
      </c>
      <c r="AB279" s="5">
        <f t="shared" si="203"/>
        <v>0.83700000000000008</v>
      </c>
      <c r="AC279" s="5">
        <v>0.95</v>
      </c>
    </row>
    <row r="280" spans="1:29" x14ac:dyDescent="0.3">
      <c r="A280" s="3" t="s">
        <v>28</v>
      </c>
      <c r="B280" s="3" t="s">
        <v>181</v>
      </c>
      <c r="C280" s="3" t="s">
        <v>218</v>
      </c>
      <c r="D280" s="3" t="s">
        <v>219</v>
      </c>
      <c r="E280" s="8" t="s">
        <v>222</v>
      </c>
      <c r="F280" s="8" t="s">
        <v>103</v>
      </c>
      <c r="G280" s="13" t="s">
        <v>88</v>
      </c>
      <c r="H280" s="3" t="s">
        <v>85</v>
      </c>
      <c r="I280" s="3" t="s">
        <v>193</v>
      </c>
      <c r="J280" s="3" t="s">
        <v>194</v>
      </c>
      <c r="K280" s="3" t="s">
        <v>69</v>
      </c>
      <c r="L280" s="5">
        <v>0.93</v>
      </c>
      <c r="M280" s="5">
        <f t="shared" si="198"/>
        <v>0.83700000000000008</v>
      </c>
      <c r="N280" s="5">
        <v>0.95</v>
      </c>
      <c r="O280" s="5">
        <v>0.93</v>
      </c>
      <c r="P280" s="5">
        <f t="shared" si="199"/>
        <v>0.83700000000000008</v>
      </c>
      <c r="Q280" s="5">
        <v>0.95</v>
      </c>
      <c r="R280" s="5">
        <v>0.93</v>
      </c>
      <c r="S280" s="5">
        <f t="shared" si="200"/>
        <v>0.83700000000000008</v>
      </c>
      <c r="T280" s="5">
        <v>0.95</v>
      </c>
      <c r="U280" s="5">
        <v>0.93</v>
      </c>
      <c r="V280" s="5">
        <f t="shared" si="201"/>
        <v>0.83700000000000008</v>
      </c>
      <c r="W280" s="5">
        <v>0.95</v>
      </c>
      <c r="X280" s="5">
        <v>0.93</v>
      </c>
      <c r="Y280" s="5">
        <f t="shared" si="202"/>
        <v>0.83700000000000008</v>
      </c>
      <c r="Z280" s="5">
        <v>0.95</v>
      </c>
      <c r="AA280" s="5">
        <v>0.93</v>
      </c>
      <c r="AB280" s="5">
        <f t="shared" si="203"/>
        <v>0.83700000000000008</v>
      </c>
      <c r="AC280" s="5">
        <v>0.95</v>
      </c>
    </row>
    <row r="281" spans="1:29" x14ac:dyDescent="0.3">
      <c r="A281" s="3" t="s">
        <v>28</v>
      </c>
      <c r="B281" s="3" t="s">
        <v>181</v>
      </c>
      <c r="C281" s="3" t="s">
        <v>74</v>
      </c>
      <c r="D281" s="3" t="s">
        <v>130</v>
      </c>
      <c r="E281" s="8" t="s">
        <v>222</v>
      </c>
      <c r="F281" s="8" t="s">
        <v>103</v>
      </c>
      <c r="G281" s="13" t="s">
        <v>88</v>
      </c>
      <c r="H281" s="3" t="s">
        <v>85</v>
      </c>
      <c r="I281" s="3" t="s">
        <v>193</v>
      </c>
      <c r="J281" s="3" t="s">
        <v>194</v>
      </c>
      <c r="K281" s="3" t="s">
        <v>69</v>
      </c>
      <c r="L281" s="5">
        <v>0.93</v>
      </c>
      <c r="M281" s="5">
        <f t="shared" si="198"/>
        <v>0.83700000000000008</v>
      </c>
      <c r="N281" s="5">
        <v>0.95</v>
      </c>
      <c r="O281" s="5">
        <v>0.93</v>
      </c>
      <c r="P281" s="5">
        <f t="shared" si="199"/>
        <v>0.83700000000000008</v>
      </c>
      <c r="Q281" s="5">
        <v>0.95</v>
      </c>
      <c r="R281" s="5">
        <v>0.93</v>
      </c>
      <c r="S281" s="5">
        <f t="shared" si="200"/>
        <v>0.83700000000000008</v>
      </c>
      <c r="T281" s="5">
        <v>0.95</v>
      </c>
      <c r="U281" s="5">
        <v>0.93</v>
      </c>
      <c r="V281" s="5">
        <f t="shared" si="201"/>
        <v>0.83700000000000008</v>
      </c>
      <c r="W281" s="5">
        <v>0.95</v>
      </c>
      <c r="X281" s="5">
        <v>0.93</v>
      </c>
      <c r="Y281" s="5">
        <f t="shared" si="202"/>
        <v>0.83700000000000008</v>
      </c>
      <c r="Z281" s="5">
        <v>0.95</v>
      </c>
      <c r="AA281" s="5">
        <v>0.93</v>
      </c>
      <c r="AB281" s="5">
        <f t="shared" si="203"/>
        <v>0.83700000000000008</v>
      </c>
      <c r="AC281" s="5">
        <v>0.95</v>
      </c>
    </row>
    <row r="282" spans="1:29" x14ac:dyDescent="0.3">
      <c r="A282" s="3" t="s">
        <v>28</v>
      </c>
      <c r="B282" s="3" t="s">
        <v>181</v>
      </c>
      <c r="C282" s="3" t="s">
        <v>128</v>
      </c>
      <c r="D282" s="3" t="s">
        <v>129</v>
      </c>
      <c r="E282" s="8" t="s">
        <v>222</v>
      </c>
      <c r="F282" s="8" t="s">
        <v>103</v>
      </c>
      <c r="G282" s="13" t="s">
        <v>88</v>
      </c>
      <c r="H282" s="3" t="s">
        <v>85</v>
      </c>
      <c r="I282" s="3" t="s">
        <v>193</v>
      </c>
      <c r="J282" s="3" t="s">
        <v>194</v>
      </c>
      <c r="K282" s="3" t="s">
        <v>69</v>
      </c>
      <c r="L282" s="5">
        <v>0.93</v>
      </c>
      <c r="M282" s="5">
        <f t="shared" si="198"/>
        <v>0.83700000000000008</v>
      </c>
      <c r="N282" s="5">
        <v>0.95</v>
      </c>
      <c r="O282" s="5">
        <v>0.93</v>
      </c>
      <c r="P282" s="5">
        <f t="shared" si="199"/>
        <v>0.83700000000000008</v>
      </c>
      <c r="Q282" s="5">
        <v>0.95</v>
      </c>
      <c r="R282" s="5">
        <v>0.93</v>
      </c>
      <c r="S282" s="5">
        <f t="shared" si="200"/>
        <v>0.83700000000000008</v>
      </c>
      <c r="T282" s="5">
        <v>0.95</v>
      </c>
      <c r="U282" s="5">
        <v>0.93</v>
      </c>
      <c r="V282" s="5">
        <f t="shared" si="201"/>
        <v>0.83700000000000008</v>
      </c>
      <c r="W282" s="5">
        <v>0.95</v>
      </c>
      <c r="X282" s="5">
        <v>0.93</v>
      </c>
      <c r="Y282" s="5">
        <f t="shared" si="202"/>
        <v>0.83700000000000008</v>
      </c>
      <c r="Z282" s="5">
        <v>0.95</v>
      </c>
      <c r="AA282" s="5">
        <v>0.93</v>
      </c>
      <c r="AB282" s="5">
        <f t="shared" si="203"/>
        <v>0.83700000000000008</v>
      </c>
      <c r="AC282" s="5">
        <v>0.95</v>
      </c>
    </row>
    <row r="283" spans="1:29" ht="14.5" x14ac:dyDescent="0.3">
      <c r="A283" s="3" t="s">
        <v>28</v>
      </c>
      <c r="B283" s="3" t="s">
        <v>21</v>
      </c>
      <c r="C283" s="3" t="s">
        <v>21</v>
      </c>
      <c r="D283" s="3" t="s">
        <v>21</v>
      </c>
      <c r="E283" s="8" t="s">
        <v>8</v>
      </c>
      <c r="F283" s="8" t="s">
        <v>108</v>
      </c>
      <c r="G283" s="3" t="s">
        <v>90</v>
      </c>
      <c r="H283" s="6" t="s">
        <v>86</v>
      </c>
      <c r="I283" s="7" t="s">
        <v>100</v>
      </c>
      <c r="J283" s="3" t="s">
        <v>192</v>
      </c>
      <c r="K283" s="3" t="s">
        <v>69</v>
      </c>
      <c r="L283" s="5">
        <v>1.46</v>
      </c>
      <c r="M283" s="5">
        <v>1.4</v>
      </c>
      <c r="N283" s="5">
        <v>1.5</v>
      </c>
      <c r="O283" s="5">
        <v>1.46</v>
      </c>
      <c r="P283" s="5">
        <v>1.4</v>
      </c>
      <c r="Q283" s="5">
        <v>1.5</v>
      </c>
      <c r="R283" s="5">
        <v>1.46</v>
      </c>
      <c r="S283" s="5">
        <v>1.4</v>
      </c>
      <c r="T283" s="5">
        <v>1.5</v>
      </c>
      <c r="U283" s="5">
        <v>1.46</v>
      </c>
      <c r="V283" s="5">
        <v>1.4</v>
      </c>
      <c r="W283" s="5">
        <v>1.5</v>
      </c>
      <c r="X283" s="5">
        <v>1.46</v>
      </c>
      <c r="Y283" s="5">
        <v>1.4</v>
      </c>
      <c r="Z283" s="5">
        <v>1.5</v>
      </c>
      <c r="AA283" s="5">
        <v>1.46</v>
      </c>
      <c r="AB283" s="5">
        <v>1.4</v>
      </c>
      <c r="AC283" s="5">
        <v>1.5</v>
      </c>
    </row>
    <row r="284" spans="1:29" ht="14.5" x14ac:dyDescent="0.3">
      <c r="A284" s="3" t="s">
        <v>28</v>
      </c>
      <c r="B284" s="3" t="s">
        <v>21</v>
      </c>
      <c r="C284" s="3" t="s">
        <v>21</v>
      </c>
      <c r="D284" s="3" t="s">
        <v>21</v>
      </c>
      <c r="E284" s="8" t="s">
        <v>53</v>
      </c>
      <c r="F284" s="8" t="s">
        <v>102</v>
      </c>
      <c r="G284" s="3" t="s">
        <v>90</v>
      </c>
      <c r="H284" s="6" t="s">
        <v>86</v>
      </c>
      <c r="I284" s="7" t="s">
        <v>100</v>
      </c>
      <c r="J284" s="3" t="s">
        <v>192</v>
      </c>
      <c r="K284" s="3" t="s">
        <v>121</v>
      </c>
      <c r="L284" s="9">
        <v>-59</v>
      </c>
      <c r="M284" s="9"/>
      <c r="N284" s="9"/>
      <c r="O284" s="9">
        <v>-59</v>
      </c>
      <c r="P284" s="9"/>
      <c r="Q284" s="9"/>
      <c r="R284" s="9">
        <v>-59</v>
      </c>
      <c r="S284" s="5"/>
      <c r="T284" s="5"/>
      <c r="U284" s="9">
        <v>-59</v>
      </c>
      <c r="V284" s="5"/>
      <c r="W284" s="5"/>
      <c r="X284" s="9">
        <v>-59</v>
      </c>
      <c r="Y284" s="5"/>
      <c r="Z284" s="5"/>
      <c r="AA284" s="9">
        <v>-59</v>
      </c>
      <c r="AB284" s="5"/>
      <c r="AC284" s="5"/>
    </row>
    <row r="285" spans="1:29" ht="14.5" x14ac:dyDescent="0.3">
      <c r="A285" s="3" t="s">
        <v>28</v>
      </c>
      <c r="B285" s="3" t="s">
        <v>181</v>
      </c>
      <c r="C285" s="3" t="s">
        <v>21</v>
      </c>
      <c r="D285" s="3" t="s">
        <v>21</v>
      </c>
      <c r="E285" s="8" t="s">
        <v>9</v>
      </c>
      <c r="F285" s="8" t="s">
        <v>102</v>
      </c>
      <c r="G285" s="3" t="s">
        <v>90</v>
      </c>
      <c r="H285" s="6" t="s">
        <v>86</v>
      </c>
      <c r="I285" s="7" t="s">
        <v>96</v>
      </c>
      <c r="J285" s="2" t="s">
        <v>97</v>
      </c>
      <c r="K285" s="3" t="s">
        <v>69</v>
      </c>
      <c r="L285" s="5">
        <v>35</v>
      </c>
      <c r="M285" s="5">
        <v>30</v>
      </c>
      <c r="N285" s="5">
        <v>40</v>
      </c>
      <c r="O285" s="5">
        <v>30</v>
      </c>
      <c r="P285" s="5">
        <v>25</v>
      </c>
      <c r="Q285" s="5">
        <v>35</v>
      </c>
      <c r="R285" s="5">
        <v>25</v>
      </c>
      <c r="S285" s="5">
        <v>20</v>
      </c>
      <c r="T285" s="5">
        <v>30</v>
      </c>
      <c r="U285" s="5">
        <v>25</v>
      </c>
      <c r="V285" s="5">
        <v>20</v>
      </c>
      <c r="W285" s="5">
        <v>30</v>
      </c>
      <c r="X285" s="5">
        <f>R285*0.95</f>
        <v>23.75</v>
      </c>
      <c r="Y285" s="5">
        <f>S285*0.9</f>
        <v>18</v>
      </c>
      <c r="Z285" s="5">
        <f>T285</f>
        <v>30</v>
      </c>
      <c r="AA285" s="9">
        <f>X285*0.95</f>
        <v>22.5625</v>
      </c>
      <c r="AB285" s="9">
        <f>Y285*0.95</f>
        <v>17.099999999999998</v>
      </c>
      <c r="AC285" s="9">
        <f>Z285*0.95</f>
        <v>28.5</v>
      </c>
    </row>
    <row r="286" spans="1:29" ht="14.5" x14ac:dyDescent="0.3">
      <c r="A286" s="3" t="s">
        <v>28</v>
      </c>
      <c r="B286" s="3" t="s">
        <v>155</v>
      </c>
      <c r="C286" s="3" t="s">
        <v>71</v>
      </c>
      <c r="D286" s="3" t="s">
        <v>126</v>
      </c>
      <c r="E286" s="8" t="s">
        <v>44</v>
      </c>
      <c r="F286" s="8" t="s">
        <v>103</v>
      </c>
      <c r="G286" s="3" t="s">
        <v>88</v>
      </c>
      <c r="H286" s="3" t="s">
        <v>85</v>
      </c>
      <c r="I286" s="7" t="s">
        <v>190</v>
      </c>
      <c r="J286" s="3" t="s">
        <v>191</v>
      </c>
      <c r="K286" s="3" t="s">
        <v>69</v>
      </c>
      <c r="L286" s="5">
        <v>0.67</v>
      </c>
      <c r="M286" s="5">
        <v>0.65</v>
      </c>
      <c r="N286" s="5">
        <v>0.75</v>
      </c>
      <c r="O286" s="5">
        <v>0.67</v>
      </c>
      <c r="P286" s="5">
        <v>0.65</v>
      </c>
      <c r="Q286" s="5">
        <v>0.75</v>
      </c>
      <c r="R286" s="5">
        <v>0.67</v>
      </c>
      <c r="S286" s="5">
        <v>0.65</v>
      </c>
      <c r="T286" s="5">
        <v>0.75</v>
      </c>
      <c r="U286" s="5">
        <v>0.67</v>
      </c>
      <c r="V286" s="5">
        <v>0.65</v>
      </c>
      <c r="W286" s="5">
        <v>0.75</v>
      </c>
      <c r="X286" s="5">
        <v>0.67</v>
      </c>
      <c r="Y286" s="5">
        <v>0.65</v>
      </c>
      <c r="Z286" s="5">
        <v>0.75</v>
      </c>
      <c r="AA286" s="5">
        <v>0.67</v>
      </c>
      <c r="AB286" s="5">
        <v>0.65</v>
      </c>
      <c r="AC286" s="5">
        <v>0.75</v>
      </c>
    </row>
    <row r="287" spans="1:29" ht="14.5" x14ac:dyDescent="0.3">
      <c r="A287" s="3" t="s">
        <v>28</v>
      </c>
      <c r="B287" s="3" t="s">
        <v>155</v>
      </c>
      <c r="C287" s="3" t="s">
        <v>72</v>
      </c>
      <c r="D287" s="3" t="s">
        <v>126</v>
      </c>
      <c r="E287" s="8" t="s">
        <v>44</v>
      </c>
      <c r="F287" s="8" t="s">
        <v>103</v>
      </c>
      <c r="G287" s="3" t="s">
        <v>88</v>
      </c>
      <c r="H287" s="3" t="s">
        <v>85</v>
      </c>
      <c r="I287" s="7" t="s">
        <v>190</v>
      </c>
      <c r="J287" s="3" t="s">
        <v>191</v>
      </c>
      <c r="K287" s="3" t="s">
        <v>69</v>
      </c>
      <c r="L287" s="5">
        <v>0.67</v>
      </c>
      <c r="M287" s="5">
        <v>0.65</v>
      </c>
      <c r="N287" s="5">
        <v>0.75</v>
      </c>
      <c r="O287" s="5">
        <v>0.67</v>
      </c>
      <c r="P287" s="5">
        <v>0.65</v>
      </c>
      <c r="Q287" s="5">
        <v>0.75</v>
      </c>
      <c r="R287" s="5">
        <v>0.67</v>
      </c>
      <c r="S287" s="5">
        <v>0.65</v>
      </c>
      <c r="T287" s="5">
        <v>0.75</v>
      </c>
      <c r="U287" s="5">
        <v>0.67</v>
      </c>
      <c r="V287" s="5">
        <v>0.65</v>
      </c>
      <c r="W287" s="5">
        <v>0.75</v>
      </c>
      <c r="X287" s="5">
        <v>0.67</v>
      </c>
      <c r="Y287" s="5">
        <v>0.65</v>
      </c>
      <c r="Z287" s="5">
        <v>0.75</v>
      </c>
      <c r="AA287" s="5">
        <v>0.67</v>
      </c>
      <c r="AB287" s="5">
        <v>0.65</v>
      </c>
      <c r="AC287" s="5">
        <v>0.75</v>
      </c>
    </row>
    <row r="288" spans="1:29" ht="14.5" x14ac:dyDescent="0.3">
      <c r="A288" s="3" t="s">
        <v>28</v>
      </c>
      <c r="B288" s="3" t="s">
        <v>155</v>
      </c>
      <c r="C288" s="3" t="s">
        <v>73</v>
      </c>
      <c r="D288" s="3" t="s">
        <v>126</v>
      </c>
      <c r="E288" s="8" t="s">
        <v>44</v>
      </c>
      <c r="F288" s="8" t="s">
        <v>103</v>
      </c>
      <c r="G288" s="3" t="s">
        <v>88</v>
      </c>
      <c r="H288" s="3" t="s">
        <v>85</v>
      </c>
      <c r="I288" s="7" t="s">
        <v>190</v>
      </c>
      <c r="J288" s="3" t="s">
        <v>191</v>
      </c>
      <c r="K288" s="3" t="s">
        <v>69</v>
      </c>
      <c r="L288" s="5">
        <v>0.69</v>
      </c>
      <c r="M288" s="5">
        <v>0.65</v>
      </c>
      <c r="N288" s="5">
        <v>0.75</v>
      </c>
      <c r="O288" s="5">
        <v>0.69</v>
      </c>
      <c r="P288" s="5">
        <v>0.65</v>
      </c>
      <c r="Q288" s="5">
        <v>0.75</v>
      </c>
      <c r="R288" s="5">
        <v>0.69</v>
      </c>
      <c r="S288" s="5">
        <v>0.65</v>
      </c>
      <c r="T288" s="5">
        <v>0.75</v>
      </c>
      <c r="U288" s="5">
        <v>0.69</v>
      </c>
      <c r="V288" s="5">
        <v>0.65</v>
      </c>
      <c r="W288" s="5">
        <v>0.75</v>
      </c>
      <c r="X288" s="5">
        <v>0.69</v>
      </c>
      <c r="Y288" s="5">
        <v>0.65</v>
      </c>
      <c r="Z288" s="5">
        <v>0.75</v>
      </c>
      <c r="AA288" s="5">
        <v>0.69</v>
      </c>
      <c r="AB288" s="5">
        <v>0.65</v>
      </c>
      <c r="AC288" s="5">
        <v>0.75</v>
      </c>
    </row>
    <row r="289" spans="1:29" ht="14.5" x14ac:dyDescent="0.3">
      <c r="A289" s="3" t="s">
        <v>28</v>
      </c>
      <c r="B289" s="3" t="s">
        <v>155</v>
      </c>
      <c r="C289" s="3" t="s">
        <v>124</v>
      </c>
      <c r="D289" s="3" t="s">
        <v>127</v>
      </c>
      <c r="E289" s="8" t="s">
        <v>44</v>
      </c>
      <c r="F289" s="8" t="s">
        <v>103</v>
      </c>
      <c r="G289" s="3" t="s">
        <v>88</v>
      </c>
      <c r="H289" s="3" t="s">
        <v>85</v>
      </c>
      <c r="I289" s="7" t="s">
        <v>190</v>
      </c>
      <c r="J289" s="3" t="s">
        <v>191</v>
      </c>
      <c r="K289" s="3" t="s">
        <v>69</v>
      </c>
      <c r="L289" s="5">
        <v>0.8</v>
      </c>
      <c r="M289" s="5">
        <v>0.75</v>
      </c>
      <c r="N289" s="5">
        <v>0.85</v>
      </c>
      <c r="O289" s="5">
        <v>0.8</v>
      </c>
      <c r="P289" s="5">
        <v>0.75</v>
      </c>
      <c r="Q289" s="5">
        <v>0.85</v>
      </c>
      <c r="R289" s="5">
        <v>0.8</v>
      </c>
      <c r="S289" s="5">
        <v>0.75</v>
      </c>
      <c r="T289" s="5">
        <v>0.85</v>
      </c>
      <c r="U289" s="5">
        <v>0.8</v>
      </c>
      <c r="V289" s="5">
        <v>0.75</v>
      </c>
      <c r="W289" s="5">
        <v>0.85</v>
      </c>
      <c r="X289" s="5">
        <v>0.8</v>
      </c>
      <c r="Y289" s="5">
        <v>0.75</v>
      </c>
      <c r="Z289" s="5">
        <v>0.85</v>
      </c>
      <c r="AA289" s="5">
        <v>0.8</v>
      </c>
      <c r="AB289" s="5">
        <v>0.75</v>
      </c>
      <c r="AC289" s="5">
        <v>0.85</v>
      </c>
    </row>
    <row r="290" spans="1:29" ht="14.5" x14ac:dyDescent="0.3">
      <c r="A290" s="3" t="s">
        <v>28</v>
      </c>
      <c r="B290" s="3" t="s">
        <v>155</v>
      </c>
      <c r="C290" s="3" t="s">
        <v>218</v>
      </c>
      <c r="D290" s="3" t="s">
        <v>219</v>
      </c>
      <c r="E290" s="8" t="s">
        <v>44</v>
      </c>
      <c r="F290" s="8" t="s">
        <v>103</v>
      </c>
      <c r="G290" s="3" t="s">
        <v>88</v>
      </c>
      <c r="H290" s="3" t="s">
        <v>85</v>
      </c>
      <c r="I290" s="7" t="s">
        <v>190</v>
      </c>
      <c r="J290" s="3" t="s">
        <v>191</v>
      </c>
      <c r="K290" s="3" t="s">
        <v>69</v>
      </c>
      <c r="L290" s="5">
        <v>0.77500000000000002</v>
      </c>
      <c r="M290" s="5">
        <v>0.75</v>
      </c>
      <c r="N290" s="5">
        <v>0.8</v>
      </c>
      <c r="O290" s="5">
        <v>0.77500000000000002</v>
      </c>
      <c r="P290" s="5">
        <v>0.75</v>
      </c>
      <c r="Q290" s="5">
        <v>0.8</v>
      </c>
      <c r="R290" s="5">
        <v>0.77500000000000002</v>
      </c>
      <c r="S290" s="5">
        <v>0.75</v>
      </c>
      <c r="T290" s="5">
        <v>0.8</v>
      </c>
      <c r="U290" s="5">
        <v>0.77500000000000002</v>
      </c>
      <c r="V290" s="5">
        <v>0.75</v>
      </c>
      <c r="W290" s="5">
        <v>0.8</v>
      </c>
      <c r="X290" s="5">
        <v>0.77500000000000002</v>
      </c>
      <c r="Y290" s="5">
        <v>0.75</v>
      </c>
      <c r="Z290" s="5">
        <v>0.8</v>
      </c>
      <c r="AA290" s="5">
        <v>0.77500000000000002</v>
      </c>
      <c r="AB290" s="5">
        <v>0.75</v>
      </c>
      <c r="AC290" s="5">
        <v>0.8</v>
      </c>
    </row>
    <row r="291" spans="1:29" ht="14.5" x14ac:dyDescent="0.3">
      <c r="A291" s="3" t="s">
        <v>28</v>
      </c>
      <c r="B291" s="3" t="s">
        <v>155</v>
      </c>
      <c r="C291" s="3" t="s">
        <v>74</v>
      </c>
      <c r="D291" s="3" t="s">
        <v>130</v>
      </c>
      <c r="E291" s="8" t="s">
        <v>44</v>
      </c>
      <c r="F291" s="8" t="s">
        <v>103</v>
      </c>
      <c r="G291" s="3" t="s">
        <v>88</v>
      </c>
      <c r="H291" s="3" t="s">
        <v>85</v>
      </c>
      <c r="I291" s="7" t="s">
        <v>190</v>
      </c>
      <c r="J291" s="3" t="s">
        <v>191</v>
      </c>
      <c r="K291" s="3" t="s">
        <v>69</v>
      </c>
      <c r="L291" s="5">
        <v>0.77500000000000002</v>
      </c>
      <c r="M291" s="5">
        <v>0.75</v>
      </c>
      <c r="N291" s="5">
        <v>0.8</v>
      </c>
      <c r="O291" s="5">
        <v>0.77500000000000002</v>
      </c>
      <c r="P291" s="5">
        <v>0.75</v>
      </c>
      <c r="Q291" s="5">
        <v>0.8</v>
      </c>
      <c r="R291" s="5">
        <v>0.77500000000000002</v>
      </c>
      <c r="S291" s="5">
        <v>0.75</v>
      </c>
      <c r="T291" s="5">
        <v>0.8</v>
      </c>
      <c r="U291" s="5">
        <v>0.77500000000000002</v>
      </c>
      <c r="V291" s="5">
        <v>0.75</v>
      </c>
      <c r="W291" s="5">
        <v>0.8</v>
      </c>
      <c r="X291" s="5">
        <v>0.77500000000000002</v>
      </c>
      <c r="Y291" s="5">
        <v>0.75</v>
      </c>
      <c r="Z291" s="5">
        <v>0.8</v>
      </c>
      <c r="AA291" s="5">
        <v>0.77500000000000002</v>
      </c>
      <c r="AB291" s="5">
        <v>0.75</v>
      </c>
      <c r="AC291" s="5">
        <v>0.8</v>
      </c>
    </row>
    <row r="292" spans="1:29" ht="14.5" x14ac:dyDescent="0.3">
      <c r="A292" s="3" t="s">
        <v>28</v>
      </c>
      <c r="B292" s="3" t="s">
        <v>155</v>
      </c>
      <c r="C292" s="3" t="s">
        <v>128</v>
      </c>
      <c r="D292" s="3" t="s">
        <v>129</v>
      </c>
      <c r="E292" s="8" t="s">
        <v>44</v>
      </c>
      <c r="F292" s="8" t="s">
        <v>103</v>
      </c>
      <c r="G292" s="3" t="s">
        <v>88</v>
      </c>
      <c r="H292" s="3" t="s">
        <v>85</v>
      </c>
      <c r="I292" s="7" t="s">
        <v>190</v>
      </c>
      <c r="J292" s="3" t="s">
        <v>191</v>
      </c>
      <c r="K292" s="3" t="s">
        <v>69</v>
      </c>
      <c r="L292" s="5">
        <v>0.77500000000000002</v>
      </c>
      <c r="M292" s="5">
        <v>0.75</v>
      </c>
      <c r="N292" s="5">
        <v>0.8</v>
      </c>
      <c r="O292" s="5">
        <v>0.77500000000000002</v>
      </c>
      <c r="P292" s="5">
        <v>0.75</v>
      </c>
      <c r="Q292" s="5">
        <v>0.8</v>
      </c>
      <c r="R292" s="5">
        <v>0.77500000000000002</v>
      </c>
      <c r="S292" s="5">
        <v>0.75</v>
      </c>
      <c r="T292" s="5">
        <v>0.8</v>
      </c>
      <c r="U292" s="5">
        <v>0.77500000000000002</v>
      </c>
      <c r="V292" s="5">
        <v>0.75</v>
      </c>
      <c r="W292" s="5">
        <v>0.8</v>
      </c>
      <c r="X292" s="5">
        <v>0.77500000000000002</v>
      </c>
      <c r="Y292" s="5">
        <v>0.75</v>
      </c>
      <c r="Z292" s="5">
        <v>0.8</v>
      </c>
      <c r="AA292" s="5">
        <v>0.77500000000000002</v>
      </c>
      <c r="AB292" s="5">
        <v>0.75</v>
      </c>
      <c r="AC292" s="5">
        <v>0.8</v>
      </c>
    </row>
    <row r="293" spans="1:29" x14ac:dyDescent="0.3">
      <c r="A293" s="3" t="s">
        <v>28</v>
      </c>
      <c r="B293" s="3" t="s">
        <v>154</v>
      </c>
      <c r="C293" s="3" t="s">
        <v>21</v>
      </c>
      <c r="D293" s="3" t="s">
        <v>21</v>
      </c>
      <c r="E293" s="8" t="s">
        <v>44</v>
      </c>
      <c r="F293" s="8" t="s">
        <v>103</v>
      </c>
      <c r="G293" s="3" t="s">
        <v>88</v>
      </c>
      <c r="H293" s="3" t="s">
        <v>84</v>
      </c>
      <c r="I293" s="3" t="s">
        <v>82</v>
      </c>
      <c r="J293" s="3" t="s">
        <v>83</v>
      </c>
      <c r="K293" s="3" t="s">
        <v>121</v>
      </c>
      <c r="L293" s="5">
        <v>1</v>
      </c>
      <c r="M293" s="5"/>
      <c r="N293" s="5"/>
      <c r="O293" s="5">
        <v>1</v>
      </c>
      <c r="P293" s="5"/>
      <c r="Q293" s="5"/>
      <c r="R293" s="5">
        <v>1</v>
      </c>
      <c r="S293" s="5"/>
      <c r="T293" s="5"/>
      <c r="U293" s="3">
        <v>0.95</v>
      </c>
      <c r="V293" s="3"/>
      <c r="W293" s="3"/>
      <c r="X293" s="5">
        <v>0.9</v>
      </c>
      <c r="Y293" s="5"/>
      <c r="Z293" s="5"/>
      <c r="AA293" s="3">
        <v>0.85</v>
      </c>
      <c r="AB293" s="3"/>
      <c r="AC293" s="3"/>
    </row>
    <row r="294" spans="1:29" x14ac:dyDescent="0.3">
      <c r="A294" s="3" t="s">
        <v>28</v>
      </c>
      <c r="B294" s="3" t="s">
        <v>175</v>
      </c>
      <c r="C294" s="3" t="s">
        <v>21</v>
      </c>
      <c r="D294" s="3" t="s">
        <v>21</v>
      </c>
      <c r="E294" s="8" t="s">
        <v>44</v>
      </c>
      <c r="F294" s="8" t="s">
        <v>103</v>
      </c>
      <c r="G294" s="3" t="s">
        <v>88</v>
      </c>
      <c r="H294" s="3" t="s">
        <v>84</v>
      </c>
      <c r="I294" s="3" t="s">
        <v>82</v>
      </c>
      <c r="J294" s="3" t="s">
        <v>83</v>
      </c>
      <c r="K294" s="3" t="s">
        <v>69</v>
      </c>
      <c r="L294" s="5">
        <v>1</v>
      </c>
      <c r="M294" s="5"/>
      <c r="N294" s="5"/>
      <c r="O294" s="5">
        <v>1</v>
      </c>
      <c r="P294" s="5"/>
      <c r="Q294" s="5"/>
      <c r="R294" s="5">
        <v>1</v>
      </c>
      <c r="S294" s="5"/>
      <c r="T294" s="5"/>
      <c r="U294" s="5">
        <v>1</v>
      </c>
      <c r="V294" s="5"/>
      <c r="W294" s="5"/>
      <c r="X294" s="5">
        <v>1</v>
      </c>
      <c r="Y294" s="5"/>
      <c r="Z294" s="5"/>
      <c r="AA294" s="5">
        <v>1</v>
      </c>
      <c r="AB294" s="5"/>
      <c r="AC294" s="5"/>
    </row>
    <row r="295" spans="1:29" x14ac:dyDescent="0.3">
      <c r="A295" s="3" t="s">
        <v>28</v>
      </c>
      <c r="B295" s="3" t="s">
        <v>42</v>
      </c>
      <c r="C295" s="3" t="s">
        <v>21</v>
      </c>
      <c r="D295" s="3" t="s">
        <v>21</v>
      </c>
      <c r="E295" s="8" t="s">
        <v>44</v>
      </c>
      <c r="F295" s="8" t="s">
        <v>103</v>
      </c>
      <c r="G295" s="3" t="s">
        <v>88</v>
      </c>
      <c r="H295" s="3" t="s">
        <v>84</v>
      </c>
      <c r="I295" s="3" t="s">
        <v>82</v>
      </c>
      <c r="J295" s="3" t="s">
        <v>83</v>
      </c>
      <c r="K295" s="3" t="s">
        <v>121</v>
      </c>
      <c r="L295" s="5">
        <v>0</v>
      </c>
      <c r="M295" s="5"/>
      <c r="N295" s="5"/>
      <c r="O295" s="5">
        <v>0</v>
      </c>
      <c r="P295" s="5"/>
      <c r="Q295" s="5"/>
      <c r="R295" s="5">
        <v>0</v>
      </c>
      <c r="S295" s="5"/>
      <c r="T295" s="5"/>
      <c r="U295" s="3">
        <v>0</v>
      </c>
      <c r="V295" s="3"/>
      <c r="W295" s="3"/>
      <c r="X295" s="5">
        <v>0</v>
      </c>
      <c r="Y295" s="5"/>
      <c r="Z295" s="5"/>
      <c r="AA295" s="3">
        <v>0</v>
      </c>
      <c r="AB295" s="3"/>
      <c r="AC295" s="3"/>
    </row>
    <row r="296" spans="1:29" x14ac:dyDescent="0.3">
      <c r="A296" s="3" t="s">
        <v>28</v>
      </c>
      <c r="B296" s="3" t="s">
        <v>46</v>
      </c>
      <c r="C296" s="3" t="s">
        <v>21</v>
      </c>
      <c r="D296" s="3" t="s">
        <v>21</v>
      </c>
      <c r="E296" s="8" t="s">
        <v>7</v>
      </c>
      <c r="F296" s="8" t="s">
        <v>102</v>
      </c>
      <c r="G296" s="3" t="s">
        <v>90</v>
      </c>
      <c r="H296" s="6" t="s">
        <v>86</v>
      </c>
      <c r="I296" s="3" t="s">
        <v>99</v>
      </c>
      <c r="J296" s="3" t="s">
        <v>98</v>
      </c>
      <c r="K296" s="3" t="s">
        <v>69</v>
      </c>
      <c r="L296" s="4">
        <f t="shared" ref="L296:Q296" si="204">O296*1.05</f>
        <v>39.690000000000005</v>
      </c>
      <c r="M296" s="4">
        <f t="shared" si="204"/>
        <v>33.075000000000003</v>
      </c>
      <c r="N296" s="4">
        <f t="shared" si="204"/>
        <v>44.1</v>
      </c>
      <c r="O296" s="4">
        <f t="shared" si="204"/>
        <v>37.800000000000004</v>
      </c>
      <c r="P296" s="4">
        <f t="shared" si="204"/>
        <v>31.5</v>
      </c>
      <c r="Q296" s="4">
        <f t="shared" si="204"/>
        <v>42</v>
      </c>
      <c r="R296" s="5">
        <v>36</v>
      </c>
      <c r="S296" s="5">
        <v>30</v>
      </c>
      <c r="T296" s="5">
        <v>40</v>
      </c>
      <c r="U296" s="5">
        <v>36</v>
      </c>
      <c r="V296" s="5">
        <v>30</v>
      </c>
      <c r="W296" s="5">
        <v>40</v>
      </c>
      <c r="X296" s="5">
        <f>R296*0.95</f>
        <v>34.199999999999996</v>
      </c>
      <c r="Y296" s="5">
        <f>S296*0.9</f>
        <v>27</v>
      </c>
      <c r="Z296" s="5">
        <f>T296</f>
        <v>40</v>
      </c>
      <c r="AA296" s="4">
        <f>X296*0.95</f>
        <v>32.489999999999995</v>
      </c>
      <c r="AB296" s="4">
        <f>Y296*0.95</f>
        <v>25.65</v>
      </c>
      <c r="AC296" s="4">
        <f>Z296*0.95</f>
        <v>38</v>
      </c>
    </row>
  </sheetData>
  <autoFilter ref="A2:AC296" xr:uid="{00000000-0009-0000-0000-000000000000}"/>
  <phoneticPr fontId="10" type="noConversion"/>
  <hyperlinks>
    <hyperlink ref="I251" r:id="rId1" xr:uid="{00000000-0004-0000-0000-000000000000}"/>
    <hyperlink ref="I162" r:id="rId2" xr:uid="{00000000-0004-0000-0000-000001000000}"/>
    <hyperlink ref="I285" r:id="rId3" xr:uid="{00000000-0004-0000-0000-000002000000}"/>
    <hyperlink ref="I284" r:id="rId4" xr:uid="{00000000-0004-0000-0000-000003000000}"/>
    <hyperlink ref="I283" r:id="rId5" xr:uid="{00000000-0004-0000-0000-000004000000}"/>
    <hyperlink ref="I265" r:id="rId6" xr:uid="{00000000-0004-0000-0000-000005000000}"/>
    <hyperlink ref="I266" r:id="rId7" xr:uid="{00000000-0004-0000-0000-000006000000}"/>
    <hyperlink ref="I267" r:id="rId8" xr:uid="{00000000-0004-0000-0000-000007000000}"/>
    <hyperlink ref="I268" r:id="rId9" xr:uid="{00000000-0004-0000-0000-000008000000}"/>
    <hyperlink ref="I254" r:id="rId10" xr:uid="{00000000-0004-0000-0000-000009000000}"/>
    <hyperlink ref="I191" r:id="rId11" xr:uid="{00000000-0004-0000-0000-00000A000000}"/>
    <hyperlink ref="I192" r:id="rId12" xr:uid="{00000000-0004-0000-0000-00000B000000}"/>
    <hyperlink ref="I252" r:id="rId13" xr:uid="{00000000-0004-0000-0000-00000C000000}"/>
    <hyperlink ref="I200" r:id="rId14" xr:uid="{00000000-0004-0000-0000-00000D000000}"/>
    <hyperlink ref="I201" r:id="rId15" xr:uid="{00000000-0004-0000-0000-00000E000000}"/>
    <hyperlink ref="I202" r:id="rId16" xr:uid="{00000000-0004-0000-0000-00000F000000}"/>
    <hyperlink ref="I203" r:id="rId17" xr:uid="{00000000-0004-0000-0000-000010000000}"/>
    <hyperlink ref="I205" r:id="rId18" xr:uid="{00000000-0004-0000-0000-000011000000}"/>
    <hyperlink ref="I206" r:id="rId19" xr:uid="{00000000-0004-0000-0000-000012000000}"/>
    <hyperlink ref="I155" r:id="rId20" xr:uid="{00000000-0004-0000-0000-000013000000}"/>
    <hyperlink ref="I156" r:id="rId21" xr:uid="{00000000-0004-0000-0000-000014000000}"/>
    <hyperlink ref="I157" r:id="rId22" xr:uid="{00000000-0004-0000-0000-000015000000}"/>
    <hyperlink ref="I158" r:id="rId23" xr:uid="{00000000-0004-0000-0000-000016000000}"/>
    <hyperlink ref="I160" r:id="rId24" xr:uid="{00000000-0004-0000-0000-000017000000}"/>
    <hyperlink ref="I161" r:id="rId25" xr:uid="{00000000-0004-0000-0000-000018000000}"/>
    <hyperlink ref="I242" r:id="rId26" xr:uid="{00000000-0004-0000-0000-000019000000}"/>
    <hyperlink ref="I243" r:id="rId27" xr:uid="{00000000-0004-0000-0000-00001A000000}"/>
    <hyperlink ref="I244" r:id="rId28" xr:uid="{00000000-0004-0000-0000-00001B000000}"/>
    <hyperlink ref="I245" r:id="rId29" xr:uid="{00000000-0004-0000-0000-00001C000000}"/>
    <hyperlink ref="I247" r:id="rId30" xr:uid="{00000000-0004-0000-0000-00001D000000}"/>
    <hyperlink ref="I248" r:id="rId31" xr:uid="{00000000-0004-0000-0000-00001E000000}"/>
    <hyperlink ref="I148" r:id="rId32" xr:uid="{00000000-0004-0000-0000-00001F000000}"/>
    <hyperlink ref="I149" r:id="rId33" xr:uid="{00000000-0004-0000-0000-000020000000}"/>
    <hyperlink ref="I150" r:id="rId34" xr:uid="{00000000-0004-0000-0000-000021000000}"/>
    <hyperlink ref="I151" r:id="rId35" xr:uid="{00000000-0004-0000-0000-000022000000}"/>
    <hyperlink ref="I153" r:id="rId36" xr:uid="{00000000-0004-0000-0000-000023000000}"/>
    <hyperlink ref="I154" r:id="rId37" xr:uid="{00000000-0004-0000-0000-000024000000}"/>
    <hyperlink ref="I235" r:id="rId38" xr:uid="{00000000-0004-0000-0000-000025000000}"/>
    <hyperlink ref="I236" r:id="rId39" xr:uid="{00000000-0004-0000-0000-000026000000}"/>
    <hyperlink ref="I237" r:id="rId40" xr:uid="{00000000-0004-0000-0000-000027000000}"/>
    <hyperlink ref="I238" r:id="rId41" xr:uid="{00000000-0004-0000-0000-000028000000}"/>
    <hyperlink ref="I240" r:id="rId42" xr:uid="{00000000-0004-0000-0000-000029000000}"/>
    <hyperlink ref="I241" r:id="rId43" xr:uid="{00000000-0004-0000-0000-00002A000000}"/>
    <hyperlink ref="I214" r:id="rId44" xr:uid="{00000000-0004-0000-0000-00002B000000}"/>
    <hyperlink ref="I215" r:id="rId45" xr:uid="{00000000-0004-0000-0000-00002C000000}"/>
    <hyperlink ref="I216" r:id="rId46" xr:uid="{00000000-0004-0000-0000-00002D000000}"/>
    <hyperlink ref="I217" r:id="rId47" xr:uid="{00000000-0004-0000-0000-00002E000000}"/>
    <hyperlink ref="I219" r:id="rId48" xr:uid="{00000000-0004-0000-0000-00002F000000}"/>
    <hyperlink ref="I220" r:id="rId49" xr:uid="{00000000-0004-0000-0000-000030000000}"/>
    <hyperlink ref="I221" r:id="rId50" xr:uid="{00000000-0004-0000-0000-000031000000}"/>
    <hyperlink ref="I222" r:id="rId51" xr:uid="{00000000-0004-0000-0000-000032000000}"/>
    <hyperlink ref="I223" r:id="rId52" xr:uid="{00000000-0004-0000-0000-000033000000}"/>
    <hyperlink ref="I224" r:id="rId53" xr:uid="{00000000-0004-0000-0000-000034000000}"/>
    <hyperlink ref="I226" r:id="rId54" xr:uid="{00000000-0004-0000-0000-000035000000}"/>
    <hyperlink ref="I227" r:id="rId55" xr:uid="{00000000-0004-0000-0000-000036000000}"/>
    <hyperlink ref="I177" r:id="rId56" xr:uid="{00000000-0004-0000-0000-000037000000}"/>
    <hyperlink ref="I178" r:id="rId57" xr:uid="{00000000-0004-0000-0000-000038000000}"/>
    <hyperlink ref="I179" r:id="rId58" xr:uid="{00000000-0004-0000-0000-000039000000}"/>
    <hyperlink ref="I180" r:id="rId59" xr:uid="{00000000-0004-0000-0000-00003A000000}"/>
    <hyperlink ref="I182" r:id="rId60" xr:uid="{00000000-0004-0000-0000-00003B000000}"/>
    <hyperlink ref="I183" r:id="rId61" xr:uid="{00000000-0004-0000-0000-00003C000000}"/>
    <hyperlink ref="I121" r:id="rId62" xr:uid="{00000000-0004-0000-0000-00003D000000}"/>
    <hyperlink ref="I286" r:id="rId63" xr:uid="{00000000-0004-0000-0000-00003E000000}"/>
    <hyperlink ref="I210:I213" r:id="rId64" display="https://www.mdpi.com/2032-6653/11/1/12/pdf" xr:uid="{00000000-0004-0000-0000-00003F000000}"/>
    <hyperlink ref="I87" r:id="rId65" xr:uid="{00000000-0004-0000-0000-000040000000}"/>
    <hyperlink ref="I282:I286" r:id="rId66" display="https://theicct.org/sites/default/files/publications/ICCT_costs-emission-reduction-tech-HDV_20160229.pdf" xr:uid="{00000000-0004-0000-0000-000041000000}"/>
    <hyperlink ref="I74" r:id="rId67" xr:uid="{00000000-0004-0000-0000-000042000000}"/>
    <hyperlink ref="I204" r:id="rId68" xr:uid="{00000000-0004-0000-0000-000043000000}"/>
    <hyperlink ref="I159" r:id="rId69" xr:uid="{00000000-0004-0000-0000-000044000000}"/>
    <hyperlink ref="I246" r:id="rId70" xr:uid="{00000000-0004-0000-0000-000045000000}"/>
    <hyperlink ref="I152" r:id="rId71" xr:uid="{00000000-0004-0000-0000-000046000000}"/>
    <hyperlink ref="I239" r:id="rId72" xr:uid="{00000000-0004-0000-0000-000047000000}"/>
    <hyperlink ref="I218" r:id="rId73" xr:uid="{00000000-0004-0000-0000-000048000000}"/>
    <hyperlink ref="I225" r:id="rId74" xr:uid="{00000000-0004-0000-0000-000049000000}"/>
    <hyperlink ref="I181" r:id="rId75" xr:uid="{00000000-0004-0000-0000-00004A000000}"/>
    <hyperlink ref="I290" r:id="rId76" xr:uid="{00000000-0004-0000-0000-00004B000000}"/>
    <hyperlink ref="I90" r:id="rId77" xr:uid="{00000000-0004-0000-0000-00004C000000}"/>
    <hyperlink ref="I137:I139" r:id="rId78" display="https://pubs.acs.org/doi/pdf/10.1021/acsenergylett.7b00432" xr:uid="{00000000-0004-0000-0000-00004D000000}"/>
    <hyperlink ref="I253" r:id="rId79" xr:uid="{00000000-0004-0000-0000-00004E000000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2021-07-16T09:24:21Z</dcterms:modified>
</cp:coreProperties>
</file>