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/>
  <xr:revisionPtr revIDLastSave="0" documentId="13_ncr:1_{8C1ECBCB-04C1-4BB4-B5D4-45E724B2DAE2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Process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7" i="2" l="1"/>
  <c r="B86" i="2"/>
  <c r="B85" i="2"/>
  <c r="B84" i="2"/>
  <c r="B83" i="2"/>
  <c r="B82" i="2"/>
  <c r="B45" i="2"/>
  <c r="B44" i="2"/>
  <c r="B43" i="2"/>
  <c r="D13" i="2"/>
  <c r="G26" i="2" l="1"/>
  <c r="G82" i="2"/>
  <c r="D82" i="2"/>
  <c r="C82" i="2"/>
  <c r="A82" i="2"/>
  <c r="G68" i="2"/>
  <c r="D68" i="2"/>
  <c r="C68" i="2"/>
  <c r="A68" i="2"/>
  <c r="G56" i="2"/>
  <c r="D56" i="2"/>
  <c r="C56" i="2"/>
  <c r="A56" i="2"/>
  <c r="G43" i="2"/>
  <c r="D43" i="2"/>
  <c r="C43" i="2"/>
  <c r="A43" i="2"/>
  <c r="D26" i="2"/>
  <c r="C26" i="2"/>
  <c r="A26" i="2"/>
  <c r="G13" i="2"/>
  <c r="C13" i="2"/>
  <c r="A13" i="2"/>
</calcChain>
</file>

<file path=xl/sharedStrings.xml><?xml version="1.0" encoding="utf-8"?>
<sst xmlns="http://schemas.openxmlformats.org/spreadsheetml/2006/main" count="288" uniqueCount="55">
  <si>
    <t>Activity</t>
  </si>
  <si>
    <t/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</si>
  <si>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</si>
  <si>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</si>
  <si>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</si>
  <si>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</si>
  <si>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</si>
  <si>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</si>
  <si>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</si>
  <si>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</si>
  <si>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</si>
  <si>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</si>
  <si>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</si>
  <si>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</si>
  <si>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</si>
  <si>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</si>
  <si>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</si>
  <si>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biosphere</t>
  </si>
  <si>
    <t>air</t>
  </si>
  <si>
    <t>Carbon dioxide, fossil</t>
  </si>
  <si>
    <t>CH</t>
  </si>
  <si>
    <t>Dinitrogen monoxide</t>
  </si>
  <si>
    <t>kilowatt hour</t>
  </si>
  <si>
    <t>economic outflow</t>
  </si>
  <si>
    <t>environmental outflow</t>
  </si>
  <si>
    <t>database</t>
  </si>
  <si>
    <t>Methane, fossil</t>
  </si>
  <si>
    <t>EV production</t>
  </si>
  <si>
    <t>electric vehicle</t>
  </si>
  <si>
    <t>economic inflow</t>
  </si>
  <si>
    <t>battery manufacturing</t>
  </si>
  <si>
    <t>battery</t>
  </si>
  <si>
    <t>driving the EV</t>
  </si>
  <si>
    <t>kilometers</t>
  </si>
  <si>
    <t>kilometer</t>
  </si>
  <si>
    <t>ICEV production</t>
  </si>
  <si>
    <t>diesel vehicle</t>
  </si>
  <si>
    <t>diesel supply</t>
  </si>
  <si>
    <t>driving the ICEV</t>
  </si>
  <si>
    <t>diesel</t>
  </si>
  <si>
    <t>formula</t>
  </si>
  <si>
    <t>uncertainty type</t>
  </si>
  <si>
    <t>loc</t>
  </si>
  <si>
    <t>scale</t>
  </si>
  <si>
    <t>shape</t>
  </si>
  <si>
    <t>minimum</t>
  </si>
  <si>
    <t>maximum</t>
  </si>
  <si>
    <t>electricity, high voltage</t>
  </si>
  <si>
    <t>market for electricity, high voltage</t>
  </si>
  <si>
    <t>economic inflow - ecoinvent</t>
  </si>
  <si>
    <t>Particulate Matter, &lt; 2.5 um</t>
  </si>
  <si>
    <t>comment formula</t>
  </si>
  <si>
    <t>parametric_LCA</t>
  </si>
  <si>
    <t>Parameters</t>
  </si>
  <si>
    <t>ev_group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</si>
</sst>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3" fillId="0" borderId="0" xfId="1" applyFont="1"/>
    <xf numFmtId="0" fontId="2" fillId="0" borderId="0" xfId="1"/>
    <xf numFmtId="0" fontId="1" fillId="0" borderId="0" xfId="1" applyFont="1"/>
    <xf numFmtId="0" fontId="0" fillId="0" borderId="0" xfId="1" applyFont="1"/>
    <xf numFmtId="0" fontId="0" fillId="0" borderId="0" xfId="0" applyFont="1"/>
    <xf numFmtId="11" fontId="1" fillId="0" borderId="0" xfId="1" applyNumberFormat="1" applyFont="1"/>
    <xf numFmtId="0" fontId="2" fillId="0" borderId="0" xfId="1" applyFont="1"/>
    <xf numFmtId="11" fontId="2" fillId="0" borderId="0" xfId="1" applyNumberFormat="1"/>
    <xf numFmtId="0" fontId="4" fillId="0" borderId="0" xfId="1" applyFont="1"/>
    <xf numFmtId="0" fontId="2" fillId="2" borderId="0" xfId="1" applyFont="1" applyFill="1"/>
    <xf numFmtId="0" fontId="3" fillId="3" borderId="0" xfId="1" applyFont="1" applyFill="1"/>
    <xf numFmtId="0" fontId="2" fillId="3" borderId="0" xfId="1" applyFont="1" applyFill="1"/>
    <xf numFmtId="11" fontId="2" fillId="3" borderId="0" xfId="1" applyNumberFormat="1" applyFont="1" applyFill="1"/>
    <xf numFmtId="0" fontId="3" fillId="4" borderId="0" xfId="1" applyFont="1" applyFill="1"/>
    <xf numFmtId="0" fontId="2" fillId="4" borderId="0" xfId="1" applyFont="1" applyFill="1"/>
    <xf numFmtId="0" fontId="2" fillId="4" borderId="0" xfId="1" applyFont="1" applyFill="1" applyAlignment="1">
      <alignment wrapText="1"/>
    </xf>
    <xf numFmtId="11" fontId="2" fillId="4" borderId="0" xfId="1" applyNumberFormat="1" applyFont="1" applyFill="1"/>
    <xf numFmtId="0" fontId="5" fillId="0" borderId="0" xfId="1" applyFont="1"/>
    <xf numFmtId="0" fontId="3" fillId="5" borderId="0" xfId="1" applyFont="1" applyFill="1"/>
    <xf numFmtId="0" fontId="3" fillId="4" borderId="0" xfId="1" applyFont="1" applyFill="1" applyAlignment="1">
      <alignment wrapText="1"/>
    </xf>
    <xf numFmtId="0" fontId="2" fillId="4" borderId="0" xfId="1" applyFill="1"/>
    <xf numFmtId="0" fontId="2" fillId="5" borderId="0" xfId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3"/>
  <sheetViews>
    <sheetView tabSelected="1" zoomScale="70" zoomScaleNormal="70" workbookViewId="0">
      <selection activeCell="A22" sqref="A22"/>
    </sheetView>
  </sheetViews>
  <sheetFormatPr defaultColWidth="12.5703125" defaultRowHeight="15.75" x14ac:dyDescent="0.25"/>
  <cols>
    <col min="1" max="1" width="63.42578125" style="2" customWidth="1"/>
    <col min="2" max="2" width="19.85546875" style="2" bestFit="1" customWidth="1"/>
    <col min="3" max="3" width="12.5703125" style="2"/>
    <col min="4" max="4" width="13.85546875" style="2" bestFit="1" customWidth="1"/>
    <col min="5" max="5" width="12.5703125" style="2"/>
    <col min="6" max="6" width="14.28515625" style="2" bestFit="1" customWidth="1"/>
    <col min="7" max="7" width="53.42578125" style="2" customWidth="1"/>
    <col min="8" max="8" width="77" style="2" bestFit="1" customWidth="1"/>
    <col min="9" max="16" width="12.5703125" style="1"/>
    <col min="17" max="16384" width="12.5703125" style="2"/>
  </cols>
  <sheetData>
    <row r="1" spans="1:15" x14ac:dyDescent="0.25">
      <c r="A1" s="10" t="s">
        <v>25</v>
      </c>
      <c r="B1" s="10" t="s">
        <v>52</v>
      </c>
      <c r="C1" s="7"/>
      <c r="D1" s="7"/>
      <c r="E1" s="7"/>
      <c r="F1" s="7"/>
      <c r="G1" s="7"/>
      <c r="H1" s="7"/>
    </row>
    <row r="2" spans="1:15" x14ac:dyDescent="0.25">
      <c r="A2" s="7"/>
      <c r="B2" s="7"/>
      <c r="C2" s="7"/>
      <c r="D2" s="7"/>
      <c r="E2" s="7"/>
      <c r="F2" s="7"/>
      <c r="G2" s="7"/>
      <c r="H2" s="7"/>
    </row>
    <row r="3" spans="1:15" x14ac:dyDescent="0.25">
      <c r="F3" s="3"/>
    </row>
    <row r="4" spans="1:15" x14ac:dyDescent="0.25">
      <c r="A4" s="14" t="s">
        <v>0</v>
      </c>
      <c r="B4" s="14" t="s">
        <v>27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x14ac:dyDescent="0.25">
      <c r="A5" s="15" t="s">
        <v>2</v>
      </c>
      <c r="B5" s="15" t="s">
        <v>20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x14ac:dyDescent="0.25">
      <c r="A6" s="15" t="s">
        <v>3</v>
      </c>
      <c r="B6" s="15">
        <v>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5" x14ac:dyDescent="0.25">
      <c r="A7" s="15" t="s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25">
      <c r="A8" s="15" t="s">
        <v>6</v>
      </c>
      <c r="B8" s="15" t="s">
        <v>28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x14ac:dyDescent="0.25">
      <c r="A9" s="15" t="s">
        <v>7</v>
      </c>
      <c r="B9" s="15" t="s">
        <v>8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25">
      <c r="A10" s="15" t="s">
        <v>9</v>
      </c>
      <c r="B10" s="15" t="s">
        <v>9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25">
      <c r="A11" s="14" t="s">
        <v>11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x14ac:dyDescent="0.25">
      <c r="A12" s="14" t="s">
        <v>12</v>
      </c>
      <c r="B12" s="14" t="s">
        <v>13</v>
      </c>
      <c r="C12" s="14" t="s">
        <v>2</v>
      </c>
      <c r="D12" s="14" t="s">
        <v>9</v>
      </c>
      <c r="E12" s="14" t="s">
        <v>14</v>
      </c>
      <c r="F12" s="14" t="s">
        <v>7</v>
      </c>
      <c r="G12" s="14" t="s">
        <v>6</v>
      </c>
      <c r="H12" s="14" t="s">
        <v>4</v>
      </c>
      <c r="I12" s="14" t="s">
        <v>40</v>
      </c>
      <c r="J12" s="14" t="s">
        <v>41</v>
      </c>
      <c r="K12" s="14" t="s">
        <v>42</v>
      </c>
      <c r="L12" s="14" t="s">
        <v>43</v>
      </c>
      <c r="M12" s="14" t="s">
        <v>44</v>
      </c>
      <c r="N12" s="14" t="s">
        <v>45</v>
      </c>
      <c r="O12" s="14" t="s">
        <v>46</v>
      </c>
    </row>
    <row r="13" spans="1:15" x14ac:dyDescent="0.25">
      <c r="A13" s="15" t="str">
        <f>B4</f>
        <v>EV production</v>
      </c>
      <c r="B13" s="15">
        <v>1</v>
      </c>
      <c r="C13" s="15" t="str">
        <f>B5</f>
        <v>CH</v>
      </c>
      <c r="D13" s="15" t="str">
        <f>B10</f>
        <v>unit</v>
      </c>
      <c r="E13" s="15"/>
      <c r="F13" s="15" t="s">
        <v>15</v>
      </c>
      <c r="G13" s="15" t="str">
        <f>B8</f>
        <v>electric vehicle</v>
      </c>
      <c r="H13" s="15" t="s">
        <v>23</v>
      </c>
      <c r="I13" s="15"/>
      <c r="J13" s="15"/>
      <c r="K13" s="15"/>
      <c r="L13" s="15"/>
      <c r="M13" s="15"/>
      <c r="N13" s="15"/>
      <c r="O13" s="15"/>
    </row>
    <row r="14" spans="1:15" x14ac:dyDescent="0.25">
      <c r="A14" s="15" t="s">
        <v>30</v>
      </c>
      <c r="B14" s="15">
        <v>1</v>
      </c>
      <c r="C14" s="15" t="s">
        <v>20</v>
      </c>
      <c r="D14" s="15" t="s">
        <v>9</v>
      </c>
      <c r="E14" s="15"/>
      <c r="F14" s="15" t="s">
        <v>16</v>
      </c>
      <c r="G14" s="15" t="s">
        <v>31</v>
      </c>
      <c r="H14" s="15" t="s">
        <v>29</v>
      </c>
      <c r="I14" s="15"/>
      <c r="J14" s="15"/>
      <c r="K14" s="15"/>
      <c r="L14" s="15"/>
      <c r="M14" s="15"/>
      <c r="N14" s="15"/>
      <c r="O14" s="15"/>
    </row>
    <row r="15" spans="1:15" x14ac:dyDescent="0.25">
      <c r="A15" s="15" t="s">
        <v>48</v>
      </c>
      <c r="B15" s="15">
        <v>4000</v>
      </c>
      <c r="C15" s="15" t="s">
        <v>20</v>
      </c>
      <c r="D15" s="15" t="s">
        <v>22</v>
      </c>
      <c r="E15" s="15"/>
      <c r="F15" s="15" t="s">
        <v>16</v>
      </c>
      <c r="G15" s="15" t="s">
        <v>47</v>
      </c>
      <c r="H15" s="15" t="s">
        <v>49</v>
      </c>
      <c r="I15" s="15"/>
      <c r="J15" s="15"/>
      <c r="K15" s="15"/>
      <c r="L15" s="15"/>
      <c r="M15" s="15"/>
      <c r="N15" s="15"/>
      <c r="O15" s="15"/>
    </row>
    <row r="16" spans="1:15" x14ac:dyDescent="0.25">
      <c r="A16" s="7"/>
      <c r="B16" s="7"/>
      <c r="C16" s="7"/>
      <c r="D16" s="7"/>
      <c r="E16" s="7"/>
      <c r="F16" s="7"/>
      <c r="G16" s="7"/>
      <c r="H16" s="7"/>
    </row>
    <row r="17" spans="1:15" x14ac:dyDescent="0.25">
      <c r="A17" s="11" t="s">
        <v>0</v>
      </c>
      <c r="B17" s="11" t="s">
        <v>30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x14ac:dyDescent="0.25">
      <c r="A18" s="12" t="s">
        <v>2</v>
      </c>
      <c r="B18" s="12" t="s">
        <v>20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x14ac:dyDescent="0.25">
      <c r="A19" s="12" t="s">
        <v>3</v>
      </c>
      <c r="B19" s="12">
        <v>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x14ac:dyDescent="0.25">
      <c r="A20" s="12" t="s">
        <v>5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25">
      <c r="A21" s="12" t="s">
        <v>6</v>
      </c>
      <c r="B21" s="12" t="s">
        <v>31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25">
      <c r="A22" s="12" t="s">
        <v>7</v>
      </c>
      <c r="B22" s="12" t="s">
        <v>8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5">
      <c r="A23" s="12" t="s">
        <v>9</v>
      </c>
      <c r="B23" s="12" t="s">
        <v>9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x14ac:dyDescent="0.25">
      <c r="A24" s="11" t="s">
        <v>11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x14ac:dyDescent="0.25">
      <c r="A25" s="11" t="s">
        <v>12</v>
      </c>
      <c r="B25" s="11" t="s">
        <v>13</v>
      </c>
      <c r="C25" s="11" t="s">
        <v>2</v>
      </c>
      <c r="D25" s="11" t="s">
        <v>9</v>
      </c>
      <c r="E25" s="11" t="s">
        <v>14</v>
      </c>
      <c r="F25" s="11" t="s">
        <v>7</v>
      </c>
      <c r="G25" s="11" t="s">
        <v>6</v>
      </c>
      <c r="H25" s="11" t="s">
        <v>4</v>
      </c>
      <c r="I25" s="11" t="s">
        <v>40</v>
      </c>
      <c r="J25" s="11" t="s">
        <v>41</v>
      </c>
      <c r="K25" s="11" t="s">
        <v>42</v>
      </c>
      <c r="L25" s="11" t="s">
        <v>43</v>
      </c>
      <c r="M25" s="11" t="s">
        <v>44</v>
      </c>
      <c r="N25" s="11" t="s">
        <v>45</v>
      </c>
      <c r="O25" s="11" t="s">
        <v>46</v>
      </c>
    </row>
    <row r="26" spans="1:15" x14ac:dyDescent="0.25">
      <c r="A26" s="12" t="str">
        <f>B17</f>
        <v>battery manufacturing</v>
      </c>
      <c r="B26" s="12">
        <v>1</v>
      </c>
      <c r="C26" s="12" t="str">
        <f>B18</f>
        <v>CH</v>
      </c>
      <c r="D26" s="12" t="str">
        <f>B23</f>
        <v>unit</v>
      </c>
      <c r="E26" s="12"/>
      <c r="F26" s="12" t="s">
        <v>15</v>
      </c>
      <c r="G26" s="12" t="str">
        <f>B21</f>
        <v>battery</v>
      </c>
      <c r="H26" s="12" t="s">
        <v>23</v>
      </c>
      <c r="I26" s="12"/>
      <c r="J26" s="12"/>
      <c r="K26" s="12"/>
      <c r="L26" s="12"/>
      <c r="M26" s="12"/>
      <c r="N26" s="12"/>
      <c r="O26" s="12"/>
    </row>
    <row r="27" spans="1:15" x14ac:dyDescent="0.25">
      <c r="A27" s="12" t="s">
        <v>48</v>
      </c>
      <c r="B27" s="12">
        <v>600</v>
      </c>
      <c r="C27" s="12" t="s">
        <v>20</v>
      </c>
      <c r="D27" s="12" t="s">
        <v>22</v>
      </c>
      <c r="E27" s="12"/>
      <c r="F27" s="12" t="s">
        <v>16</v>
      </c>
      <c r="G27" s="12" t="s">
        <v>47</v>
      </c>
      <c r="H27" s="12" t="s">
        <v>49</v>
      </c>
      <c r="I27" s="12"/>
      <c r="J27" s="12"/>
      <c r="K27" s="12"/>
      <c r="L27" s="12"/>
      <c r="M27" s="12"/>
      <c r="N27" s="12"/>
      <c r="O27" s="12"/>
    </row>
    <row r="28" spans="1:15" x14ac:dyDescent="0.25">
      <c r="B28" s="8"/>
    </row>
    <row r="29" spans="1:15" x14ac:dyDescent="0.25">
      <c r="A29" s="14" t="s">
        <v>0</v>
      </c>
      <c r="B29" s="14" t="s">
        <v>32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x14ac:dyDescent="0.25">
      <c r="A30" s="15" t="s">
        <v>2</v>
      </c>
      <c r="B30" s="15" t="s">
        <v>20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x14ac:dyDescent="0.25">
      <c r="A31" s="15" t="s">
        <v>3</v>
      </c>
      <c r="B31" s="15">
        <v>1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x14ac:dyDescent="0.25">
      <c r="A32" s="15" t="s">
        <v>5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15" x14ac:dyDescent="0.25">
      <c r="A33" s="15" t="s">
        <v>6</v>
      </c>
      <c r="B33" s="15" t="s">
        <v>33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x14ac:dyDescent="0.25">
      <c r="A34" s="15" t="s">
        <v>7</v>
      </c>
      <c r="B34" s="15" t="s">
        <v>8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 spans="1:15" x14ac:dyDescent="0.25">
      <c r="A35" s="15" t="s">
        <v>9</v>
      </c>
      <c r="B35" s="16" t="s">
        <v>34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 spans="1:15" x14ac:dyDescent="0.25">
      <c r="A36" s="15"/>
      <c r="B36" s="16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 spans="1:15" x14ac:dyDescent="0.25">
      <c r="A37" s="14" t="s">
        <v>53</v>
      </c>
      <c r="B37" s="20" t="s">
        <v>54</v>
      </c>
      <c r="C37" s="21"/>
      <c r="D37" s="21"/>
      <c r="E37" s="21"/>
      <c r="F37" s="21"/>
      <c r="G37" s="21"/>
      <c r="H37" s="21"/>
      <c r="I37" s="14"/>
      <c r="J37" s="14"/>
      <c r="K37" s="14"/>
      <c r="L37" s="14"/>
      <c r="M37" s="14"/>
      <c r="N37" s="14"/>
      <c r="O37" s="14"/>
    </row>
    <row r="38" spans="1:15" x14ac:dyDescent="0.25">
      <c r="A38" s="19" t="s">
        <v>12</v>
      </c>
      <c r="B38" s="19" t="s">
        <v>13</v>
      </c>
      <c r="C38" s="19" t="s">
        <v>9</v>
      </c>
      <c r="D38" s="19" t="s">
        <v>51</v>
      </c>
      <c r="E38" s="19" t="s">
        <v>41</v>
      </c>
      <c r="F38" s="19" t="s">
        <v>42</v>
      </c>
      <c r="G38" s="19" t="s">
        <v>43</v>
      </c>
      <c r="H38" s="19" t="s">
        <v>44</v>
      </c>
      <c r="I38" s="19" t="s">
        <v>45</v>
      </c>
      <c r="J38" s="19" t="s">
        <v>46</v>
      </c>
      <c r="K38" s="15"/>
      <c r="L38" s="15"/>
      <c r="M38" s="15"/>
      <c r="N38" s="15"/>
      <c r="O38" s="15"/>
    </row>
    <row r="39" spans="1:15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15"/>
      <c r="L39" s="15"/>
      <c r="M39" s="15"/>
      <c r="N39" s="15"/>
      <c r="O39" s="15"/>
    </row>
    <row r="40" spans="1:15" x14ac:dyDescent="0.25">
      <c r="A40" s="15"/>
      <c r="B40" s="16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 spans="1:15" x14ac:dyDescent="0.25">
      <c r="A41" s="14" t="s">
        <v>11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2" spans="1:15" x14ac:dyDescent="0.25">
      <c r="A42" s="14" t="s">
        <v>12</v>
      </c>
      <c r="B42" s="14" t="s">
        <v>13</v>
      </c>
      <c r="C42" s="14" t="s">
        <v>2</v>
      </c>
      <c r="D42" s="14" t="s">
        <v>9</v>
      </c>
      <c r="E42" s="14" t="s">
        <v>14</v>
      </c>
      <c r="F42" s="14" t="s">
        <v>7</v>
      </c>
      <c r="G42" s="14" t="s">
        <v>6</v>
      </c>
      <c r="H42" s="14" t="s">
        <v>4</v>
      </c>
      <c r="I42" s="15" t="s">
        <v>40</v>
      </c>
      <c r="J42" s="15" t="s">
        <v>41</v>
      </c>
      <c r="K42" s="15" t="s">
        <v>42</v>
      </c>
      <c r="L42" s="15" t="s">
        <v>43</v>
      </c>
      <c r="M42" s="15" t="s">
        <v>44</v>
      </c>
      <c r="N42" s="15" t="s">
        <v>45</v>
      </c>
      <c r="O42" s="15" t="s">
        <v>46</v>
      </c>
    </row>
    <row r="43" spans="1:15" x14ac:dyDescent="0.25">
      <c r="A43" s="15" t="str">
        <f>B29</f>
        <v>driving the EV</v>
      </c>
      <c r="B43" s="15">
        <f>160000/160000</f>
        <v>1</v>
      </c>
      <c r="C43" s="15" t="str">
        <f>B30</f>
        <v>CH</v>
      </c>
      <c r="D43" s="15" t="str">
        <f>B35</f>
        <v>kilometer</v>
      </c>
      <c r="E43" s="15"/>
      <c r="F43" s="15" t="s">
        <v>15</v>
      </c>
      <c r="G43" s="15" t="str">
        <f>B33</f>
        <v>kilometers</v>
      </c>
      <c r="H43" s="15" t="s">
        <v>23</v>
      </c>
      <c r="I43" s="15"/>
      <c r="J43" s="15"/>
      <c r="K43" s="15"/>
      <c r="L43" s="15"/>
      <c r="M43" s="15"/>
      <c r="N43" s="15"/>
      <c r="O43" s="15"/>
    </row>
    <row r="44" spans="1:15" x14ac:dyDescent="0.25">
      <c r="A44" s="15" t="s">
        <v>27</v>
      </c>
      <c r="B44" s="15">
        <f>1/160000</f>
        <v>6.2500000000000003E-6</v>
      </c>
      <c r="C44" s="15" t="s">
        <v>20</v>
      </c>
      <c r="D44" s="15" t="s">
        <v>9</v>
      </c>
      <c r="E44" s="15"/>
      <c r="F44" s="15" t="s">
        <v>16</v>
      </c>
      <c r="G44" s="15" t="s">
        <v>28</v>
      </c>
      <c r="H44" s="15" t="s">
        <v>23</v>
      </c>
      <c r="I44" s="15"/>
      <c r="J44" s="15"/>
      <c r="K44" s="15"/>
      <c r="L44" s="15"/>
      <c r="M44" s="15"/>
      <c r="N44" s="15"/>
      <c r="O44" s="15"/>
    </row>
    <row r="45" spans="1:15" x14ac:dyDescent="0.25">
      <c r="A45" s="15" t="s">
        <v>48</v>
      </c>
      <c r="B45" s="15">
        <f>31500/160000</f>
        <v>0.19687499999999999</v>
      </c>
      <c r="C45" s="15" t="s">
        <v>20</v>
      </c>
      <c r="D45" s="15" t="s">
        <v>22</v>
      </c>
      <c r="E45" s="15"/>
      <c r="F45" s="15" t="s">
        <v>16</v>
      </c>
      <c r="G45" s="15" t="s">
        <v>47</v>
      </c>
      <c r="H45" s="15" t="s">
        <v>49</v>
      </c>
      <c r="I45" s="15"/>
      <c r="J45" s="15"/>
      <c r="K45" s="15"/>
      <c r="L45" s="15"/>
      <c r="M45" s="15"/>
      <c r="N45" s="15"/>
      <c r="O45" s="15"/>
    </row>
    <row r="46" spans="1:15" x14ac:dyDescent="0.25">
      <c r="B46" s="8"/>
    </row>
    <row r="47" spans="1:15" x14ac:dyDescent="0.25">
      <c r="A47" s="11" t="s">
        <v>0</v>
      </c>
      <c r="B47" s="11" t="s">
        <v>35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x14ac:dyDescent="0.25">
      <c r="A48" s="12" t="s">
        <v>2</v>
      </c>
      <c r="B48" s="12" t="s">
        <v>20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25">
      <c r="A49" s="12" t="s">
        <v>3</v>
      </c>
      <c r="B49" s="12">
        <v>1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x14ac:dyDescent="0.25">
      <c r="A50" s="12" t="s">
        <v>5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x14ac:dyDescent="0.25">
      <c r="A51" s="12" t="s">
        <v>6</v>
      </c>
      <c r="B51" s="12" t="s">
        <v>36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5" x14ac:dyDescent="0.25">
      <c r="A52" s="12" t="s">
        <v>7</v>
      </c>
      <c r="B52" s="12" t="s">
        <v>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1:15" x14ac:dyDescent="0.25">
      <c r="A53" s="12" t="s">
        <v>9</v>
      </c>
      <c r="B53" s="12" t="s">
        <v>9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spans="1:15" x14ac:dyDescent="0.25">
      <c r="A54" s="11" t="s">
        <v>11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1:15" x14ac:dyDescent="0.25">
      <c r="A55" s="11" t="s">
        <v>12</v>
      </c>
      <c r="B55" s="11" t="s">
        <v>13</v>
      </c>
      <c r="C55" s="11" t="s">
        <v>2</v>
      </c>
      <c r="D55" s="11" t="s">
        <v>9</v>
      </c>
      <c r="E55" s="11" t="s">
        <v>14</v>
      </c>
      <c r="F55" s="11" t="s">
        <v>7</v>
      </c>
      <c r="G55" s="11" t="s">
        <v>6</v>
      </c>
      <c r="H55" s="11" t="s">
        <v>4</v>
      </c>
      <c r="I55" s="11" t="s">
        <v>40</v>
      </c>
      <c r="J55" s="11" t="s">
        <v>41</v>
      </c>
      <c r="K55" s="11" t="s">
        <v>42</v>
      </c>
      <c r="L55" s="11" t="s">
        <v>43</v>
      </c>
      <c r="M55" s="11" t="s">
        <v>44</v>
      </c>
      <c r="N55" s="11" t="s">
        <v>45</v>
      </c>
      <c r="O55" s="11" t="s">
        <v>46</v>
      </c>
    </row>
    <row r="56" spans="1:15" x14ac:dyDescent="0.25">
      <c r="A56" s="12" t="str">
        <f>B47</f>
        <v>ICEV production</v>
      </c>
      <c r="B56" s="12">
        <v>1</v>
      </c>
      <c r="C56" s="12" t="str">
        <f>B48</f>
        <v>CH</v>
      </c>
      <c r="D56" s="12" t="str">
        <f>B53</f>
        <v>unit</v>
      </c>
      <c r="E56" s="12"/>
      <c r="F56" s="12" t="s">
        <v>15</v>
      </c>
      <c r="G56" s="12" t="str">
        <f>B51</f>
        <v>diesel vehicle</v>
      </c>
      <c r="H56" s="12" t="s">
        <v>23</v>
      </c>
      <c r="I56" s="12"/>
      <c r="J56" s="12"/>
      <c r="K56" s="12"/>
      <c r="L56" s="12"/>
      <c r="M56" s="12"/>
      <c r="N56" s="12"/>
      <c r="O56" s="12"/>
    </row>
    <row r="57" spans="1:15" x14ac:dyDescent="0.25">
      <c r="A57" s="12" t="s">
        <v>48</v>
      </c>
      <c r="B57" s="12">
        <v>3000</v>
      </c>
      <c r="C57" s="12" t="s">
        <v>20</v>
      </c>
      <c r="D57" s="12" t="s">
        <v>22</v>
      </c>
      <c r="E57" s="12"/>
      <c r="F57" s="12" t="s">
        <v>16</v>
      </c>
      <c r="G57" s="12" t="s">
        <v>47</v>
      </c>
      <c r="H57" s="12" t="s">
        <v>29</v>
      </c>
      <c r="I57" s="12"/>
      <c r="J57" s="12"/>
      <c r="K57" s="12"/>
      <c r="L57" s="12"/>
      <c r="M57" s="12"/>
      <c r="N57" s="12"/>
      <c r="O57" s="12"/>
    </row>
    <row r="59" spans="1:15" x14ac:dyDescent="0.25">
      <c r="A59" s="14" t="s">
        <v>0</v>
      </c>
      <c r="B59" s="14" t="s">
        <v>37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 spans="1:15" x14ac:dyDescent="0.25">
      <c r="A60" s="15" t="s">
        <v>2</v>
      </c>
      <c r="B60" s="15" t="s">
        <v>20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</row>
    <row r="61" spans="1:15" x14ac:dyDescent="0.25">
      <c r="A61" s="15" t="s">
        <v>3</v>
      </c>
      <c r="B61" s="15">
        <v>1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</row>
    <row r="62" spans="1:15" x14ac:dyDescent="0.25">
      <c r="A62" s="15" t="s">
        <v>5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</row>
    <row r="63" spans="1:15" x14ac:dyDescent="0.25">
      <c r="A63" s="15" t="s">
        <v>6</v>
      </c>
      <c r="B63" s="15" t="s">
        <v>39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</row>
    <row r="64" spans="1:15" x14ac:dyDescent="0.25">
      <c r="A64" s="15" t="s">
        <v>7</v>
      </c>
      <c r="B64" s="15" t="s">
        <v>8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 spans="1:15" x14ac:dyDescent="0.25">
      <c r="A65" s="15" t="s">
        <v>9</v>
      </c>
      <c r="B65" s="16" t="s">
        <v>10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 spans="1:15" x14ac:dyDescent="0.25">
      <c r="A66" s="14" t="s">
        <v>11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 spans="1:15" x14ac:dyDescent="0.25">
      <c r="A67" s="14" t="s">
        <v>12</v>
      </c>
      <c r="B67" s="14" t="s">
        <v>13</v>
      </c>
      <c r="C67" s="14" t="s">
        <v>2</v>
      </c>
      <c r="D67" s="14" t="s">
        <v>9</v>
      </c>
      <c r="E67" s="14" t="s">
        <v>14</v>
      </c>
      <c r="F67" s="14" t="s">
        <v>7</v>
      </c>
      <c r="G67" s="14" t="s">
        <v>6</v>
      </c>
      <c r="H67" s="14" t="s">
        <v>4</v>
      </c>
      <c r="I67" s="14" t="s">
        <v>40</v>
      </c>
      <c r="J67" s="14" t="s">
        <v>41</v>
      </c>
      <c r="K67" s="14" t="s">
        <v>42</v>
      </c>
      <c r="L67" s="14" t="s">
        <v>43</v>
      </c>
      <c r="M67" s="14" t="s">
        <v>44</v>
      </c>
      <c r="N67" s="14" t="s">
        <v>45</v>
      </c>
      <c r="O67" s="14" t="s">
        <v>46</v>
      </c>
    </row>
    <row r="68" spans="1:15" x14ac:dyDescent="0.25">
      <c r="A68" s="15" t="str">
        <f>B59</f>
        <v>diesel supply</v>
      </c>
      <c r="B68" s="15">
        <v>1</v>
      </c>
      <c r="C68" s="15" t="str">
        <f>B60</f>
        <v>CH</v>
      </c>
      <c r="D68" s="15" t="str">
        <f>B65</f>
        <v>kilogram</v>
      </c>
      <c r="E68" s="15"/>
      <c r="F68" s="15" t="s">
        <v>15</v>
      </c>
      <c r="G68" s="15" t="str">
        <f>B63</f>
        <v>diesel</v>
      </c>
      <c r="H68" s="15" t="s">
        <v>23</v>
      </c>
      <c r="I68" s="15"/>
      <c r="J68" s="15"/>
      <c r="K68" s="15"/>
      <c r="L68" s="15"/>
      <c r="M68" s="15"/>
      <c r="N68" s="15"/>
      <c r="O68" s="15"/>
    </row>
    <row r="69" spans="1:15" x14ac:dyDescent="0.25">
      <c r="A69" s="15" t="s">
        <v>48</v>
      </c>
      <c r="B69" s="15">
        <v>1.4999999999999999E-2</v>
      </c>
      <c r="C69" s="15" t="s">
        <v>20</v>
      </c>
      <c r="D69" s="15" t="s">
        <v>22</v>
      </c>
      <c r="E69" s="15"/>
      <c r="F69" s="15" t="s">
        <v>16</v>
      </c>
      <c r="G69" s="15" t="s">
        <v>47</v>
      </c>
      <c r="H69" s="15" t="s">
        <v>29</v>
      </c>
      <c r="I69" s="15"/>
      <c r="J69" s="15"/>
      <c r="K69" s="15"/>
      <c r="L69" s="15"/>
      <c r="M69" s="15"/>
      <c r="N69" s="15"/>
      <c r="O69" s="15"/>
    </row>
    <row r="70" spans="1:15" x14ac:dyDescent="0.25">
      <c r="A70" s="15" t="s">
        <v>26</v>
      </c>
      <c r="B70" s="17">
        <v>2.0000000000000002E-5</v>
      </c>
      <c r="C70" s="15"/>
      <c r="D70" s="15" t="s">
        <v>10</v>
      </c>
      <c r="E70" s="15" t="s">
        <v>18</v>
      </c>
      <c r="F70" s="15" t="s">
        <v>17</v>
      </c>
      <c r="G70" s="15"/>
      <c r="H70" s="15" t="s">
        <v>24</v>
      </c>
      <c r="I70" s="15"/>
      <c r="J70" s="15"/>
      <c r="K70" s="15"/>
      <c r="L70" s="15"/>
      <c r="M70" s="15"/>
      <c r="N70" s="15"/>
      <c r="O70" s="15"/>
    </row>
    <row r="71" spans="1:15" x14ac:dyDescent="0.25">
      <c r="A71" s="15" t="s">
        <v>21</v>
      </c>
      <c r="B71" s="17">
        <v>1.5E-6</v>
      </c>
      <c r="C71" s="15"/>
      <c r="D71" s="15" t="s">
        <v>10</v>
      </c>
      <c r="E71" s="15" t="s">
        <v>18</v>
      </c>
      <c r="F71" s="15" t="s">
        <v>17</v>
      </c>
      <c r="G71" s="15"/>
      <c r="H71" s="15" t="s">
        <v>24</v>
      </c>
      <c r="I71" s="15"/>
      <c r="J71" s="15"/>
      <c r="K71" s="15"/>
      <c r="L71" s="15"/>
      <c r="M71" s="15"/>
      <c r="N71" s="15"/>
      <c r="O71" s="15"/>
    </row>
    <row r="72" spans="1:15" x14ac:dyDescent="0.25">
      <c r="A72" s="7"/>
      <c r="B72" s="3"/>
      <c r="H72" s="3"/>
    </row>
    <row r="73" spans="1:15" x14ac:dyDescent="0.25">
      <c r="A73" s="11" t="s">
        <v>0</v>
      </c>
      <c r="B73" s="11" t="s">
        <v>38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spans="1:15" x14ac:dyDescent="0.25">
      <c r="A74" s="12" t="s">
        <v>2</v>
      </c>
      <c r="B74" s="12" t="s">
        <v>20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pans="1:15" x14ac:dyDescent="0.25">
      <c r="A75" s="12" t="s">
        <v>3</v>
      </c>
      <c r="B75" s="12">
        <v>1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6" spans="1:15" x14ac:dyDescent="0.25">
      <c r="A76" s="12" t="s">
        <v>5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spans="1:15" x14ac:dyDescent="0.25">
      <c r="A77" s="12" t="s">
        <v>6</v>
      </c>
      <c r="B77" s="12" t="s">
        <v>33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78" spans="1:15" x14ac:dyDescent="0.25">
      <c r="A78" s="12" t="s">
        <v>7</v>
      </c>
      <c r="B78" s="12" t="s">
        <v>8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</row>
    <row r="79" spans="1:15" x14ac:dyDescent="0.25">
      <c r="A79" s="12" t="s">
        <v>9</v>
      </c>
      <c r="B79" s="12" t="s">
        <v>34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</row>
    <row r="80" spans="1:15" x14ac:dyDescent="0.25">
      <c r="A80" s="11" t="s">
        <v>11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</row>
    <row r="81" spans="1:15" x14ac:dyDescent="0.25">
      <c r="A81" s="11" t="s">
        <v>12</v>
      </c>
      <c r="B81" s="11" t="s">
        <v>13</v>
      </c>
      <c r="C81" s="11" t="s">
        <v>2</v>
      </c>
      <c r="D81" s="11" t="s">
        <v>9</v>
      </c>
      <c r="E81" s="11" t="s">
        <v>14</v>
      </c>
      <c r="F81" s="11" t="s">
        <v>7</v>
      </c>
      <c r="G81" s="11" t="s">
        <v>6</v>
      </c>
      <c r="H81" s="11" t="s">
        <v>4</v>
      </c>
      <c r="I81" s="11" t="s">
        <v>40</v>
      </c>
      <c r="J81" s="11" t="s">
        <v>41</v>
      </c>
      <c r="K81" s="11" t="s">
        <v>42</v>
      </c>
      <c r="L81" s="11" t="s">
        <v>43</v>
      </c>
      <c r="M81" s="11" t="s">
        <v>44</v>
      </c>
      <c r="N81" s="11" t="s">
        <v>45</v>
      </c>
      <c r="O81" s="11" t="s">
        <v>46</v>
      </c>
    </row>
    <row r="82" spans="1:15" x14ac:dyDescent="0.25">
      <c r="A82" s="12" t="str">
        <f>B73</f>
        <v>driving the ICEV</v>
      </c>
      <c r="B82" s="12">
        <f>160000/160000</f>
        <v>1</v>
      </c>
      <c r="C82" s="12" t="str">
        <f>B74</f>
        <v>CH</v>
      </c>
      <c r="D82" s="12" t="str">
        <f>B79</f>
        <v>kilometer</v>
      </c>
      <c r="E82" s="12"/>
      <c r="F82" s="12" t="s">
        <v>15</v>
      </c>
      <c r="G82" s="12" t="str">
        <f>B77</f>
        <v>kilometers</v>
      </c>
      <c r="H82" s="12" t="s">
        <v>23</v>
      </c>
      <c r="I82" s="12"/>
      <c r="J82" s="12"/>
      <c r="K82" s="12"/>
      <c r="L82" s="12"/>
      <c r="M82" s="12"/>
      <c r="N82" s="12"/>
      <c r="O82" s="12"/>
    </row>
    <row r="83" spans="1:15" x14ac:dyDescent="0.25">
      <c r="A83" s="12" t="s">
        <v>35</v>
      </c>
      <c r="B83" s="12">
        <f>1/160000</f>
        <v>6.2500000000000003E-6</v>
      </c>
      <c r="C83" s="12" t="s">
        <v>20</v>
      </c>
      <c r="D83" s="12" t="s">
        <v>9</v>
      </c>
      <c r="E83" s="12"/>
      <c r="F83" s="12" t="s">
        <v>16</v>
      </c>
      <c r="G83" s="12" t="s">
        <v>36</v>
      </c>
      <c r="H83" s="12" t="s">
        <v>29</v>
      </c>
      <c r="I83" s="12"/>
      <c r="J83" s="12"/>
      <c r="K83" s="12"/>
      <c r="L83" s="12"/>
      <c r="M83" s="12"/>
      <c r="N83" s="12"/>
      <c r="O83" s="12"/>
    </row>
    <row r="84" spans="1:15" x14ac:dyDescent="0.25">
      <c r="A84" s="12" t="s">
        <v>37</v>
      </c>
      <c r="B84" s="12">
        <f>12200/160000</f>
        <v>7.6249999999999998E-2</v>
      </c>
      <c r="C84" s="12" t="s">
        <v>20</v>
      </c>
      <c r="D84" s="12" t="s">
        <v>10</v>
      </c>
      <c r="E84" s="12"/>
      <c r="F84" s="12" t="s">
        <v>16</v>
      </c>
      <c r="G84" s="12" t="s">
        <v>39</v>
      </c>
      <c r="H84" s="12" t="s">
        <v>29</v>
      </c>
      <c r="I84" s="12"/>
      <c r="J84" s="12"/>
      <c r="K84" s="12"/>
      <c r="L84" s="12"/>
      <c r="M84" s="12"/>
      <c r="N84" s="12"/>
      <c r="O84" s="12"/>
    </row>
    <row r="85" spans="1:15" x14ac:dyDescent="0.25">
      <c r="A85" s="12" t="s">
        <v>19</v>
      </c>
      <c r="B85" s="13">
        <f>38000/160000</f>
        <v>0.23749999999999999</v>
      </c>
      <c r="C85" s="12"/>
      <c r="D85" s="12" t="s">
        <v>10</v>
      </c>
      <c r="E85" s="12" t="s">
        <v>18</v>
      </c>
      <c r="F85" s="12" t="s">
        <v>17</v>
      </c>
      <c r="G85" s="12"/>
      <c r="H85" s="12" t="s">
        <v>24</v>
      </c>
      <c r="I85" s="12"/>
      <c r="J85" s="12"/>
      <c r="K85" s="12"/>
      <c r="L85" s="12"/>
      <c r="M85" s="12"/>
      <c r="N85" s="12"/>
      <c r="O85" s="12"/>
    </row>
    <row r="86" spans="1:15" x14ac:dyDescent="0.25">
      <c r="A86" s="12" t="s">
        <v>21</v>
      </c>
      <c r="B86" s="13">
        <f>0.008/160000</f>
        <v>4.9999999999999998E-8</v>
      </c>
      <c r="C86" s="12"/>
      <c r="D86" s="12" t="s">
        <v>10</v>
      </c>
      <c r="E86" s="12" t="s">
        <v>18</v>
      </c>
      <c r="F86" s="12" t="s">
        <v>17</v>
      </c>
      <c r="G86" s="12"/>
      <c r="H86" s="12" t="s">
        <v>24</v>
      </c>
      <c r="I86" s="12"/>
      <c r="J86" s="12"/>
      <c r="K86" s="12"/>
      <c r="L86" s="12"/>
      <c r="M86" s="12"/>
      <c r="N86" s="12"/>
      <c r="O86" s="12"/>
    </row>
    <row r="87" spans="1:15" x14ac:dyDescent="0.25">
      <c r="A87" s="12" t="s">
        <v>50</v>
      </c>
      <c r="B87" s="13">
        <f>B84*0.0015</f>
        <v>1.14375E-4</v>
      </c>
      <c r="C87" s="12"/>
      <c r="D87" s="12" t="s">
        <v>10</v>
      </c>
      <c r="E87" s="12" t="s">
        <v>18</v>
      </c>
      <c r="F87" s="12" t="s">
        <v>17</v>
      </c>
      <c r="G87" s="12"/>
      <c r="H87" s="12" t="s">
        <v>24</v>
      </c>
      <c r="I87" s="12"/>
      <c r="J87" s="12"/>
      <c r="K87" s="12"/>
      <c r="L87" s="12"/>
      <c r="M87" s="12"/>
      <c r="N87" s="12"/>
      <c r="O87" s="12"/>
    </row>
    <row r="90" spans="1:15" x14ac:dyDescent="0.25">
      <c r="B90" s="8"/>
    </row>
    <row r="91" spans="1:15" x14ac:dyDescent="0.25">
      <c r="A91" s="1"/>
    </row>
    <row r="92" spans="1:15" x14ac:dyDescent="0.25">
      <c r="A92" s="1"/>
      <c r="B92" s="1"/>
      <c r="C92" s="1"/>
      <c r="D92" s="1"/>
      <c r="E92" s="1"/>
      <c r="F92" s="1"/>
      <c r="G92" s="1"/>
      <c r="H92" s="1"/>
    </row>
    <row r="93" spans="1:15" x14ac:dyDescent="0.25">
      <c r="I93" s="18"/>
    </row>
    <row r="94" spans="1:15" x14ac:dyDescent="0.25">
      <c r="A94" s="3"/>
      <c r="B94" s="3"/>
      <c r="F94" s="3"/>
      <c r="G94" s="3"/>
      <c r="H94" s="3"/>
    </row>
    <row r="95" spans="1:15" x14ac:dyDescent="0.25">
      <c r="A95" s="3"/>
      <c r="B95" s="3"/>
      <c r="F95" s="3"/>
      <c r="G95" s="3"/>
      <c r="H95" s="3"/>
    </row>
    <row r="96" spans="1:15" x14ac:dyDescent="0.25">
      <c r="A96" s="3"/>
      <c r="B96" s="6"/>
      <c r="F96" s="3"/>
      <c r="G96" s="3"/>
      <c r="H96" s="3"/>
    </row>
    <row r="97" spans="1:9" x14ac:dyDescent="0.25">
      <c r="A97" s="3"/>
      <c r="B97" s="6"/>
      <c r="D97" s="3"/>
      <c r="F97" s="3"/>
      <c r="G97" s="3"/>
      <c r="H97" s="3"/>
    </row>
    <row r="98" spans="1:9" x14ac:dyDescent="0.25">
      <c r="B98" s="6"/>
    </row>
    <row r="99" spans="1:9" x14ac:dyDescent="0.25">
      <c r="B99" s="6"/>
      <c r="H99" s="3"/>
    </row>
    <row r="100" spans="1:9" x14ac:dyDescent="0.25">
      <c r="B100" s="6"/>
      <c r="H100" s="3"/>
    </row>
    <row r="101" spans="1:9" x14ac:dyDescent="0.25">
      <c r="B101" s="6"/>
    </row>
    <row r="102" spans="1:9" x14ac:dyDescent="0.25">
      <c r="B102" s="6"/>
      <c r="H102" s="4"/>
    </row>
    <row r="103" spans="1:9" x14ac:dyDescent="0.25">
      <c r="A103" s="3"/>
      <c r="B103" s="3"/>
      <c r="F103" s="3"/>
      <c r="G103" s="3"/>
      <c r="H103" s="3"/>
    </row>
    <row r="104" spans="1:9" x14ac:dyDescent="0.25">
      <c r="B104" s="3"/>
      <c r="H104" s="3"/>
    </row>
    <row r="105" spans="1:9" x14ac:dyDescent="0.25">
      <c r="A105" s="3"/>
      <c r="B105" s="3"/>
      <c r="G105" s="3"/>
      <c r="H105" s="3"/>
    </row>
    <row r="106" spans="1:9" x14ac:dyDescent="0.25">
      <c r="B106" s="3"/>
      <c r="H106" s="3"/>
    </row>
    <row r="107" spans="1:9" x14ac:dyDescent="0.25">
      <c r="A107" s="5"/>
      <c r="B107" s="3"/>
      <c r="C107"/>
      <c r="D107" s="3"/>
      <c r="G107"/>
      <c r="H107" s="3"/>
    </row>
    <row r="108" spans="1:9" x14ac:dyDescent="0.25">
      <c r="A108" s="5"/>
      <c r="B108" s="3"/>
      <c r="D108" s="3"/>
      <c r="F108" s="3"/>
      <c r="G108"/>
      <c r="H108" s="3"/>
    </row>
    <row r="109" spans="1:9" x14ac:dyDescent="0.25">
      <c r="A109" s="3"/>
      <c r="B109" s="6"/>
      <c r="C109" s="9"/>
      <c r="F109" s="3"/>
      <c r="G109" s="3"/>
      <c r="I109" s="18"/>
    </row>
    <row r="111" spans="1:9" x14ac:dyDescent="0.25">
      <c r="A111" s="1"/>
      <c r="B111" s="1"/>
    </row>
    <row r="119" spans="1:9" x14ac:dyDescent="0.25">
      <c r="A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</row>
    <row r="121" spans="1:9" x14ac:dyDescent="0.25">
      <c r="I121" s="18"/>
    </row>
    <row r="122" spans="1:9" x14ac:dyDescent="0.25">
      <c r="A122" s="3"/>
      <c r="B122" s="3"/>
      <c r="G122" s="3"/>
      <c r="H122" s="3"/>
    </row>
    <row r="123" spans="1:9" x14ac:dyDescent="0.25">
      <c r="A123" s="3"/>
      <c r="B123" s="3"/>
      <c r="G123" s="3"/>
      <c r="H123" s="3"/>
    </row>
    <row r="124" spans="1:9" x14ac:dyDescent="0.25">
      <c r="A124" s="3"/>
      <c r="B124" s="6"/>
      <c r="G124" s="3"/>
      <c r="H124" s="3"/>
    </row>
    <row r="125" spans="1:9" x14ac:dyDescent="0.25">
      <c r="A125" s="5"/>
      <c r="B125" s="3"/>
      <c r="C125"/>
      <c r="D125" s="3"/>
      <c r="G125"/>
      <c r="H125" s="3"/>
    </row>
    <row r="126" spans="1:9" x14ac:dyDescent="0.25">
      <c r="A126" s="5"/>
      <c r="B126" s="3"/>
      <c r="D126" s="3"/>
      <c r="F126" s="3"/>
      <c r="G126"/>
      <c r="H126" s="3"/>
    </row>
    <row r="146" spans="1:8" x14ac:dyDescent="0.25">
      <c r="A146" s="3"/>
      <c r="B146" s="3"/>
      <c r="D146" s="3"/>
      <c r="G146" s="3"/>
      <c r="H146" s="3"/>
    </row>
    <row r="147" spans="1:8" x14ac:dyDescent="0.25">
      <c r="A147" s="3"/>
      <c r="B147" s="3"/>
      <c r="D147" s="3"/>
      <c r="G147" s="3"/>
      <c r="H147" s="3"/>
    </row>
    <row r="278" spans="13:13" x14ac:dyDescent="0.25">
      <c r="M278" s="1" t="s">
        <v>1</v>
      </c>
    </row>
    <row r="287" spans="13:13" x14ac:dyDescent="0.25">
      <c r="M287" s="1" t="s">
        <v>1</v>
      </c>
    </row>
    <row r="288" spans="13:13" x14ac:dyDescent="0.25">
      <c r="M288" s="1" t="s">
        <v>1</v>
      </c>
    </row>
    <row r="289" spans="13:13" x14ac:dyDescent="0.25">
      <c r="M289" s="1" t="s">
        <v>1</v>
      </c>
    </row>
    <row r="292" spans="13:13" x14ac:dyDescent="0.25">
      <c r="M292" s="1" t="s">
        <v>1</v>
      </c>
    </row>
    <row r="293" spans="13:13" x14ac:dyDescent="0.25">
      <c r="M293" s="1" t="s">
        <v>1</v>
      </c>
    </row>
    <row r="294" spans="13:13" x14ac:dyDescent="0.25">
      <c r="M294" s="1" t="s">
        <v>1</v>
      </c>
    </row>
    <row r="295" spans="13:13" x14ac:dyDescent="0.25">
      <c r="M295" s="1" t="s">
        <v>1</v>
      </c>
    </row>
    <row r="305" spans="13:13" x14ac:dyDescent="0.25">
      <c r="M305" s="1" t="s">
        <v>1</v>
      </c>
    </row>
    <row r="306" spans="13:13" x14ac:dyDescent="0.25">
      <c r="M306" s="1" t="s">
        <v>1</v>
      </c>
    </row>
    <row r="307" spans="13:13" x14ac:dyDescent="0.25">
      <c r="M307" s="1" t="s">
        <v>1</v>
      </c>
    </row>
    <row r="310" spans="13:13" x14ac:dyDescent="0.25">
      <c r="M310" s="1" t="s">
        <v>1</v>
      </c>
    </row>
    <row r="311" spans="13:13" x14ac:dyDescent="0.25">
      <c r="M311" s="1" t="s">
        <v>1</v>
      </c>
    </row>
    <row r="312" spans="13:13" x14ac:dyDescent="0.25">
      <c r="M312" s="1" t="s">
        <v>1</v>
      </c>
    </row>
    <row r="313" spans="13:13" x14ac:dyDescent="0.25">
      <c r="M313" s="1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2025-02-04T16:56:14Z</dcterms:modified>
</cp:coreProperties>
</file>