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6305MG\"/>
    </mc:Choice>
  </mc:AlternateContent>
  <xr:revisionPtr revIDLastSave="0" documentId="13_ncr:1_{9A9B3EB2-453E-4872-8465-0E48E2D6A671}" xr6:coauthVersionLast="47" xr6:coauthVersionMax="47" xr10:uidLastSave="{00000000-0000-0000-0000-000000000000}"/>
  <bookViews>
    <workbookView xWindow="-108" yWindow="-108" windowWidth="23256" windowHeight="12576" activeTab="2" xr2:uid="{00000000-000D-0000-FFFF-FFFF00000000}"/>
  </bookViews>
  <sheets>
    <sheet name="Information" sheetId="5" r:id="rId1"/>
    <sheet name="OpticalPower_vs_Current_20ºC" sheetId="6" r:id="rId2"/>
    <sheet name="OpticalPower_vs_Current_25º" sheetId="7" r:id="rId3"/>
    <sheet name="OpticalPower_vs_Temp_15mA"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 i="7" l="1"/>
  <c r="P13" i="7"/>
  <c r="P14" i="7"/>
  <c r="P15" i="7"/>
  <c r="P16" i="7"/>
  <c r="P17" i="7"/>
  <c r="P18" i="7"/>
  <c r="P19" i="7"/>
  <c r="P20" i="7"/>
  <c r="P21" i="7"/>
  <c r="P22" i="7"/>
  <c r="P23" i="7"/>
  <c r="P11" i="7"/>
  <c r="N23" i="7" l="1"/>
  <c r="O23" i="7"/>
  <c r="R23" i="7"/>
  <c r="S23" i="7"/>
  <c r="T23" i="7"/>
  <c r="U23" i="7" s="1"/>
  <c r="N20" i="8"/>
  <c r="O20" i="8"/>
  <c r="P20" i="8"/>
  <c r="R20" i="8"/>
  <c r="S20" i="8"/>
  <c r="T20" i="8"/>
  <c r="U20" i="8" s="1"/>
  <c r="N25" i="6"/>
  <c r="O25" i="6"/>
  <c r="P25" i="6"/>
  <c r="R25" i="6"/>
  <c r="S25" i="6"/>
  <c r="T25" i="6"/>
  <c r="U25" i="6" s="1"/>
  <c r="T19" i="8"/>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T14" i="8"/>
  <c r="U14" i="8" s="1"/>
  <c r="S14" i="8"/>
  <c r="R14" i="8"/>
  <c r="P14" i="8"/>
  <c r="O14" i="8"/>
  <c r="N14" i="8"/>
  <c r="T13" i="8"/>
  <c r="U13" i="8" s="1"/>
  <c r="S13" i="8"/>
  <c r="R13" i="8"/>
  <c r="P13" i="8"/>
  <c r="O13" i="8"/>
  <c r="N13" i="8"/>
  <c r="T12" i="8"/>
  <c r="U12" i="8" s="1"/>
  <c r="S12" i="8"/>
  <c r="R12" i="8"/>
  <c r="P12" i="8"/>
  <c r="O12" i="8"/>
  <c r="N12" i="8"/>
  <c r="T11" i="8"/>
  <c r="U11" i="8" s="1"/>
  <c r="S11" i="8"/>
  <c r="R11" i="8"/>
  <c r="P11" i="8"/>
  <c r="O11" i="8"/>
  <c r="N11" i="8"/>
  <c r="N12" i="7"/>
  <c r="O12" i="7"/>
  <c r="N13" i="7"/>
  <c r="O13" i="7"/>
  <c r="N14" i="7"/>
  <c r="O14" i="7"/>
  <c r="N15" i="7"/>
  <c r="O15" i="7"/>
  <c r="N16" i="7"/>
  <c r="O16" i="7"/>
  <c r="N17" i="7"/>
  <c r="O17" i="7"/>
  <c r="N18" i="7"/>
  <c r="O18" i="7"/>
  <c r="N19" i="7"/>
  <c r="O19" i="7"/>
  <c r="N20" i="7"/>
  <c r="O20" i="7"/>
  <c r="N21" i="7"/>
  <c r="O21" i="7"/>
  <c r="N22" i="7"/>
  <c r="O22" i="7"/>
  <c r="T22" i="7"/>
  <c r="U22" i="7" s="1"/>
  <c r="S22" i="7"/>
  <c r="R22" i="7"/>
  <c r="T21" i="7"/>
  <c r="U21" i="7" s="1"/>
  <c r="S21" i="7"/>
  <c r="R21" i="7"/>
  <c r="T20" i="7"/>
  <c r="U20" i="7" s="1"/>
  <c r="S20" i="7"/>
  <c r="R20" i="7"/>
  <c r="T19" i="7"/>
  <c r="U19" i="7" s="1"/>
  <c r="S19" i="7"/>
  <c r="R19" i="7"/>
  <c r="T18" i="7"/>
  <c r="U18" i="7" s="1"/>
  <c r="S18" i="7"/>
  <c r="R18" i="7"/>
  <c r="T17" i="7"/>
  <c r="U17" i="7" s="1"/>
  <c r="S17" i="7"/>
  <c r="R17" i="7"/>
  <c r="T16" i="7"/>
  <c r="U16" i="7" s="1"/>
  <c r="S16" i="7"/>
  <c r="R16" i="7"/>
  <c r="T15" i="7"/>
  <c r="U15" i="7" s="1"/>
  <c r="S15" i="7"/>
  <c r="R15" i="7"/>
  <c r="T14" i="7"/>
  <c r="U14" i="7" s="1"/>
  <c r="S14" i="7"/>
  <c r="R14" i="7"/>
  <c r="T13" i="7"/>
  <c r="U13" i="7" s="1"/>
  <c r="S13" i="7"/>
  <c r="R13" i="7"/>
  <c r="T12" i="7"/>
  <c r="U12" i="7" s="1"/>
  <c r="S12" i="7"/>
  <c r="R12" i="7"/>
  <c r="T11" i="7"/>
  <c r="U11" i="7" s="1"/>
  <c r="S11" i="7"/>
  <c r="R11" i="7"/>
  <c r="O11" i="7"/>
  <c r="N11" i="7"/>
  <c r="S12" i="6" l="1"/>
  <c r="S13" i="6"/>
  <c r="S14" i="6"/>
  <c r="S15" i="6"/>
  <c r="S16" i="6"/>
  <c r="S17" i="6"/>
  <c r="S18" i="6"/>
  <c r="S19" i="6"/>
  <c r="S20" i="6"/>
  <c r="S21" i="6"/>
  <c r="S22" i="6"/>
  <c r="S23" i="6"/>
  <c r="S24" i="6"/>
  <c r="S11" i="6"/>
  <c r="O12" i="6"/>
  <c r="O13" i="6"/>
  <c r="O14" i="6"/>
  <c r="O15" i="6"/>
  <c r="O16" i="6"/>
  <c r="O17" i="6"/>
  <c r="O18" i="6"/>
  <c r="O19" i="6"/>
  <c r="O20" i="6"/>
  <c r="O21" i="6"/>
  <c r="O22" i="6"/>
  <c r="O23" i="6"/>
  <c r="O24" i="6"/>
  <c r="O11" i="6"/>
  <c r="T12" i="6"/>
  <c r="U12" i="6" s="1"/>
  <c r="T13" i="6"/>
  <c r="U13" i="6" s="1"/>
  <c r="T14" i="6"/>
  <c r="U14" i="6" s="1"/>
  <c r="T15" i="6"/>
  <c r="U15" i="6" s="1"/>
  <c r="T16" i="6"/>
  <c r="U16" i="6" s="1"/>
  <c r="T17" i="6"/>
  <c r="U17" i="6" s="1"/>
  <c r="T18" i="6"/>
  <c r="U18" i="6" s="1"/>
  <c r="T19" i="6"/>
  <c r="U19" i="6" s="1"/>
  <c r="T20" i="6"/>
  <c r="U20" i="6" s="1"/>
  <c r="T21" i="6"/>
  <c r="U21" i="6" s="1"/>
  <c r="T22" i="6"/>
  <c r="U22" i="6" s="1"/>
  <c r="T23" i="6"/>
  <c r="U23" i="6" s="1"/>
  <c r="T24" i="6"/>
  <c r="U24" i="6" s="1"/>
  <c r="R12" i="6"/>
  <c r="R13" i="6"/>
  <c r="R14" i="6"/>
  <c r="R15" i="6"/>
  <c r="R16" i="6"/>
  <c r="R17" i="6"/>
  <c r="R18" i="6"/>
  <c r="R19" i="6"/>
  <c r="R20" i="6"/>
  <c r="R21" i="6"/>
  <c r="R22" i="6"/>
  <c r="R23" i="6"/>
  <c r="R24" i="6"/>
  <c r="T11" i="6"/>
  <c r="U11" i="6" s="1"/>
  <c r="R11" i="6"/>
  <c r="P12" i="6"/>
  <c r="P13" i="6"/>
  <c r="P14" i="6"/>
  <c r="P15" i="6"/>
  <c r="P16" i="6"/>
  <c r="P17" i="6"/>
  <c r="P18" i="6"/>
  <c r="P19" i="6"/>
  <c r="P20" i="6"/>
  <c r="P21" i="6"/>
  <c r="P22" i="6"/>
  <c r="P23" i="6"/>
  <c r="P24" i="6"/>
  <c r="P11" i="6"/>
  <c r="N12" i="6"/>
  <c r="N13" i="6"/>
  <c r="N14" i="6"/>
  <c r="N15" i="6"/>
  <c r="N16" i="6"/>
  <c r="N17" i="6"/>
  <c r="N18" i="6"/>
  <c r="N19" i="6"/>
  <c r="N20" i="6"/>
  <c r="N21" i="6"/>
  <c r="N22" i="6"/>
  <c r="N23" i="6"/>
  <c r="N24"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<sst xmlns="http://schemas.openxmlformats.org/spreadsheetml/2006/main" count="211" uniqueCount="71">
  <si>
    <t>Photodiode Current</t>
  </si>
  <si>
    <t>Optical Power</t>
  </si>
  <si>
    <t>Thorlabs PM320E</t>
  </si>
  <si>
    <t>Thorlabs LDC205C</t>
  </si>
  <si>
    <t xml:space="preserve">Throlabs TED200C </t>
  </si>
  <si>
    <t>Thorlabs TCLDM9</t>
  </si>
  <si>
    <t>mW</t>
  </si>
  <si>
    <t>ºC</t>
  </si>
  <si>
    <t>Thorlabs S142C</t>
  </si>
  <si>
    <t>Brand:</t>
  </si>
  <si>
    <t>Roithner Lasers</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</si>
  <si>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</si>
  <si>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</si>
  <si>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</si>
  <si>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</si>
  <si>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</si>
  <si>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</si>
  <si>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</si>
  <si>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</si>
  <si>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</si>
  <si>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</si>
  <si>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</si>
  <si>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</si>
  <si>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</si>
  <si>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</si>
  <si>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</si>
  <si>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</si>
  <si>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</si>
  <si>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</si>
  <si>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</si>
  <si>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</si>
  <si>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</si>
  <si>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</si>
  <si>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</si>
  <si>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</si>
  <si>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</si>
  <si>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</si>
  <si>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</si>
  <si>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</si>
  <si>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</si>
  <si>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</si>
  <si>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</si>
  <si>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</si>
  <si>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</si>
  <si>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</si>
  <si>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</si>
  <si>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</si>
  <si>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</si>
  <si>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</si>
  <si>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</si>
  <si>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</si>
  <si>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</si>
  <si>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</si>
  <si>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</si>
  <si>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</si>
  <si>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</si>
  <si>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</si>
  <si>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</si>
  <si>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</si>
  <si>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</si>
  <si>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</si>
  <si>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</si>
  <si>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</si>
  <si>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</si>
  <si>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</si>
  <si>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</si>
  <si>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</si>
  <si>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</si>
  <si>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S6305MG</t>
  </si>
  <si>
    <t>(Set to 635 nm)</t>
  </si>
  <si>
    <t>(Set to 637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</si>
</sst>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_€"/>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165" fontId="0" fillId="0" borderId="0" xfId="0" applyNumberFormat="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c:v>
                  </c:pt>
                  <c:pt idx="1">
                    <c:v>0.50500000000000078</c:v>
                  </c:pt>
                  <c:pt idx="2">
                    <c:v>0.50500000000000078</c:v>
                  </c:pt>
                  <c:pt idx="3">
                    <c:v>0.5</c:v>
                  </c:pt>
                  <c:pt idx="4">
                    <c:v>0.5</c:v>
                  </c:pt>
                  <c:pt idx="5">
                    <c:v>0.5</c:v>
                  </c:pt>
                  <c:pt idx="6">
                    <c:v>0.5</c:v>
                  </c:pt>
                  <c:pt idx="7">
                    <c:v>0.5</c:v>
                  </c:pt>
                  <c:pt idx="8">
                    <c:v>0.5</c:v>
                  </c:pt>
                  <c:pt idx="9">
                    <c:v>0.5</c:v>
                  </c:pt>
                  <c:pt idx="10">
                    <c:v>0.5</c:v>
                  </c:pt>
                  <c:pt idx="11">
                    <c:v>0.5</c:v>
                  </c:pt>
                  <c:pt idx="12">
                    <c:v>0.50499999999999901</c:v>
                  </c:pt>
                  <c:pt idx="13">
                    <c:v>0.5</c:v>
                  </c:pt>
                  <c:pt idx="14">
                    <c:v>0.5</c:v>
                  </c:pt>
                </c:numCache>
              </c:numRef>
            </c:plus>
            <c:minus>
              <c:numRef>
                <c:f>OpticalPower_vs_Current_20ºC!$O$11:$O$30</c:f>
                <c:numCache>
                  <c:formatCode>General</c:formatCode>
                  <c:ptCount val="20"/>
                  <c:pt idx="0">
                    <c:v>0.5</c:v>
                  </c:pt>
                  <c:pt idx="1">
                    <c:v>0.50500000000000078</c:v>
                  </c:pt>
                  <c:pt idx="2">
                    <c:v>0.50500000000000078</c:v>
                  </c:pt>
                  <c:pt idx="3">
                    <c:v>0.5</c:v>
                  </c:pt>
                  <c:pt idx="4">
                    <c:v>0.5</c:v>
                  </c:pt>
                  <c:pt idx="5">
                    <c:v>0.5</c:v>
                  </c:pt>
                  <c:pt idx="6">
                    <c:v>0.5</c:v>
                  </c:pt>
                  <c:pt idx="7">
                    <c:v>0.5</c:v>
                  </c:pt>
                  <c:pt idx="8">
                    <c:v>0.5</c:v>
                  </c:pt>
                  <c:pt idx="9">
                    <c:v>0.5</c:v>
                  </c:pt>
                  <c:pt idx="10">
                    <c:v>0.5</c:v>
                  </c:pt>
                  <c:pt idx="11">
                    <c:v>0.5</c:v>
                  </c:pt>
                  <c:pt idx="12">
                    <c:v>0.50499999999999901</c:v>
                  </c:pt>
                  <c:pt idx="13">
                    <c:v>0.5</c:v>
                  </c:pt>
                  <c:pt idx="14">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3.1483623835826507E-2</c:v>
                  </c:pt>
                  <c:pt idx="1">
                    <c:v>4.8982380820252573E-2</c:v>
                  </c:pt>
                  <c:pt idx="2">
                    <c:v>6.7559633924407836E-2</c:v>
                  </c:pt>
                  <c:pt idx="3">
                    <c:v>8.8854584035211376E-2</c:v>
                  </c:pt>
                  <c:pt idx="4">
                    <c:v>0.10809720339952872</c:v>
                  </c:pt>
                  <c:pt idx="5">
                    <c:v>0.12665219234995451</c:v>
                  </c:pt>
                  <c:pt idx="6">
                    <c:v>0.14720993935654136</c:v>
                  </c:pt>
                  <c:pt idx="7">
                    <c:v>0.16615189279329079</c:v>
                  </c:pt>
                  <c:pt idx="8">
                    <c:v>0.18712001160328376</c:v>
                  </c:pt>
                  <c:pt idx="9">
                    <c:v>0.2060842291937631</c:v>
                  </c:pt>
                  <c:pt idx="10">
                    <c:v>0.22677394622991806</c:v>
                  </c:pt>
                  <c:pt idx="11">
                    <c:v>0.24785452897191029</c:v>
                  </c:pt>
                  <c:pt idx="12">
                    <c:v>0.2662775478927687</c:v>
                  </c:pt>
                  <c:pt idx="13">
                    <c:v>0.28593719833616615</c:v>
                  </c:pt>
                  <c:pt idx="14">
                    <c:v>0.30607791426367237</c:v>
                  </c:pt>
                </c:numCache>
              </c:numRef>
            </c:plus>
            <c:minus>
              <c:numRef>
                <c:f>OpticalPower_vs_Current_20ºC!$U$11:$U$30</c:f>
                <c:numCache>
                  <c:formatCode>General</c:formatCode>
                  <c:ptCount val="20"/>
                  <c:pt idx="0">
                    <c:v>3.1483623835826507E-2</c:v>
                  </c:pt>
                  <c:pt idx="1">
                    <c:v>4.8982380820252573E-2</c:v>
                  </c:pt>
                  <c:pt idx="2">
                    <c:v>6.7559633924407836E-2</c:v>
                  </c:pt>
                  <c:pt idx="3">
                    <c:v>8.8854584035211376E-2</c:v>
                  </c:pt>
                  <c:pt idx="4">
                    <c:v>0.10809720339952872</c:v>
                  </c:pt>
                  <c:pt idx="5">
                    <c:v>0.12665219234995451</c:v>
                  </c:pt>
                  <c:pt idx="6">
                    <c:v>0.14720993935654136</c:v>
                  </c:pt>
                  <c:pt idx="7">
                    <c:v>0.16615189279329079</c:v>
                  </c:pt>
                  <c:pt idx="8">
                    <c:v>0.18712001160328376</c:v>
                  </c:pt>
                  <c:pt idx="9">
                    <c:v>0.2060842291937631</c:v>
                  </c:pt>
                  <c:pt idx="10">
                    <c:v>0.22677394622991806</c:v>
                  </c:pt>
                  <c:pt idx="11">
                    <c:v>0.24785452897191029</c:v>
                  </c:pt>
                  <c:pt idx="12">
                    <c:v>0.2662775478927687</c:v>
                  </c:pt>
                  <c:pt idx="13">
                    <c:v>0.28593719833616615</c:v>
                  </c:pt>
                  <c:pt idx="14">
                    <c:v>0.30607791426367237</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24.11</c:v>
                </c:pt>
                <c:pt idx="1">
                  <c:v>25.045000000000002</c:v>
                </c:pt>
                <c:pt idx="2">
                  <c:v>26.045000000000002</c:v>
                </c:pt>
                <c:pt idx="3">
                  <c:v>27.09</c:v>
                </c:pt>
                <c:pt idx="4">
                  <c:v>28.08</c:v>
                </c:pt>
                <c:pt idx="5">
                  <c:v>29</c:v>
                </c:pt>
                <c:pt idx="6">
                  <c:v>30.08</c:v>
                </c:pt>
                <c:pt idx="7">
                  <c:v>31.04</c:v>
                </c:pt>
                <c:pt idx="8">
                  <c:v>32.03</c:v>
                </c:pt>
                <c:pt idx="9">
                  <c:v>33.020000000000003</c:v>
                </c:pt>
                <c:pt idx="10">
                  <c:v>34.04</c:v>
                </c:pt>
                <c:pt idx="11">
                  <c:v>35.049999999999997</c:v>
                </c:pt>
                <c:pt idx="12">
                  <c:v>36.025000000000006</c:v>
                </c:pt>
                <c:pt idx="13">
                  <c:v>37.03</c:v>
                </c:pt>
                <c:pt idx="14">
                  <c:v>38.06</c:v>
                </c:pt>
              </c:numCache>
            </c:numRef>
          </c:xVal>
          <c:yVal>
            <c:numRef>
              <c:f>OpticalPower_vs_Current_20ºC!$T$11:$T$31</c:f>
              <c:numCache>
                <c:formatCode>0.000</c:formatCode>
                <c:ptCount val="21"/>
                <c:pt idx="0">
                  <c:v>1.0305</c:v>
                </c:pt>
                <c:pt idx="1">
                  <c:v>1.6125</c:v>
                </c:pt>
                <c:pt idx="2">
                  <c:v>2.2469999999999999</c:v>
                </c:pt>
                <c:pt idx="3">
                  <c:v>2.9219999999999997</c:v>
                </c:pt>
                <c:pt idx="4">
                  <c:v>3.5620000000000003</c:v>
                </c:pt>
                <c:pt idx="5">
                  <c:v>4.1624999999999996</c:v>
                </c:pt>
                <c:pt idx="6">
                  <c:v>4.8795000000000002</c:v>
                </c:pt>
                <c:pt idx="7">
                  <c:v>5.5095000000000001</c:v>
                </c:pt>
                <c:pt idx="8">
                  <c:v>6.157</c:v>
                </c:pt>
                <c:pt idx="9">
                  <c:v>6.8209999999999997</c:v>
                </c:pt>
                <c:pt idx="10">
                  <c:v>7.4924999999999997</c:v>
                </c:pt>
                <c:pt idx="11">
                  <c:v>8.1769999999999996</c:v>
                </c:pt>
                <c:pt idx="12">
                  <c:v>8.8230000000000004</c:v>
                </c:pt>
                <c:pt idx="13">
                  <c:v>9.4935000000000009</c:v>
                </c:pt>
                <c:pt idx="14">
                  <c:v>10.18</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4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c:v>
                  </c:pt>
                  <c:pt idx="1">
                    <c:v>0.5</c:v>
                  </c:pt>
                  <c:pt idx="2">
                    <c:v>0.5</c:v>
                  </c:pt>
                  <c:pt idx="3">
                    <c:v>0.50499999999999901</c:v>
                  </c:pt>
                  <c:pt idx="4">
                    <c:v>0.50499999999999901</c:v>
                  </c:pt>
                  <c:pt idx="5">
                    <c:v>0.50499999999999901</c:v>
                  </c:pt>
                  <c:pt idx="6">
                    <c:v>0.5</c:v>
                  </c:pt>
                  <c:pt idx="7">
                    <c:v>0.5</c:v>
                  </c:pt>
                  <c:pt idx="8">
                    <c:v>0.5</c:v>
                  </c:pt>
                  <c:pt idx="9">
                    <c:v>0.50499999999999901</c:v>
                  </c:pt>
                  <c:pt idx="10">
                    <c:v>0.5</c:v>
                  </c:pt>
                  <c:pt idx="11">
                    <c:v>0.5</c:v>
                  </c:pt>
                  <c:pt idx="12">
                    <c:v>0.5</c:v>
                  </c:pt>
                </c:numCache>
              </c:numRef>
            </c:plus>
            <c:minus>
              <c:numRef>
                <c:f>OpticalPower_vs_Current_25º!$O$11:$O$31</c:f>
                <c:numCache>
                  <c:formatCode>General</c:formatCode>
                  <c:ptCount val="21"/>
                  <c:pt idx="0">
                    <c:v>0.5</c:v>
                  </c:pt>
                  <c:pt idx="1">
                    <c:v>0.5</c:v>
                  </c:pt>
                  <c:pt idx="2">
                    <c:v>0.5</c:v>
                  </c:pt>
                  <c:pt idx="3">
                    <c:v>0.50499999999999901</c:v>
                  </c:pt>
                  <c:pt idx="4">
                    <c:v>0.50499999999999901</c:v>
                  </c:pt>
                  <c:pt idx="5">
                    <c:v>0.50499999999999901</c:v>
                  </c:pt>
                  <c:pt idx="6">
                    <c:v>0.5</c:v>
                  </c:pt>
                  <c:pt idx="7">
                    <c:v>0.5</c:v>
                  </c:pt>
                  <c:pt idx="8">
                    <c:v>0.5</c:v>
                  </c:pt>
                  <c:pt idx="9">
                    <c:v>0.50499999999999901</c:v>
                  </c:pt>
                  <c:pt idx="10">
                    <c:v>0.5</c:v>
                  </c:pt>
                  <c:pt idx="11">
                    <c:v>0.5</c:v>
                  </c:pt>
                  <c:pt idx="12">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9.1480466370781176E-3</c:v>
                  </c:pt>
                  <c:pt idx="1">
                    <c:v>2.7248135476639096E-2</c:v>
                  </c:pt>
                  <c:pt idx="2">
                    <c:v>4.4927292017605529E-2</c:v>
                  </c:pt>
                  <c:pt idx="3">
                    <c:v>6.437647631170644E-2</c:v>
                  </c:pt>
                  <c:pt idx="4">
                    <c:v>8.3653063488294141E-2</c:v>
                  </c:pt>
                  <c:pt idx="5">
                    <c:v>0.10335448418298993</c:v>
                  </c:pt>
                  <c:pt idx="6">
                    <c:v>0.12204810243865898</c:v>
                  </c:pt>
                  <c:pt idx="7">
                    <c:v>0.14283192047259718</c:v>
                  </c:pt>
                  <c:pt idx="8">
                    <c:v>0.16023267523972617</c:v>
                  </c:pt>
                  <c:pt idx="9">
                    <c:v>0.18101649327366434</c:v>
                  </c:pt>
                  <c:pt idx="10">
                    <c:v>0.1988381803393878</c:v>
                  </c:pt>
                  <c:pt idx="11">
                    <c:v>0.22103512823289304</c:v>
                  </c:pt>
                  <c:pt idx="12">
                    <c:v>0.23756395181007642</c:v>
                  </c:pt>
                </c:numCache>
              </c:numRef>
            </c:plus>
            <c:minus>
              <c:numRef>
                <c:f>OpticalPower_vs_Current_25º!$U$11:$U$31</c:f>
                <c:numCache>
                  <c:formatCode>General</c:formatCode>
                  <c:ptCount val="21"/>
                  <c:pt idx="0">
                    <c:v>9.1480466370781176E-3</c:v>
                  </c:pt>
                  <c:pt idx="1">
                    <c:v>2.7248135476639096E-2</c:v>
                  </c:pt>
                  <c:pt idx="2">
                    <c:v>4.4927292017605529E-2</c:v>
                  </c:pt>
                  <c:pt idx="3">
                    <c:v>6.437647631170644E-2</c:v>
                  </c:pt>
                  <c:pt idx="4">
                    <c:v>8.3653063488294141E-2</c:v>
                  </c:pt>
                  <c:pt idx="5">
                    <c:v>0.10335448418298993</c:v>
                  </c:pt>
                  <c:pt idx="6">
                    <c:v>0.12204810243865898</c:v>
                  </c:pt>
                  <c:pt idx="7">
                    <c:v>0.14283192047259718</c:v>
                  </c:pt>
                  <c:pt idx="8">
                    <c:v>0.16023267523972617</c:v>
                  </c:pt>
                  <c:pt idx="9">
                    <c:v>0.18101649327366434</c:v>
                  </c:pt>
                  <c:pt idx="10">
                    <c:v>0.1988381803393878</c:v>
                  </c:pt>
                  <c:pt idx="11">
                    <c:v>0.22103512823289304</c:v>
                  </c:pt>
                  <c:pt idx="12">
                    <c:v>0.23756395181007642</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27.05</c:v>
                </c:pt>
                <c:pt idx="1">
                  <c:v>28.08</c:v>
                </c:pt>
                <c:pt idx="2">
                  <c:v>29.01</c:v>
                </c:pt>
                <c:pt idx="3">
                  <c:v>30.055</c:v>
                </c:pt>
                <c:pt idx="4">
                  <c:v>31.035</c:v>
                </c:pt>
                <c:pt idx="5">
                  <c:v>32.004999999999995</c:v>
                </c:pt>
                <c:pt idx="6">
                  <c:v>33.03</c:v>
                </c:pt>
                <c:pt idx="7">
                  <c:v>34.06</c:v>
                </c:pt>
                <c:pt idx="8">
                  <c:v>35.020000000000003</c:v>
                </c:pt>
                <c:pt idx="9">
                  <c:v>36.045000000000002</c:v>
                </c:pt>
                <c:pt idx="10">
                  <c:v>37.020000000000003</c:v>
                </c:pt>
                <c:pt idx="11">
                  <c:v>38.1</c:v>
                </c:pt>
                <c:pt idx="12">
                  <c:v>39.020000000000003</c:v>
                </c:pt>
              </c:numCache>
            </c:numRef>
          </c:xVal>
          <c:yVal>
            <c:numRef>
              <c:f>OpticalPower_vs_Current_25º!$T$11:$T$31</c:f>
              <c:numCache>
                <c:formatCode>0.000</c:formatCode>
                <c:ptCount val="21"/>
                <c:pt idx="0">
                  <c:v>0.27100000000000002</c:v>
                </c:pt>
                <c:pt idx="1">
                  <c:v>0.873</c:v>
                </c:pt>
                <c:pt idx="2">
                  <c:v>1.4610000000000001</c:v>
                </c:pt>
                <c:pt idx="3">
                  <c:v>2.1245000000000003</c:v>
                </c:pt>
                <c:pt idx="4">
                  <c:v>2.7490000000000001</c:v>
                </c:pt>
                <c:pt idx="5">
                  <c:v>3.371</c:v>
                </c:pt>
                <c:pt idx="6">
                  <c:v>4.0259999999999998</c:v>
                </c:pt>
                <c:pt idx="7">
                  <c:v>4.6840000000000002</c:v>
                </c:pt>
                <c:pt idx="8">
                  <c:v>5.2960000000000003</c:v>
                </c:pt>
                <c:pt idx="9">
                  <c:v>5.9539999999999997</c:v>
                </c:pt>
                <c:pt idx="10">
                  <c:v>6.58</c:v>
                </c:pt>
                <c:pt idx="11">
                  <c:v>7.2850000000000001</c:v>
                </c:pt>
                <c:pt idx="12">
                  <c:v>7.8680000000000003</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4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OpticalPower_vs_Temp_15mA!$O$11:$O$30</c:f>
                <c:numCache>
                  <c:formatCode>General</c:formatCode>
                  <c:ptCount val="20"/>
                  <c:pt idx="0">
                    <c:v>0.5</c:v>
                  </c:pt>
                  <c:pt idx="1">
                    <c:v>0.5</c:v>
                  </c:pt>
                  <c:pt idx="2">
                    <c:v>0.5</c:v>
                  </c:pt>
                  <c:pt idx="3">
                    <c:v>0.5</c:v>
                  </c:pt>
                  <c:pt idx="4">
                    <c:v>0.50499999999999989</c:v>
                  </c:pt>
                  <c:pt idx="5">
                    <c:v>0.5</c:v>
                  </c:pt>
                  <c:pt idx="6">
                    <c:v>0.5</c:v>
                  </c:pt>
                  <c:pt idx="7">
                    <c:v>0.50499999999999989</c:v>
                  </c:pt>
                  <c:pt idx="8">
                    <c:v>0.50499999999999989</c:v>
                  </c:pt>
                  <c:pt idx="9">
                    <c:v>0.5</c:v>
                  </c:pt>
                </c:numCache>
              </c:numRef>
            </c:plus>
            <c:minus>
              <c:numRef>
                <c:f>OpticalPower_vs_Temp_15mA!$O$11:$O$30</c:f>
                <c:numCache>
                  <c:formatCode>General</c:formatCode>
                  <c:ptCount val="20"/>
                  <c:pt idx="0">
                    <c:v>0.5</c:v>
                  </c:pt>
                  <c:pt idx="1">
                    <c:v>0.5</c:v>
                  </c:pt>
                  <c:pt idx="2">
                    <c:v>0.5</c:v>
                  </c:pt>
                  <c:pt idx="3">
                    <c:v>0.5</c:v>
                  </c:pt>
                  <c:pt idx="4">
                    <c:v>0.50499999999999989</c:v>
                  </c:pt>
                  <c:pt idx="5">
                    <c:v>0.5</c:v>
                  </c:pt>
                  <c:pt idx="6">
                    <c:v>0.5</c:v>
                  </c:pt>
                  <c:pt idx="7">
                    <c:v>0.50499999999999989</c:v>
                  </c:pt>
                  <c:pt idx="8">
                    <c:v>0.50499999999999989</c:v>
                  </c:pt>
                  <c:pt idx="9">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OpticalPower_vs_Temp_15mA!$U$11:$U$30</c:f>
                <c:numCache>
                  <c:formatCode>General</c:formatCode>
                  <c:ptCount val="20"/>
                  <c:pt idx="0">
                    <c:v>0.11231042760498654</c:v>
                  </c:pt>
                  <c:pt idx="1">
                    <c:v>0.13389043876530299</c:v>
                  </c:pt>
                  <c:pt idx="2">
                    <c:v>0.16543419578664273</c:v>
                  </c:pt>
                  <c:pt idx="3">
                    <c:v>0.19550859098241585</c:v>
                  </c:pt>
                  <c:pt idx="4">
                    <c:v>0.21393941234230146</c:v>
                  </c:pt>
                  <c:pt idx="5">
                    <c:v>0.23804111607467004</c:v>
                  </c:pt>
                  <c:pt idx="6">
                    <c:v>0.2560588075749885</c:v>
                  </c:pt>
                  <c:pt idx="7">
                    <c:v>0.2784545179592498</c:v>
                  </c:pt>
                  <c:pt idx="8">
                    <c:v>0.29222501744183943</c:v>
                  </c:pt>
                  <c:pt idx="9">
                    <c:v>0.12093953972617282</c:v>
                  </c:pt>
                </c:numCache>
              </c:numRef>
            </c:plus>
            <c:minus>
              <c:numRef>
                <c:f>OpticalPower_vs_Temp_15mA!$U$11:$U$30</c:f>
                <c:numCache>
                  <c:formatCode>General</c:formatCode>
                  <c:ptCount val="20"/>
                  <c:pt idx="0">
                    <c:v>0.11231042760498654</c:v>
                  </c:pt>
                  <c:pt idx="1">
                    <c:v>0.13389043876530299</c:v>
                  </c:pt>
                  <c:pt idx="2">
                    <c:v>0.16543419578664273</c:v>
                  </c:pt>
                  <c:pt idx="3">
                    <c:v>0.19550859098241585</c:v>
                  </c:pt>
                  <c:pt idx="4">
                    <c:v>0.21393941234230146</c:v>
                  </c:pt>
                  <c:pt idx="5">
                    <c:v>0.23804111607467004</c:v>
                  </c:pt>
                  <c:pt idx="6">
                    <c:v>0.2560588075749885</c:v>
                  </c:pt>
                  <c:pt idx="7">
                    <c:v>0.2784545179592498</c:v>
                  </c:pt>
                  <c:pt idx="8">
                    <c:v>0.29222501744183943</c:v>
                  </c:pt>
                  <c:pt idx="9">
                    <c:v>0.12093953972617282</c:v>
                  </c:pt>
                </c:numCache>
              </c:numRef>
            </c:minus>
            <c:spPr>
              <a:noFill/>
              <a:ln w="9525" cap="flat" cmpd="sng" algn="ctr">
                <a:solidFill>
                  <a:schemeClr val="tx1">
                    <a:lumMod val="65000"/>
                    <a:lumOff val="35000"/>
                  </a:schemeClr>
                </a:solidFill>
                <a:round/>
              </a:ln>
              <a:effectLst/>
            </c:spPr>
          </c:errBars>
          <c:xVal>
            <c:numRef>
              <c:f>OpticalPower_vs_Temp_15mA!$N$11:$N$31</c:f>
              <c:numCache>
                <c:formatCode>0.00</c:formatCode>
                <c:ptCount val="21"/>
                <c:pt idx="0">
                  <c:v>25</c:v>
                </c:pt>
                <c:pt idx="1">
                  <c:v>23</c:v>
                </c:pt>
                <c:pt idx="2">
                  <c:v>20.010000000000002</c:v>
                </c:pt>
                <c:pt idx="3">
                  <c:v>16.989999999999998</c:v>
                </c:pt>
                <c:pt idx="4">
                  <c:v>15.004999999999999</c:v>
                </c:pt>
                <c:pt idx="5">
                  <c:v>11.99</c:v>
                </c:pt>
                <c:pt idx="6">
                  <c:v>10</c:v>
                </c:pt>
                <c:pt idx="7">
                  <c:v>6.9950000000000001</c:v>
                </c:pt>
                <c:pt idx="8">
                  <c:v>4.9950000000000001</c:v>
                </c:pt>
                <c:pt idx="9">
                  <c:v>24.99</c:v>
                </c:pt>
              </c:numCache>
            </c:numRef>
          </c:xVal>
          <c:yVal>
            <c:numRef>
              <c:f>OpticalPower_vs_Temp_15mA!$T$11:$T$31</c:f>
              <c:numCache>
                <c:formatCode>0.000</c:formatCode>
                <c:ptCount val="21"/>
                <c:pt idx="0">
                  <c:v>3.6855000000000002</c:v>
                </c:pt>
                <c:pt idx="1">
                  <c:v>4.4365000000000006</c:v>
                </c:pt>
                <c:pt idx="2">
                  <c:v>5.4689999999999994</c:v>
                </c:pt>
                <c:pt idx="3">
                  <c:v>6.4359999999999999</c:v>
                </c:pt>
                <c:pt idx="4">
                  <c:v>7.0489999999999995</c:v>
                </c:pt>
                <c:pt idx="5">
                  <c:v>7.9005000000000001</c:v>
                </c:pt>
                <c:pt idx="6">
                  <c:v>8.4664999999999999</c:v>
                </c:pt>
                <c:pt idx="7">
                  <c:v>9.2279999999999998</c:v>
                </c:pt>
                <c:pt idx="8">
                  <c:v>9.6859999999999999</c:v>
                </c:pt>
                <c:pt idx="9">
                  <c:v>3.9725000000000001</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12" sqref="B12"/>
    </sheetView>
  </sheetViews>
  <sheetFormatPr defaultRowHeight="14.4" x14ac:dyDescent="0.3"/>
  <cols>
    <col min="1" max="1" width="23.33203125" customWidth="1"/>
    <col min="2" max="2" width="9.44140625" bestFit="1" customWidth="1"/>
    <col min="3" max="3" width="14.33203125" customWidth="1"/>
  </cols>
  <sheetData>
    <row r="1" spans="1:3" ht="25.8" x14ac:dyDescent="0.5">
      <c r="A1" s="11" t="s">
        <v>14</v>
      </c>
      <c r="B1" s="11"/>
      <c r="C1" s="11"/>
    </row>
    <row r="2" spans="1:3" ht="18" x14ac:dyDescent="0.35">
      <c r="A2" s="12" t="s">
        <v>44</v>
      </c>
      <c r="B2" s="12"/>
      <c r="C2" s="12"/>
    </row>
    <row r="4" spans="1:3" x14ac:dyDescent="0.3">
      <c r="A4" s="1" t="s">
        <v>9</v>
      </c>
      <c r="B4" s="13" t="s">
        <v>10</v>
      </c>
      <c r="C4" s="13"/>
    </row>
    <row r="5" spans="1:3" x14ac:dyDescent="0.3">
      <c r="A5" s="1" t="s">
        <v>36</v>
      </c>
      <c r="B5" s="13" t="s">
        <v>68</v>
      </c>
      <c r="C5" s="13"/>
    </row>
    <row r="6" spans="1:3" x14ac:dyDescent="0.3">
      <c r="A6" s="1" t="s">
        <v>37</v>
      </c>
      <c r="B6" s="13" t="s">
        <v>38</v>
      </c>
      <c r="C6" s="13"/>
    </row>
    <row r="7" spans="1:3" x14ac:dyDescent="0.3">
      <c r="A7" s="1"/>
    </row>
    <row r="8" spans="1:3" x14ac:dyDescent="0.3">
      <c r="A8" s="1" t="s">
        <v>22</v>
      </c>
      <c r="B8" t="s">
        <v>23</v>
      </c>
    </row>
    <row r="10" spans="1:3" x14ac:dyDescent="0.3">
      <c r="A10" s="1" t="s">
        <v>11</v>
      </c>
      <c r="B10">
        <v>635</v>
      </c>
      <c r="C10" t="s">
        <v>12</v>
      </c>
    </row>
    <row r="11" spans="1:3" x14ac:dyDescent="0.3">
      <c r="A11" s="1" t="s">
        <v>13</v>
      </c>
      <c r="B11">
        <v>5</v>
      </c>
      <c r="C11" t="s">
        <v>6</v>
      </c>
    </row>
    <row r="13" spans="1:3" x14ac:dyDescent="0.3">
      <c r="A13" s="1" t="s">
        <v>39</v>
      </c>
      <c r="B13">
        <v>24</v>
      </c>
      <c r="C13" t="s">
        <v>32</v>
      </c>
    </row>
    <row r="14" spans="1:3" x14ac:dyDescent="0.3">
      <c r="A14" s="1" t="s">
        <v>40</v>
      </c>
      <c r="B14">
        <v>33</v>
      </c>
      <c r="C14" t="s">
        <v>32</v>
      </c>
    </row>
    <row r="15" spans="1:3" x14ac:dyDescent="0.3">
      <c r="A15" s="1" t="s">
        <v>45</v>
      </c>
      <c r="B15">
        <v>0.6</v>
      </c>
      <c r="C15" t="s">
        <v>41</v>
      </c>
    </row>
    <row r="16" spans="1:3" x14ac:dyDescent="0.3">
      <c r="A16" s="1"/>
    </row>
    <row r="17" spans="1:3" x14ac:dyDescent="0.3">
      <c r="A17" s="1" t="s">
        <v>42</v>
      </c>
    </row>
    <row r="18" spans="1:3" x14ac:dyDescent="0.3">
      <c r="A18" s="1" t="s">
        <v>46</v>
      </c>
      <c r="B18">
        <v>7.5</v>
      </c>
      <c r="C18" t="s">
        <v>43</v>
      </c>
    </row>
    <row r="19" spans="1:3" x14ac:dyDescent="0.3">
      <c r="A19" s="1" t="s">
        <v>47</v>
      </c>
      <c r="B19">
        <v>33</v>
      </c>
      <c r="C19" t="s">
        <v>43</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M29" sqref="M29"/>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69</v>
      </c>
      <c r="N6" s="13" t="s">
        <v>63</v>
      </c>
      <c r="O6" s="13"/>
      <c r="P6" s="13"/>
      <c r="Q6" s="13"/>
      <c r="R6" s="13"/>
      <c r="S6" s="13"/>
      <c r="T6" s="13"/>
      <c r="U6" s="13"/>
    </row>
    <row r="7" spans="1:21" x14ac:dyDescent="0.3">
      <c r="A7" s="1" t="s">
        <v>30</v>
      </c>
      <c r="B7" t="s">
        <v>3</v>
      </c>
    </row>
    <row r="8" spans="1:21" x14ac:dyDescent="0.3">
      <c r="A8" s="1" t="s">
        <v>31</v>
      </c>
      <c r="B8" t="s">
        <v>4</v>
      </c>
      <c r="E8" s="14" t="s">
        <v>34</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10">
        <v>24.11</v>
      </c>
      <c r="F11" s="10">
        <v>24.11</v>
      </c>
      <c r="G11" s="7">
        <v>0.23200000000000001</v>
      </c>
      <c r="H11" s="7">
        <v>0.23300000000000001</v>
      </c>
      <c r="I11" s="7">
        <v>2.1999999999999999E-2</v>
      </c>
      <c r="J11" s="7">
        <v>2.1999999999999999E-2</v>
      </c>
      <c r="K11" s="7">
        <v>1.03</v>
      </c>
      <c r="L11" s="7">
        <v>1.0309999999999999</v>
      </c>
      <c r="N11" s="8">
        <f t="shared" ref="N11:N16" si="0">AVERAGE(E11:F11)</f>
        <v>24.11</v>
      </c>
      <c r="O11" s="8">
        <f t="shared" ref="O11:O16" si="1">(F11-E11)/2+0.5</f>
        <v>0.5</v>
      </c>
      <c r="P11" s="7">
        <f>AVERAGE(G11:H11)</f>
        <v>0.23250000000000001</v>
      </c>
      <c r="R11" s="7">
        <f>AVERAGE(I11:J11)</f>
        <v>2.1999999999999999E-2</v>
      </c>
      <c r="S11" s="7">
        <f>(J11-I11)/2+0.01</f>
        <v>0.01</v>
      </c>
      <c r="T11" s="7">
        <f>AVERAGE(K11:L11)</f>
        <v>1.0305</v>
      </c>
      <c r="U11" s="7">
        <f>(L11-K11)/2+T11*SQRT(0.03^2+0.002^2)</f>
        <v>3.1483623835826507E-2</v>
      </c>
    </row>
    <row r="12" spans="1:21" x14ac:dyDescent="0.3">
      <c r="A12" s="1" t="s">
        <v>65</v>
      </c>
      <c r="B12" s="9">
        <v>20</v>
      </c>
      <c r="C12" s="9" t="s">
        <v>7</v>
      </c>
      <c r="E12" s="10">
        <v>25.04</v>
      </c>
      <c r="F12" s="10">
        <v>25.05</v>
      </c>
      <c r="G12" s="7">
        <v>0.36399999999999999</v>
      </c>
      <c r="H12" s="7">
        <v>0.65</v>
      </c>
      <c r="I12" s="7">
        <v>3.5000000000000003E-2</v>
      </c>
      <c r="J12" s="7">
        <v>3.5000000000000003E-2</v>
      </c>
      <c r="K12" s="7">
        <v>1.6120000000000001</v>
      </c>
      <c r="L12" s="7">
        <v>1.613</v>
      </c>
      <c r="N12" s="8">
        <f t="shared" si="0"/>
        <v>25.045000000000002</v>
      </c>
      <c r="O12" s="8">
        <f t="shared" si="1"/>
        <v>0.50500000000000078</v>
      </c>
      <c r="P12" s="7">
        <f t="shared" ref="P12:P24" si="2">AVERAGE(G12:H12)</f>
        <v>0.50700000000000001</v>
      </c>
      <c r="R12" s="7">
        <f t="shared" ref="R12:R24" si="3">AVERAGE(I12:J12)</f>
        <v>3.5000000000000003E-2</v>
      </c>
      <c r="S12" s="7">
        <f t="shared" ref="S12:S24" si="4">(J12-I12)/2+0.01</f>
        <v>0.01</v>
      </c>
      <c r="T12" s="7">
        <f t="shared" ref="T12:T24" si="5">AVERAGE(K12:L12)</f>
        <v>1.6125</v>
      </c>
      <c r="U12" s="7">
        <f t="shared" ref="U12:U24" si="6">(L12-K12)/2+T12*SQRT(0.03^2+0.002^2)</f>
        <v>4.8982380820252573E-2</v>
      </c>
    </row>
    <row r="13" spans="1:21" x14ac:dyDescent="0.3">
      <c r="E13" s="10">
        <v>26.04</v>
      </c>
      <c r="F13" s="10">
        <v>26.05</v>
      </c>
      <c r="G13" s="7">
        <v>0.50900000000000001</v>
      </c>
      <c r="H13" s="7"/>
      <c r="I13" s="7">
        <v>4.9000000000000002E-2</v>
      </c>
      <c r="J13" s="7">
        <v>4.9000000000000002E-2</v>
      </c>
      <c r="K13" s="7">
        <v>2.2469999999999999</v>
      </c>
      <c r="L13" s="7">
        <v>2.2469999999999999</v>
      </c>
      <c r="N13" s="8">
        <f t="shared" si="0"/>
        <v>26.045000000000002</v>
      </c>
      <c r="O13" s="8">
        <f t="shared" si="1"/>
        <v>0.50500000000000078</v>
      </c>
      <c r="P13" s="7">
        <f t="shared" si="2"/>
        <v>0.50900000000000001</v>
      </c>
      <c r="R13" s="7">
        <f t="shared" si="3"/>
        <v>4.9000000000000002E-2</v>
      </c>
      <c r="S13" s="7">
        <f t="shared" si="4"/>
        <v>0.01</v>
      </c>
      <c r="T13" s="7">
        <f t="shared" si="5"/>
        <v>2.2469999999999999</v>
      </c>
      <c r="U13" s="7">
        <f t="shared" si="6"/>
        <v>6.7559633924407836E-2</v>
      </c>
    </row>
    <row r="14" spans="1:21" x14ac:dyDescent="0.3">
      <c r="E14" s="10">
        <v>27.09</v>
      </c>
      <c r="F14" s="10">
        <v>27.09</v>
      </c>
      <c r="G14" s="7">
        <v>0.66500000000000004</v>
      </c>
      <c r="H14" s="7">
        <v>0.66600000000000004</v>
      </c>
      <c r="I14" s="7">
        <v>6.4000000000000001E-2</v>
      </c>
      <c r="J14" s="7">
        <v>6.4000000000000001E-2</v>
      </c>
      <c r="K14" s="7">
        <v>2.9209999999999998</v>
      </c>
      <c r="L14" s="7">
        <v>2.923</v>
      </c>
      <c r="N14" s="8">
        <f t="shared" si="0"/>
        <v>27.09</v>
      </c>
      <c r="O14" s="8">
        <f t="shared" si="1"/>
        <v>0.5</v>
      </c>
      <c r="P14" s="7">
        <f t="shared" si="2"/>
        <v>0.66549999999999998</v>
      </c>
      <c r="R14" s="7">
        <f t="shared" si="3"/>
        <v>6.4000000000000001E-2</v>
      </c>
      <c r="S14" s="7">
        <f t="shared" si="4"/>
        <v>0.01</v>
      </c>
      <c r="T14" s="7">
        <f t="shared" si="5"/>
        <v>2.9219999999999997</v>
      </c>
      <c r="U14" s="7">
        <f t="shared" si="6"/>
        <v>8.8854584035211376E-2</v>
      </c>
    </row>
    <row r="15" spans="1:21" x14ac:dyDescent="0.3">
      <c r="E15" s="10">
        <v>28.08</v>
      </c>
      <c r="F15" s="10">
        <v>28.08</v>
      </c>
      <c r="G15" s="7">
        <v>0.81499999999999995</v>
      </c>
      <c r="H15" s="7">
        <v>0.81599999999999995</v>
      </c>
      <c r="I15" s="7">
        <v>7.9000000000000001E-2</v>
      </c>
      <c r="J15" s="7">
        <v>7.9000000000000001E-2</v>
      </c>
      <c r="K15" s="7">
        <v>3.5609999999999999</v>
      </c>
      <c r="L15" s="7">
        <v>3.5630000000000002</v>
      </c>
      <c r="N15" s="8">
        <f t="shared" si="0"/>
        <v>28.08</v>
      </c>
      <c r="O15" s="8">
        <f t="shared" si="1"/>
        <v>0.5</v>
      </c>
      <c r="P15" s="7">
        <f t="shared" si="2"/>
        <v>0.81549999999999989</v>
      </c>
      <c r="R15" s="7">
        <f t="shared" si="3"/>
        <v>7.9000000000000001E-2</v>
      </c>
      <c r="S15" s="7">
        <f t="shared" si="4"/>
        <v>0.01</v>
      </c>
      <c r="T15" s="7">
        <f t="shared" si="5"/>
        <v>3.5620000000000003</v>
      </c>
      <c r="U15" s="7">
        <f t="shared" si="6"/>
        <v>0.10809720339952872</v>
      </c>
    </row>
    <row r="16" spans="1:21" x14ac:dyDescent="0.3">
      <c r="E16" s="10">
        <v>29</v>
      </c>
      <c r="F16" s="10">
        <v>29</v>
      </c>
      <c r="G16" s="7">
        <v>0.95799999999999996</v>
      </c>
      <c r="H16" s="7">
        <v>0.95899999999999996</v>
      </c>
      <c r="I16" s="7">
        <v>9.1999999999999998E-2</v>
      </c>
      <c r="J16" s="7">
        <v>9.1999999999999998E-2</v>
      </c>
      <c r="K16" s="7">
        <v>4.1609999999999996</v>
      </c>
      <c r="L16" s="7">
        <v>4.1639999999999997</v>
      </c>
      <c r="N16" s="8">
        <f t="shared" si="0"/>
        <v>29</v>
      </c>
      <c r="O16" s="8">
        <f t="shared" si="1"/>
        <v>0.5</v>
      </c>
      <c r="P16" s="7">
        <f t="shared" si="2"/>
        <v>0.95849999999999991</v>
      </c>
      <c r="R16" s="7">
        <f t="shared" si="3"/>
        <v>9.1999999999999998E-2</v>
      </c>
      <c r="S16" s="7">
        <f t="shared" si="4"/>
        <v>0.01</v>
      </c>
      <c r="T16" s="7">
        <f t="shared" si="5"/>
        <v>4.1624999999999996</v>
      </c>
      <c r="U16" s="7">
        <f t="shared" si="6"/>
        <v>0.12665219234995451</v>
      </c>
    </row>
    <row r="17" spans="5:21" x14ac:dyDescent="0.3">
      <c r="E17" s="10">
        <v>30.08</v>
      </c>
      <c r="F17" s="10">
        <v>30.08</v>
      </c>
      <c r="G17" s="7">
        <v>1.129</v>
      </c>
      <c r="H17" s="7">
        <v>1.1299999999999999</v>
      </c>
      <c r="I17" s="7">
        <v>0.109</v>
      </c>
      <c r="J17" s="7">
        <v>0.109</v>
      </c>
      <c r="K17" s="7">
        <v>4.8789999999999996</v>
      </c>
      <c r="L17" s="7">
        <v>4.88</v>
      </c>
      <c r="N17" s="8">
        <f t="shared" ref="N17:N24" si="7">AVERAGE(E17:F17)</f>
        <v>30.08</v>
      </c>
      <c r="O17" s="8">
        <f t="shared" ref="O17:O24" si="8">(F17-E17)/2+0.5</f>
        <v>0.5</v>
      </c>
      <c r="P17" s="7">
        <f t="shared" si="2"/>
        <v>1.1294999999999999</v>
      </c>
      <c r="R17" s="7">
        <f t="shared" si="3"/>
        <v>0.109</v>
      </c>
      <c r="S17" s="7">
        <f t="shared" si="4"/>
        <v>0.01</v>
      </c>
      <c r="T17" s="7">
        <f t="shared" si="5"/>
        <v>4.8795000000000002</v>
      </c>
      <c r="U17" s="7">
        <f t="shared" si="6"/>
        <v>0.14720993935654136</v>
      </c>
    </row>
    <row r="18" spans="5:21" x14ac:dyDescent="0.3">
      <c r="E18" s="10">
        <v>31.04</v>
      </c>
      <c r="F18" s="10">
        <v>31.04</v>
      </c>
      <c r="G18" s="7">
        <v>1.282</v>
      </c>
      <c r="H18" s="7">
        <v>1.2829999999999999</v>
      </c>
      <c r="I18" s="7">
        <v>0.124</v>
      </c>
      <c r="J18" s="7">
        <v>0.124</v>
      </c>
      <c r="K18" s="7">
        <v>5.5090000000000003</v>
      </c>
      <c r="L18" s="7">
        <v>5.51</v>
      </c>
      <c r="N18" s="8">
        <f t="shared" si="7"/>
        <v>31.04</v>
      </c>
      <c r="O18" s="8">
        <f t="shared" si="8"/>
        <v>0.5</v>
      </c>
      <c r="P18" s="7">
        <f t="shared" si="2"/>
        <v>1.2825</v>
      </c>
      <c r="R18" s="7">
        <f t="shared" si="3"/>
        <v>0.124</v>
      </c>
      <c r="S18" s="7">
        <f t="shared" si="4"/>
        <v>0.01</v>
      </c>
      <c r="T18" s="7">
        <f t="shared" si="5"/>
        <v>5.5095000000000001</v>
      </c>
      <c r="U18" s="7">
        <f t="shared" si="6"/>
        <v>0.16615189279329079</v>
      </c>
    </row>
    <row r="19" spans="5:21" x14ac:dyDescent="0.3">
      <c r="E19" s="10">
        <v>32.03</v>
      </c>
      <c r="F19" s="10">
        <v>32.03</v>
      </c>
      <c r="G19" s="7">
        <v>1.4410000000000001</v>
      </c>
      <c r="H19" s="7">
        <v>1.4419999999999999</v>
      </c>
      <c r="I19" s="7">
        <v>0.13900000000000001</v>
      </c>
      <c r="J19" s="7">
        <v>0.13900000000000001</v>
      </c>
      <c r="K19" s="7">
        <v>6.1550000000000002</v>
      </c>
      <c r="L19" s="7">
        <v>6.1589999999999998</v>
      </c>
      <c r="N19" s="8">
        <f t="shared" si="7"/>
        <v>32.03</v>
      </c>
      <c r="O19" s="8">
        <f t="shared" si="8"/>
        <v>0.5</v>
      </c>
      <c r="P19" s="7">
        <f t="shared" si="2"/>
        <v>1.4415</v>
      </c>
      <c r="R19" s="7">
        <f t="shared" si="3"/>
        <v>0.13900000000000001</v>
      </c>
      <c r="S19" s="7">
        <f t="shared" si="4"/>
        <v>0.01</v>
      </c>
      <c r="T19" s="7">
        <f t="shared" si="5"/>
        <v>6.157</v>
      </c>
      <c r="U19" s="7">
        <f t="shared" si="6"/>
        <v>0.18712001160328376</v>
      </c>
    </row>
    <row r="20" spans="5:21" x14ac:dyDescent="0.3">
      <c r="E20" s="10">
        <v>33.020000000000003</v>
      </c>
      <c r="F20" s="10">
        <v>33.020000000000003</v>
      </c>
      <c r="G20" s="7">
        <v>1.603</v>
      </c>
      <c r="H20" s="7">
        <v>1.6040000000000001</v>
      </c>
      <c r="I20" s="7">
        <v>0.154</v>
      </c>
      <c r="J20" s="7">
        <v>0.154</v>
      </c>
      <c r="K20" s="7">
        <v>6.82</v>
      </c>
      <c r="L20" s="7">
        <v>6.8220000000000001</v>
      </c>
      <c r="N20" s="8">
        <f t="shared" si="7"/>
        <v>33.020000000000003</v>
      </c>
      <c r="O20" s="8">
        <f t="shared" si="8"/>
        <v>0.5</v>
      </c>
      <c r="P20" s="7">
        <f t="shared" si="2"/>
        <v>1.6034999999999999</v>
      </c>
      <c r="R20" s="7">
        <f t="shared" si="3"/>
        <v>0.154</v>
      </c>
      <c r="S20" s="7">
        <f t="shared" si="4"/>
        <v>0.01</v>
      </c>
      <c r="T20" s="7">
        <f t="shared" si="5"/>
        <v>6.8209999999999997</v>
      </c>
      <c r="U20" s="7">
        <f t="shared" si="6"/>
        <v>0.2060842291937631</v>
      </c>
    </row>
    <row r="21" spans="5:21" x14ac:dyDescent="0.3">
      <c r="E21" s="10">
        <v>34.04</v>
      </c>
      <c r="F21" s="10">
        <v>34.04</v>
      </c>
      <c r="G21" s="7">
        <v>1.768</v>
      </c>
      <c r="H21" s="7">
        <v>1.7689999999999999</v>
      </c>
      <c r="I21" s="7">
        <v>0.17</v>
      </c>
      <c r="J21" s="7">
        <v>0.17</v>
      </c>
      <c r="K21" s="7">
        <v>7.4909999999999997</v>
      </c>
      <c r="L21" s="7">
        <v>7.4939999999999998</v>
      </c>
      <c r="N21" s="8">
        <f t="shared" si="7"/>
        <v>34.04</v>
      </c>
      <c r="O21" s="8">
        <f t="shared" si="8"/>
        <v>0.5</v>
      </c>
      <c r="P21" s="7">
        <f t="shared" si="2"/>
        <v>1.7685</v>
      </c>
      <c r="R21" s="7">
        <f t="shared" si="3"/>
        <v>0.17</v>
      </c>
      <c r="S21" s="7">
        <f t="shared" si="4"/>
        <v>0.01</v>
      </c>
      <c r="T21" s="7">
        <f t="shared" si="5"/>
        <v>7.4924999999999997</v>
      </c>
      <c r="U21" s="7">
        <f t="shared" si="6"/>
        <v>0.22677394622991806</v>
      </c>
    </row>
    <row r="22" spans="5:21" x14ac:dyDescent="0.3">
      <c r="E22" s="10">
        <v>35.049999999999997</v>
      </c>
      <c r="F22" s="10">
        <v>35.049999999999997</v>
      </c>
      <c r="G22" s="7">
        <v>1.9359999999999999</v>
      </c>
      <c r="H22" s="7">
        <v>1.9370000000000001</v>
      </c>
      <c r="I22" s="7">
        <v>0.186</v>
      </c>
      <c r="J22" s="7">
        <v>0.186</v>
      </c>
      <c r="K22" s="7">
        <v>8.1750000000000007</v>
      </c>
      <c r="L22" s="7">
        <v>8.1790000000000003</v>
      </c>
      <c r="N22" s="8">
        <f t="shared" si="7"/>
        <v>35.049999999999997</v>
      </c>
      <c r="O22" s="8">
        <f t="shared" si="8"/>
        <v>0.5</v>
      </c>
      <c r="P22" s="7">
        <f t="shared" si="2"/>
        <v>1.9365000000000001</v>
      </c>
      <c r="R22" s="7">
        <f t="shared" si="3"/>
        <v>0.186</v>
      </c>
      <c r="S22" s="7">
        <f t="shared" si="4"/>
        <v>0.01</v>
      </c>
      <c r="T22" s="7">
        <f t="shared" si="5"/>
        <v>8.1769999999999996</v>
      </c>
      <c r="U22" s="7">
        <f t="shared" si="6"/>
        <v>0.24785452897191029</v>
      </c>
    </row>
    <row r="23" spans="5:21" x14ac:dyDescent="0.3">
      <c r="E23" s="10">
        <v>36.020000000000003</v>
      </c>
      <c r="F23" s="10">
        <v>36.03</v>
      </c>
      <c r="G23" s="7">
        <v>2.0990000000000002</v>
      </c>
      <c r="H23" s="7">
        <v>2.1</v>
      </c>
      <c r="I23" s="7">
        <v>0.20200000000000001</v>
      </c>
      <c r="J23" s="7">
        <v>0.20200000000000001</v>
      </c>
      <c r="K23" s="7">
        <v>8.8219999999999992</v>
      </c>
      <c r="L23" s="7">
        <v>8.8239999999999998</v>
      </c>
      <c r="N23" s="8">
        <f t="shared" si="7"/>
        <v>36.025000000000006</v>
      </c>
      <c r="O23" s="8">
        <f t="shared" si="8"/>
        <v>0.50499999999999901</v>
      </c>
      <c r="P23" s="7">
        <f t="shared" si="2"/>
        <v>2.0994999999999999</v>
      </c>
      <c r="R23" s="7">
        <f t="shared" si="3"/>
        <v>0.20200000000000001</v>
      </c>
      <c r="S23" s="7">
        <f t="shared" si="4"/>
        <v>0.01</v>
      </c>
      <c r="T23" s="7">
        <f t="shared" si="5"/>
        <v>8.8230000000000004</v>
      </c>
      <c r="U23" s="7">
        <f t="shared" si="6"/>
        <v>0.2662775478927687</v>
      </c>
    </row>
    <row r="24" spans="5:21" x14ac:dyDescent="0.3">
      <c r="E24" s="10">
        <v>37.03</v>
      </c>
      <c r="F24" s="10">
        <v>37.03</v>
      </c>
      <c r="G24" s="7">
        <v>2.2679999999999998</v>
      </c>
      <c r="H24" s="7">
        <v>2.69</v>
      </c>
      <c r="I24" s="7">
        <v>0.218</v>
      </c>
      <c r="J24" s="7">
        <v>0.218</v>
      </c>
      <c r="K24" s="7">
        <v>9.4930000000000003</v>
      </c>
      <c r="L24" s="7">
        <v>9.4939999999999998</v>
      </c>
      <c r="N24" s="8">
        <f t="shared" si="7"/>
        <v>37.03</v>
      </c>
      <c r="O24" s="8">
        <f t="shared" si="8"/>
        <v>0.5</v>
      </c>
      <c r="P24" s="7">
        <f t="shared" si="2"/>
        <v>2.4790000000000001</v>
      </c>
      <c r="R24" s="7">
        <f t="shared" si="3"/>
        <v>0.218</v>
      </c>
      <c r="S24" s="7">
        <f t="shared" si="4"/>
        <v>0.01</v>
      </c>
      <c r="T24" s="7">
        <f t="shared" si="5"/>
        <v>9.4935000000000009</v>
      </c>
      <c r="U24" s="7">
        <f t="shared" si="6"/>
        <v>0.28593719833616615</v>
      </c>
    </row>
    <row r="25" spans="5:21" x14ac:dyDescent="0.3">
      <c r="E25" s="10">
        <v>38.06</v>
      </c>
      <c r="F25" s="10">
        <v>38.06</v>
      </c>
      <c r="G25" s="7">
        <v>2.4420000000000002</v>
      </c>
      <c r="H25" s="7">
        <v>2.4430000000000001</v>
      </c>
      <c r="I25" s="7">
        <v>0.23499999999999999</v>
      </c>
      <c r="J25" s="7">
        <v>0.23499999999999999</v>
      </c>
      <c r="K25" s="8">
        <v>10.18</v>
      </c>
      <c r="L25" s="8">
        <v>10.18</v>
      </c>
      <c r="N25" s="8">
        <f t="shared" ref="N25" si="9">AVERAGE(E25:F25)</f>
        <v>38.06</v>
      </c>
      <c r="O25" s="8">
        <f t="shared" ref="O25" si="10">(F25-E25)/2+0.5</f>
        <v>0.5</v>
      </c>
      <c r="P25" s="7">
        <f t="shared" ref="P25" si="11">AVERAGE(G25:H25)</f>
        <v>2.4424999999999999</v>
      </c>
      <c r="R25" s="7">
        <f t="shared" ref="R25" si="12">AVERAGE(I25:J25)</f>
        <v>0.23499999999999999</v>
      </c>
      <c r="S25" s="7">
        <f t="shared" ref="S25" si="13">(J25-I25)/2+0.01</f>
        <v>0.01</v>
      </c>
      <c r="T25" s="7">
        <f t="shared" ref="T25" si="14">AVERAGE(K25:L25)</f>
        <v>10.18</v>
      </c>
      <c r="U25" s="7">
        <f t="shared" ref="U25" si="15">(L25-K25)/2+T25*SQRT(0.03^2+0.002^2)</f>
        <v>0.30607791426367237</v>
      </c>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tabSelected="1" workbookViewId="0">
      <selection activeCell="K26" sqref="K26"/>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s="9" t="s">
        <v>70</v>
      </c>
      <c r="N6" s="13" t="s">
        <v>63</v>
      </c>
      <c r="O6" s="13"/>
      <c r="P6" s="13"/>
      <c r="Q6" s="13"/>
      <c r="R6" s="13"/>
      <c r="S6" s="13"/>
      <c r="T6" s="13"/>
      <c r="U6" s="13"/>
    </row>
    <row r="7" spans="1:21" x14ac:dyDescent="0.3">
      <c r="A7" s="1" t="s">
        <v>30</v>
      </c>
      <c r="B7" t="s">
        <v>3</v>
      </c>
    </row>
    <row r="8" spans="1:21" x14ac:dyDescent="0.3">
      <c r="A8" s="1" t="s">
        <v>31</v>
      </c>
      <c r="B8" t="s">
        <v>4</v>
      </c>
      <c r="E8" s="14" t="s">
        <v>34</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27.05</v>
      </c>
      <c r="F11" s="8">
        <v>27.05</v>
      </c>
      <c r="G11" s="7">
        <v>5.8500000000000003E-2</v>
      </c>
      <c r="H11" s="7">
        <v>5.8999999999999997E-2</v>
      </c>
      <c r="I11" s="7">
        <v>6.0000000000000001E-3</v>
      </c>
      <c r="J11" s="7">
        <v>6.0000000000000001E-3</v>
      </c>
      <c r="K11" s="7">
        <v>0.27</v>
      </c>
      <c r="L11" s="7">
        <v>0.27200000000000002</v>
      </c>
      <c r="N11" s="8">
        <f>AVERAGE(E11:F11)</f>
        <v>27.05</v>
      </c>
      <c r="O11" s="8">
        <f>(F11-E11)/2+0.5</f>
        <v>0.5</v>
      </c>
      <c r="P11" s="7">
        <f>AVERAGE(G11:H11)</f>
        <v>5.8749999999999997E-2</v>
      </c>
      <c r="R11" s="7">
        <f>AVERAGE(I11:J11)</f>
        <v>6.0000000000000001E-3</v>
      </c>
      <c r="S11" s="7">
        <f>(J11-I11)/2+0.01</f>
        <v>0.01</v>
      </c>
      <c r="T11" s="7">
        <f>AVERAGE(K11:L11)</f>
        <v>0.27100000000000002</v>
      </c>
      <c r="U11" s="7">
        <f>(L11-K11)/2+T11*SQRT(0.03^2+0.002^2)</f>
        <v>9.1480466370781176E-3</v>
      </c>
    </row>
    <row r="12" spans="1:21" x14ac:dyDescent="0.3">
      <c r="A12" s="1" t="s">
        <v>65</v>
      </c>
      <c r="B12" s="9">
        <v>25</v>
      </c>
      <c r="C12" s="9" t="s">
        <v>7</v>
      </c>
      <c r="E12" s="8">
        <v>28.08</v>
      </c>
      <c r="F12" s="8">
        <v>28.08</v>
      </c>
      <c r="G12" s="7">
        <v>0.184</v>
      </c>
      <c r="H12" s="7">
        <v>0.185</v>
      </c>
      <c r="I12" s="7">
        <v>1.7999999999999999E-2</v>
      </c>
      <c r="J12" s="7">
        <v>1.7999999999999999E-2</v>
      </c>
      <c r="K12" s="7">
        <v>0.872</v>
      </c>
      <c r="L12" s="7">
        <v>0.874</v>
      </c>
      <c r="N12" s="8">
        <f t="shared" ref="N12:N22" si="0">AVERAGE(E12:F12)</f>
        <v>28.08</v>
      </c>
      <c r="O12" s="8">
        <f t="shared" ref="O12:O22" si="1">(F12-E12)/2+0.5</f>
        <v>0.5</v>
      </c>
      <c r="P12" s="7">
        <f t="shared" ref="P12:P23" si="2">AVERAGE(G12:H12)</f>
        <v>0.1845</v>
      </c>
      <c r="R12" s="7">
        <f t="shared" ref="R12:R22" si="3">AVERAGE(I12:J12)</f>
        <v>1.7999999999999999E-2</v>
      </c>
      <c r="S12" s="7">
        <f t="shared" ref="S12:S22" si="4">(J12-I12)/2+0.01</f>
        <v>0.01</v>
      </c>
      <c r="T12" s="7">
        <f t="shared" ref="T12:T22" si="5">AVERAGE(K12:L12)</f>
        <v>0.873</v>
      </c>
      <c r="U12" s="7">
        <f t="shared" ref="U12:U22" si="6">(L12-K12)/2+T12*SQRT(0.03^2+0.002^2)</f>
        <v>2.7248135476639096E-2</v>
      </c>
    </row>
    <row r="13" spans="1:21" x14ac:dyDescent="0.3">
      <c r="E13" s="8">
        <v>29.01</v>
      </c>
      <c r="F13" s="8">
        <v>29.01</v>
      </c>
      <c r="G13" s="7">
        <v>0.31</v>
      </c>
      <c r="H13" s="7">
        <v>0.311</v>
      </c>
      <c r="I13" s="7">
        <v>0.03</v>
      </c>
      <c r="J13" s="7">
        <v>0.03</v>
      </c>
      <c r="K13" s="7">
        <v>1.4600000000000002</v>
      </c>
      <c r="L13" s="7">
        <v>1.462</v>
      </c>
      <c r="N13" s="8">
        <f t="shared" si="0"/>
        <v>29.01</v>
      </c>
      <c r="O13" s="8">
        <f t="shared" si="1"/>
        <v>0.5</v>
      </c>
      <c r="P13" s="7">
        <f t="shared" si="2"/>
        <v>0.3105</v>
      </c>
      <c r="R13" s="7">
        <f t="shared" si="3"/>
        <v>0.03</v>
      </c>
      <c r="S13" s="7">
        <f t="shared" si="4"/>
        <v>0.01</v>
      </c>
      <c r="T13" s="7">
        <f t="shared" si="5"/>
        <v>1.4610000000000001</v>
      </c>
      <c r="U13" s="7">
        <f t="shared" si="6"/>
        <v>4.4927292017605529E-2</v>
      </c>
    </row>
    <row r="14" spans="1:21" x14ac:dyDescent="0.3">
      <c r="E14" s="8">
        <v>30.05</v>
      </c>
      <c r="F14" s="8">
        <v>30.06</v>
      </c>
      <c r="G14" s="7">
        <v>0.45300000000000001</v>
      </c>
      <c r="H14" s="7">
        <v>0.45300000000000001</v>
      </c>
      <c r="I14" s="7">
        <v>4.3999999999999997E-2</v>
      </c>
      <c r="J14" s="7">
        <v>4.3999999999999997E-2</v>
      </c>
      <c r="K14" s="7">
        <v>2.1240000000000001</v>
      </c>
      <c r="L14" s="7">
        <v>2.125</v>
      </c>
      <c r="N14" s="8">
        <f t="shared" si="0"/>
        <v>30.055</v>
      </c>
      <c r="O14" s="8">
        <f t="shared" si="1"/>
        <v>0.50499999999999901</v>
      </c>
      <c r="P14" s="7">
        <f t="shared" si="2"/>
        <v>0.45300000000000001</v>
      </c>
      <c r="R14" s="7">
        <f t="shared" si="3"/>
        <v>4.3999999999999997E-2</v>
      </c>
      <c r="S14" s="7">
        <f t="shared" si="4"/>
        <v>0.01</v>
      </c>
      <c r="T14" s="7">
        <f t="shared" si="5"/>
        <v>2.1245000000000003</v>
      </c>
      <c r="U14" s="7">
        <f t="shared" si="6"/>
        <v>6.437647631170644E-2</v>
      </c>
    </row>
    <row r="15" spans="1:21" x14ac:dyDescent="0.3">
      <c r="E15" s="8">
        <v>31.03</v>
      </c>
      <c r="F15" s="8">
        <v>31.04</v>
      </c>
      <c r="G15" s="7">
        <v>0.58799999999999997</v>
      </c>
      <c r="H15" s="7">
        <v>0.58899999999999997</v>
      </c>
      <c r="I15" s="7">
        <v>5.7000000000000002E-2</v>
      </c>
      <c r="J15" s="7">
        <v>5.7000000000000002E-2</v>
      </c>
      <c r="K15" s="7">
        <v>2.7480000000000002</v>
      </c>
      <c r="L15" s="7">
        <v>2.75</v>
      </c>
      <c r="N15" s="8">
        <f t="shared" si="0"/>
        <v>31.035</v>
      </c>
      <c r="O15" s="8">
        <f t="shared" si="1"/>
        <v>0.50499999999999901</v>
      </c>
      <c r="P15" s="7">
        <f t="shared" si="2"/>
        <v>0.58850000000000002</v>
      </c>
      <c r="R15" s="7">
        <f t="shared" si="3"/>
        <v>5.7000000000000002E-2</v>
      </c>
      <c r="S15" s="7">
        <f t="shared" si="4"/>
        <v>0.01</v>
      </c>
      <c r="T15" s="7">
        <f t="shared" si="5"/>
        <v>2.7490000000000001</v>
      </c>
      <c r="U15" s="7">
        <f t="shared" si="6"/>
        <v>8.3653063488294141E-2</v>
      </c>
    </row>
    <row r="16" spans="1:21" x14ac:dyDescent="0.3">
      <c r="E16" s="8">
        <v>32</v>
      </c>
      <c r="F16" s="8">
        <v>32.01</v>
      </c>
      <c r="G16" s="7">
        <v>0.72699999999999998</v>
      </c>
      <c r="H16" s="7">
        <v>0.72799999999999998</v>
      </c>
      <c r="I16" s="7">
        <v>7.0000000000000007E-2</v>
      </c>
      <c r="J16" s="7">
        <v>7.0000000000000007E-2</v>
      </c>
      <c r="K16" s="7">
        <v>3.3690000000000002</v>
      </c>
      <c r="L16" s="7">
        <v>3.3729999999999998</v>
      </c>
      <c r="N16" s="8">
        <f t="shared" si="0"/>
        <v>32.004999999999995</v>
      </c>
      <c r="O16" s="8">
        <f t="shared" si="1"/>
        <v>0.50499999999999901</v>
      </c>
      <c r="P16" s="7">
        <f t="shared" si="2"/>
        <v>0.72750000000000004</v>
      </c>
      <c r="R16" s="7">
        <f t="shared" si="3"/>
        <v>7.0000000000000007E-2</v>
      </c>
      <c r="S16" s="7">
        <f t="shared" si="4"/>
        <v>0.01</v>
      </c>
      <c r="T16" s="7">
        <f t="shared" si="5"/>
        <v>3.371</v>
      </c>
      <c r="U16" s="7">
        <f t="shared" si="6"/>
        <v>0.10335448418298993</v>
      </c>
    </row>
    <row r="17" spans="5:21" x14ac:dyDescent="0.3">
      <c r="E17" s="8">
        <v>33.03</v>
      </c>
      <c r="F17" s="8">
        <v>33.03</v>
      </c>
      <c r="G17" s="7">
        <v>0.872</v>
      </c>
      <c r="H17" s="7">
        <v>0.873</v>
      </c>
      <c r="I17" s="7">
        <v>8.4000000000000005E-2</v>
      </c>
      <c r="J17" s="7">
        <v>8.4000000000000005E-2</v>
      </c>
      <c r="K17" s="7">
        <v>4.0249999999999995</v>
      </c>
      <c r="L17" s="7">
        <v>4.0270000000000001</v>
      </c>
      <c r="N17" s="8">
        <f t="shared" si="0"/>
        <v>33.03</v>
      </c>
      <c r="O17" s="8">
        <f t="shared" si="1"/>
        <v>0.5</v>
      </c>
      <c r="P17" s="7">
        <f t="shared" si="2"/>
        <v>0.87250000000000005</v>
      </c>
      <c r="R17" s="7">
        <f t="shared" si="3"/>
        <v>8.4000000000000005E-2</v>
      </c>
      <c r="S17" s="7">
        <f t="shared" si="4"/>
        <v>0.01</v>
      </c>
      <c r="T17" s="7">
        <f t="shared" si="5"/>
        <v>4.0259999999999998</v>
      </c>
      <c r="U17" s="7">
        <f t="shared" si="6"/>
        <v>0.12204810243865898</v>
      </c>
    </row>
    <row r="18" spans="5:21" x14ac:dyDescent="0.3">
      <c r="E18" s="8">
        <v>34.06</v>
      </c>
      <c r="F18" s="8">
        <v>34.06</v>
      </c>
      <c r="G18" s="7">
        <v>1.0189999999999999</v>
      </c>
      <c r="H18" s="7">
        <v>1.0109999999999999</v>
      </c>
      <c r="I18" s="7">
        <v>9.8000000000000004E-2</v>
      </c>
      <c r="J18" s="7">
        <v>9.8000000000000004E-2</v>
      </c>
      <c r="K18" s="7">
        <v>4.6820000000000004</v>
      </c>
      <c r="L18" s="7">
        <v>4.6859999999999999</v>
      </c>
      <c r="N18" s="8">
        <f t="shared" si="0"/>
        <v>34.06</v>
      </c>
      <c r="O18" s="8">
        <f t="shared" si="1"/>
        <v>0.5</v>
      </c>
      <c r="P18" s="7">
        <f t="shared" si="2"/>
        <v>1.0149999999999999</v>
      </c>
      <c r="R18" s="7">
        <f t="shared" si="3"/>
        <v>9.8000000000000004E-2</v>
      </c>
      <c r="S18" s="7">
        <f t="shared" si="4"/>
        <v>0.01</v>
      </c>
      <c r="T18" s="7">
        <f t="shared" si="5"/>
        <v>4.6840000000000002</v>
      </c>
      <c r="U18" s="7">
        <f t="shared" si="6"/>
        <v>0.14283192047259718</v>
      </c>
    </row>
    <row r="19" spans="5:21" x14ac:dyDescent="0.3">
      <c r="E19" s="8">
        <v>35.020000000000003</v>
      </c>
      <c r="F19" s="8">
        <v>35.020000000000003</v>
      </c>
      <c r="G19" s="7">
        <v>1.157</v>
      </c>
      <c r="H19" s="7">
        <v>1.1579999999999999</v>
      </c>
      <c r="I19" s="7">
        <v>0.111</v>
      </c>
      <c r="J19" s="7">
        <v>0.112</v>
      </c>
      <c r="K19" s="7">
        <v>5.2949999999999999</v>
      </c>
      <c r="L19" s="7">
        <v>5.2970000000000006</v>
      </c>
      <c r="N19" s="8">
        <f t="shared" si="0"/>
        <v>35.020000000000003</v>
      </c>
      <c r="O19" s="8">
        <f t="shared" si="1"/>
        <v>0.5</v>
      </c>
      <c r="P19" s="7">
        <f t="shared" si="2"/>
        <v>1.1575</v>
      </c>
      <c r="R19" s="7">
        <f t="shared" si="3"/>
        <v>0.1115</v>
      </c>
      <c r="S19" s="7">
        <f t="shared" si="4"/>
        <v>1.0500000000000001E-2</v>
      </c>
      <c r="T19" s="7">
        <f t="shared" si="5"/>
        <v>5.2960000000000003</v>
      </c>
      <c r="U19" s="7">
        <f t="shared" si="6"/>
        <v>0.16023267523972617</v>
      </c>
    </row>
    <row r="20" spans="5:21" x14ac:dyDescent="0.3">
      <c r="E20" s="8">
        <v>36.04</v>
      </c>
      <c r="F20" s="8">
        <v>36.049999999999997</v>
      </c>
      <c r="G20" s="7">
        <v>1.31</v>
      </c>
      <c r="H20" s="7">
        <v>1.3109999999999999</v>
      </c>
      <c r="I20" s="7">
        <v>0.126</v>
      </c>
      <c r="J20" s="7">
        <v>0.126</v>
      </c>
      <c r="K20" s="7">
        <v>5.952</v>
      </c>
      <c r="L20" s="7">
        <v>5.9559999999999995</v>
      </c>
      <c r="N20" s="8">
        <f t="shared" si="0"/>
        <v>36.045000000000002</v>
      </c>
      <c r="O20" s="8">
        <f t="shared" si="1"/>
        <v>0.50499999999999901</v>
      </c>
      <c r="P20" s="7">
        <f t="shared" si="2"/>
        <v>1.3105</v>
      </c>
      <c r="R20" s="7">
        <f t="shared" si="3"/>
        <v>0.126</v>
      </c>
      <c r="S20" s="7">
        <f t="shared" si="4"/>
        <v>0.01</v>
      </c>
      <c r="T20" s="7">
        <f t="shared" si="5"/>
        <v>5.9539999999999997</v>
      </c>
      <c r="U20" s="7">
        <f t="shared" si="6"/>
        <v>0.18101649327366434</v>
      </c>
    </row>
    <row r="21" spans="5:21" x14ac:dyDescent="0.3">
      <c r="E21" s="8">
        <v>37.020000000000003</v>
      </c>
      <c r="F21" s="8">
        <v>37.020000000000003</v>
      </c>
      <c r="G21" s="7">
        <v>1.4530000000000001</v>
      </c>
      <c r="H21" s="7">
        <v>1.4530000000000001</v>
      </c>
      <c r="I21" s="7">
        <v>0.14000000000000001</v>
      </c>
      <c r="J21" s="7">
        <v>0.14000000000000001</v>
      </c>
      <c r="K21" s="7">
        <v>6.5789999999999997</v>
      </c>
      <c r="L21" s="7">
        <v>6.5810000000000004</v>
      </c>
      <c r="N21" s="8">
        <f t="shared" si="0"/>
        <v>37.020000000000003</v>
      </c>
      <c r="O21" s="8">
        <f t="shared" si="1"/>
        <v>0.5</v>
      </c>
      <c r="P21" s="7">
        <f t="shared" si="2"/>
        <v>1.4530000000000001</v>
      </c>
      <c r="R21" s="7">
        <f t="shared" si="3"/>
        <v>0.14000000000000001</v>
      </c>
      <c r="S21" s="7">
        <f t="shared" si="4"/>
        <v>0.01</v>
      </c>
      <c r="T21" s="7">
        <f t="shared" si="5"/>
        <v>6.58</v>
      </c>
      <c r="U21" s="7">
        <f t="shared" si="6"/>
        <v>0.1988381803393878</v>
      </c>
    </row>
    <row r="22" spans="5:21" x14ac:dyDescent="0.3">
      <c r="E22" s="8">
        <v>38.1</v>
      </c>
      <c r="F22" s="8">
        <v>38.1</v>
      </c>
      <c r="G22" s="7">
        <v>1.619</v>
      </c>
      <c r="H22" s="7">
        <v>1.62</v>
      </c>
      <c r="I22" s="7">
        <v>0.156</v>
      </c>
      <c r="J22" s="7">
        <v>0.156</v>
      </c>
      <c r="K22" s="7">
        <v>7.2830000000000004</v>
      </c>
      <c r="L22" s="7">
        <v>7.2869999999999999</v>
      </c>
      <c r="N22" s="8">
        <f t="shared" si="0"/>
        <v>38.1</v>
      </c>
      <c r="O22" s="8">
        <f t="shared" si="1"/>
        <v>0.5</v>
      </c>
      <c r="P22" s="7">
        <f t="shared" si="2"/>
        <v>1.6194999999999999</v>
      </c>
      <c r="R22" s="7">
        <f t="shared" si="3"/>
        <v>0.156</v>
      </c>
      <c r="S22" s="7">
        <f t="shared" si="4"/>
        <v>0.01</v>
      </c>
      <c r="T22" s="7">
        <f t="shared" si="5"/>
        <v>7.2850000000000001</v>
      </c>
      <c r="U22" s="7">
        <f t="shared" si="6"/>
        <v>0.22103512823289304</v>
      </c>
    </row>
    <row r="23" spans="5:21" x14ac:dyDescent="0.3">
      <c r="E23" s="8">
        <v>39.020000000000003</v>
      </c>
      <c r="F23" s="8">
        <v>39.020000000000003</v>
      </c>
      <c r="G23" s="7">
        <v>1.7549999999999999</v>
      </c>
      <c r="H23" s="7">
        <v>1.756</v>
      </c>
      <c r="I23" s="7">
        <v>0.16900000000000001</v>
      </c>
      <c r="J23" s="7">
        <v>0.16900000000000001</v>
      </c>
      <c r="K23" s="7">
        <v>7.867</v>
      </c>
      <c r="L23" s="7">
        <v>7.8690000000000007</v>
      </c>
      <c r="N23" s="8">
        <f t="shared" ref="N23" si="7">AVERAGE(E23:F23)</f>
        <v>39.020000000000003</v>
      </c>
      <c r="O23" s="8">
        <f t="shared" ref="O23" si="8">(F23-E23)/2+0.5</f>
        <v>0.5</v>
      </c>
      <c r="P23" s="7">
        <f t="shared" si="2"/>
        <v>1.7555000000000001</v>
      </c>
      <c r="R23" s="7">
        <f t="shared" ref="R23" si="9">AVERAGE(I23:J23)</f>
        <v>0.16900000000000001</v>
      </c>
      <c r="S23" s="7">
        <f t="shared" ref="S23" si="10">(J23-I23)/2+0.01</f>
        <v>0.01</v>
      </c>
      <c r="T23" s="7">
        <f t="shared" ref="T23" si="11">AVERAGE(K23:L23)</f>
        <v>7.8680000000000003</v>
      </c>
      <c r="U23" s="7">
        <f t="shared" ref="U23" si="12">(L23-K23)/2+T23*SQRT(0.03^2+0.002^2)</f>
        <v>0.23756395181007642</v>
      </c>
    </row>
    <row r="24" spans="5:21" x14ac:dyDescent="0.3">
      <c r="E24" s="8"/>
      <c r="F24" s="8"/>
      <c r="G24" s="7"/>
      <c r="H24" s="7"/>
      <c r="K24" s="8"/>
      <c r="L24" s="8"/>
      <c r="N24" s="8"/>
      <c r="O24" s="8"/>
      <c r="P24" s="7"/>
      <c r="R24" s="7"/>
      <c r="S24" s="7"/>
      <c r="T24" s="7"/>
      <c r="U24" s="7"/>
    </row>
    <row r="25" spans="5:21" x14ac:dyDescent="0.3">
      <c r="E25" s="8"/>
      <c r="F25" s="8"/>
      <c r="G25" s="7"/>
      <c r="H25" s="7"/>
      <c r="K25" s="8"/>
      <c r="L25" s="8"/>
      <c r="N25" s="8"/>
      <c r="O25" s="8"/>
      <c r="P25" s="7"/>
      <c r="R25" s="7"/>
      <c r="S25" s="7"/>
      <c r="T25" s="7"/>
      <c r="U25" s="7"/>
    </row>
    <row r="26" spans="5:21" x14ac:dyDescent="0.3">
      <c r="E26" s="8"/>
      <c r="F26" s="8"/>
      <c r="G26" s="7"/>
      <c r="H26" s="7"/>
      <c r="K26" s="8"/>
      <c r="L26" s="8"/>
      <c r="N26" s="8"/>
      <c r="O26" s="8"/>
      <c r="P26" s="7"/>
      <c r="R26" s="7"/>
      <c r="S26" s="7"/>
      <c r="T26" s="7"/>
      <c r="U26" s="7"/>
    </row>
    <row r="27" spans="5:21" x14ac:dyDescent="0.3">
      <c r="E27" s="8"/>
      <c r="F27" s="8"/>
      <c r="G27" s="7"/>
      <c r="H27" s="7"/>
      <c r="K27" s="8"/>
      <c r="L27" s="8"/>
      <c r="N27" s="8"/>
      <c r="O27" s="8"/>
      <c r="P27" s="7"/>
      <c r="R27" s="7"/>
      <c r="S27" s="7"/>
      <c r="T27" s="7"/>
      <c r="U27" s="7"/>
    </row>
    <row r="28" spans="5:21" x14ac:dyDescent="0.3">
      <c r="E28" s="8"/>
      <c r="F28" s="8"/>
      <c r="G28" s="7"/>
      <c r="H28" s="7"/>
      <c r="K28" s="8"/>
      <c r="L28" s="8"/>
      <c r="N28" s="8"/>
      <c r="O28" s="8"/>
      <c r="P28" s="7"/>
      <c r="R28" s="7"/>
      <c r="S28" s="7"/>
      <c r="T28" s="7"/>
      <c r="U28" s="7"/>
    </row>
    <row r="29" spans="5:21" x14ac:dyDescent="0.3">
      <c r="E29" s="8"/>
      <c r="F29" s="8"/>
      <c r="G29" s="7"/>
      <c r="H29" s="7"/>
      <c r="K29" s="8"/>
      <c r="L29" s="8"/>
      <c r="N29" s="8"/>
      <c r="O29" s="8"/>
      <c r="P29" s="7"/>
      <c r="R29" s="7"/>
      <c r="S29" s="7"/>
      <c r="T29" s="7"/>
      <c r="U29" s="7"/>
    </row>
    <row r="30" spans="5:21" x14ac:dyDescent="0.3">
      <c r="E30" s="8"/>
      <c r="F30" s="8"/>
      <c r="G30" s="7"/>
      <c r="H30" s="7"/>
      <c r="K30" s="8"/>
      <c r="L30" s="8"/>
      <c r="N30" s="8"/>
      <c r="O30" s="8"/>
      <c r="P30" s="7"/>
      <c r="R30" s="7"/>
      <c r="S30" s="7"/>
      <c r="T30" s="7"/>
      <c r="U30" s="7"/>
    </row>
    <row r="31" spans="5:21" x14ac:dyDescent="0.3">
      <c r="E31" s="8"/>
      <c r="F31" s="8"/>
      <c r="G31" s="7"/>
      <c r="H31" s="7"/>
      <c r="K31" s="8"/>
      <c r="L31" s="8"/>
      <c r="N31" s="8"/>
      <c r="O31" s="8"/>
      <c r="P31" s="7"/>
      <c r="R31" s="7"/>
      <c r="S31" s="7"/>
      <c r="T31" s="7"/>
      <c r="U31" s="7"/>
    </row>
    <row r="32" spans="5:21" x14ac:dyDescent="0.3">
      <c r="R32" s="7"/>
      <c r="S32" s="7"/>
      <c r="T32" s="7"/>
      <c r="U32"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workbookViewId="0">
      <selection activeCell="M26" sqref="M26"/>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69</v>
      </c>
      <c r="N6" s="13" t="s">
        <v>63</v>
      </c>
      <c r="O6" s="13"/>
      <c r="P6" s="13"/>
      <c r="Q6" s="13"/>
      <c r="R6" s="13"/>
      <c r="S6" s="13"/>
      <c r="T6" s="13"/>
      <c r="U6" s="13"/>
    </row>
    <row r="7" spans="1:21" x14ac:dyDescent="0.3">
      <c r="A7" s="1" t="s">
        <v>30</v>
      </c>
      <c r="B7" t="s">
        <v>3</v>
      </c>
    </row>
    <row r="8" spans="1:21" x14ac:dyDescent="0.3">
      <c r="A8" s="1" t="s">
        <v>31</v>
      </c>
      <c r="B8" t="s">
        <v>4</v>
      </c>
      <c r="E8" s="14" t="s">
        <v>67</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17</v>
      </c>
      <c r="F9" s="3" t="s">
        <v>15</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25</v>
      </c>
      <c r="F11" s="8">
        <v>25</v>
      </c>
      <c r="G11" s="7">
        <v>0.84699999999999998</v>
      </c>
      <c r="H11" s="7">
        <v>0.84699999999999998</v>
      </c>
      <c r="I11" s="7">
        <v>8.2000000000000003E-2</v>
      </c>
      <c r="J11" s="7">
        <v>8.2000000000000003E-2</v>
      </c>
      <c r="K11" s="7">
        <v>3.6840000000000002</v>
      </c>
      <c r="L11" s="7">
        <v>3.6869999999999998</v>
      </c>
      <c r="N11" s="8">
        <f>AVERAGE(E11:F11)</f>
        <v>25</v>
      </c>
      <c r="O11" s="8">
        <f>(F11-E11)/2+0.5</f>
        <v>0.5</v>
      </c>
      <c r="P11" s="7">
        <f>AVERAGE(G11:H11)</f>
        <v>0.84699999999999998</v>
      </c>
      <c r="R11" s="7">
        <f>AVERAGE(I11:J11)</f>
        <v>8.2000000000000003E-2</v>
      </c>
      <c r="S11" s="7">
        <f>(J11-I11)/2+0.01</f>
        <v>0.01</v>
      </c>
      <c r="T11" s="7">
        <f>AVERAGE(K11:L11)</f>
        <v>3.6855000000000002</v>
      </c>
      <c r="U11" s="7">
        <f>(L11-K11)/2+T11*SQRT(0.03^2+0.002^2)</f>
        <v>0.11231042760498654</v>
      </c>
    </row>
    <row r="12" spans="1:21" x14ac:dyDescent="0.3">
      <c r="A12" s="1" t="s">
        <v>66</v>
      </c>
      <c r="B12" s="9">
        <v>31.01</v>
      </c>
      <c r="C12" s="9" t="s">
        <v>32</v>
      </c>
      <c r="E12" s="8">
        <v>23</v>
      </c>
      <c r="F12" s="8">
        <v>23</v>
      </c>
      <c r="G12" s="7">
        <v>1.0249999999999999</v>
      </c>
      <c r="H12" s="7">
        <v>1.026</v>
      </c>
      <c r="I12" s="7">
        <v>9.9000000000000005E-2</v>
      </c>
      <c r="J12" s="7">
        <v>9.9000000000000005E-2</v>
      </c>
      <c r="K12" s="7">
        <v>4.4359999999999999</v>
      </c>
      <c r="L12" s="7">
        <v>4.4370000000000003</v>
      </c>
      <c r="N12" s="8">
        <f t="shared" ref="N12:N19" si="0">AVERAGE(E12:F12)</f>
        <v>23</v>
      </c>
      <c r="O12" s="8">
        <f t="shared" ref="O12:O19" si="1">(F12-E12)/2+0.5</f>
        <v>0.5</v>
      </c>
      <c r="P12" s="7">
        <f t="shared" ref="P12:P19" si="2">AVERAGE(G12:H12)</f>
        <v>1.0255000000000001</v>
      </c>
      <c r="R12" s="7">
        <f t="shared" ref="R12:R19" si="3">AVERAGE(I12:J12)</f>
        <v>9.9000000000000005E-2</v>
      </c>
      <c r="S12" s="7">
        <f t="shared" ref="S12:S19" si="4">(J12-I12)/2+0.01</f>
        <v>0.01</v>
      </c>
      <c r="T12" s="7">
        <f t="shared" ref="T12:T19" si="5">AVERAGE(K12:L12)</f>
        <v>4.4365000000000006</v>
      </c>
      <c r="U12" s="7">
        <f t="shared" ref="U12:U19" si="6">(L12-K12)/2+T12*SQRT(0.03^2+0.002^2)</f>
        <v>0.13389043876530299</v>
      </c>
    </row>
    <row r="13" spans="1:21" x14ac:dyDescent="0.3">
      <c r="E13" s="8">
        <v>20.010000000000002</v>
      </c>
      <c r="F13" s="8">
        <v>20.010000000000002</v>
      </c>
      <c r="G13" s="7">
        <v>1.274</v>
      </c>
      <c r="H13" s="7">
        <v>1.2749999999999999</v>
      </c>
      <c r="I13" s="7">
        <v>0.123</v>
      </c>
      <c r="J13" s="7">
        <v>0.123</v>
      </c>
      <c r="K13" s="7">
        <v>5.468</v>
      </c>
      <c r="L13" s="7">
        <v>5.47</v>
      </c>
      <c r="N13" s="8">
        <f t="shared" si="0"/>
        <v>20.010000000000002</v>
      </c>
      <c r="O13" s="8">
        <f t="shared" si="1"/>
        <v>0.5</v>
      </c>
      <c r="P13" s="7">
        <f t="shared" si="2"/>
        <v>1.2745</v>
      </c>
      <c r="R13" s="7">
        <f t="shared" si="3"/>
        <v>0.123</v>
      </c>
      <c r="S13" s="7">
        <f t="shared" si="4"/>
        <v>0.01</v>
      </c>
      <c r="T13" s="7">
        <f t="shared" si="5"/>
        <v>5.4689999999999994</v>
      </c>
      <c r="U13" s="7">
        <f t="shared" si="6"/>
        <v>0.16543419578664273</v>
      </c>
    </row>
    <row r="14" spans="1:21" x14ac:dyDescent="0.3">
      <c r="E14" s="8">
        <v>16.989999999999998</v>
      </c>
      <c r="F14" s="8">
        <v>16.989999999999998</v>
      </c>
      <c r="G14" s="7">
        <v>1.5049999999999999</v>
      </c>
      <c r="H14" s="7">
        <v>1.506</v>
      </c>
      <c r="I14" s="7">
        <v>0.14499999999999999</v>
      </c>
      <c r="J14" s="7">
        <v>0.14499999999999999</v>
      </c>
      <c r="K14" s="7">
        <v>6.4340000000000002</v>
      </c>
      <c r="L14" s="7">
        <v>6.4379999999999997</v>
      </c>
      <c r="N14" s="8">
        <f t="shared" si="0"/>
        <v>16.989999999999998</v>
      </c>
      <c r="O14" s="8">
        <f t="shared" si="1"/>
        <v>0.5</v>
      </c>
      <c r="P14" s="7">
        <f t="shared" si="2"/>
        <v>1.5055000000000001</v>
      </c>
      <c r="R14" s="7">
        <f t="shared" si="3"/>
        <v>0.14499999999999999</v>
      </c>
      <c r="S14" s="7">
        <f t="shared" si="4"/>
        <v>0.01</v>
      </c>
      <c r="T14" s="7">
        <f t="shared" si="5"/>
        <v>6.4359999999999999</v>
      </c>
      <c r="U14" s="7">
        <f t="shared" si="6"/>
        <v>0.19550859098241585</v>
      </c>
    </row>
    <row r="15" spans="1:21" x14ac:dyDescent="0.3">
      <c r="E15" s="8">
        <v>15</v>
      </c>
      <c r="F15" s="8">
        <v>15.01</v>
      </c>
      <c r="G15" s="7">
        <v>1.655</v>
      </c>
      <c r="H15" s="7">
        <v>1.655</v>
      </c>
      <c r="I15" s="7">
        <v>0.159</v>
      </c>
      <c r="J15" s="7">
        <v>0.159</v>
      </c>
      <c r="K15" s="7">
        <v>7.0469999999999997</v>
      </c>
      <c r="L15" s="7">
        <v>7.0510000000000002</v>
      </c>
      <c r="N15" s="8">
        <f t="shared" si="0"/>
        <v>15.004999999999999</v>
      </c>
      <c r="O15" s="8">
        <f t="shared" si="1"/>
        <v>0.50499999999999989</v>
      </c>
      <c r="P15" s="7">
        <f t="shared" si="2"/>
        <v>1.655</v>
      </c>
      <c r="R15" s="7">
        <f t="shared" si="3"/>
        <v>0.159</v>
      </c>
      <c r="S15" s="7">
        <f t="shared" si="4"/>
        <v>0.01</v>
      </c>
      <c r="T15" s="7">
        <f t="shared" si="5"/>
        <v>7.0489999999999995</v>
      </c>
      <c r="U15" s="7">
        <f t="shared" si="6"/>
        <v>0.21393941234230146</v>
      </c>
    </row>
    <row r="16" spans="1:21" x14ac:dyDescent="0.3">
      <c r="E16" s="8">
        <v>11.99</v>
      </c>
      <c r="F16" s="8">
        <v>11.99</v>
      </c>
      <c r="G16" s="7">
        <v>1.8660000000000001</v>
      </c>
      <c r="H16" s="7">
        <v>1.867</v>
      </c>
      <c r="I16" s="7">
        <v>0.18</v>
      </c>
      <c r="J16" s="7">
        <v>0.18</v>
      </c>
      <c r="K16" s="7">
        <v>7.9</v>
      </c>
      <c r="L16" s="7">
        <v>7.9009999999999998</v>
      </c>
      <c r="N16" s="8">
        <f t="shared" si="0"/>
        <v>11.99</v>
      </c>
      <c r="O16" s="8">
        <f t="shared" si="1"/>
        <v>0.5</v>
      </c>
      <c r="P16" s="7">
        <f t="shared" si="2"/>
        <v>1.8665</v>
      </c>
      <c r="R16" s="7">
        <f t="shared" si="3"/>
        <v>0.18</v>
      </c>
      <c r="S16" s="7">
        <f t="shared" si="4"/>
        <v>0.01</v>
      </c>
      <c r="T16" s="7">
        <f t="shared" si="5"/>
        <v>7.9005000000000001</v>
      </c>
      <c r="U16" s="7">
        <f t="shared" si="6"/>
        <v>0.23804111607467004</v>
      </c>
    </row>
    <row r="17" spans="5:21" x14ac:dyDescent="0.3">
      <c r="E17" s="8">
        <v>10</v>
      </c>
      <c r="F17" s="8">
        <v>10</v>
      </c>
      <c r="G17" s="7">
        <v>2.0019999999999998</v>
      </c>
      <c r="H17" s="7">
        <v>2.0030000000000001</v>
      </c>
      <c r="I17" s="7">
        <v>0.193</v>
      </c>
      <c r="J17" s="7">
        <v>0.193</v>
      </c>
      <c r="K17" s="7">
        <v>8.4649999999999999</v>
      </c>
      <c r="L17" s="7">
        <v>8.468</v>
      </c>
      <c r="N17" s="8">
        <f t="shared" si="0"/>
        <v>10</v>
      </c>
      <c r="O17" s="8">
        <f t="shared" si="1"/>
        <v>0.5</v>
      </c>
      <c r="P17" s="7">
        <f t="shared" si="2"/>
        <v>2.0024999999999999</v>
      </c>
      <c r="R17" s="7">
        <f t="shared" si="3"/>
        <v>0.193</v>
      </c>
      <c r="S17" s="7">
        <f t="shared" si="4"/>
        <v>0.01</v>
      </c>
      <c r="T17" s="7">
        <f t="shared" si="5"/>
        <v>8.4664999999999999</v>
      </c>
      <c r="U17" s="7">
        <f t="shared" si="6"/>
        <v>0.2560588075749885</v>
      </c>
    </row>
    <row r="18" spans="5:21" x14ac:dyDescent="0.3">
      <c r="E18" s="8">
        <v>6.99</v>
      </c>
      <c r="F18" s="8">
        <v>7</v>
      </c>
      <c r="G18" s="7">
        <v>2.1949999999999998</v>
      </c>
      <c r="H18" s="7">
        <v>2.1949999999999998</v>
      </c>
      <c r="I18" s="7">
        <v>0.21099999999999999</v>
      </c>
      <c r="J18" s="7">
        <v>0.21099999999999999</v>
      </c>
      <c r="K18" s="7">
        <v>9.2270000000000003</v>
      </c>
      <c r="L18" s="7">
        <v>9.2289999999999992</v>
      </c>
      <c r="N18" s="8">
        <f t="shared" si="0"/>
        <v>6.9950000000000001</v>
      </c>
      <c r="O18" s="8">
        <f t="shared" si="1"/>
        <v>0.50499999999999989</v>
      </c>
      <c r="P18" s="7">
        <f t="shared" si="2"/>
        <v>2.1949999999999998</v>
      </c>
      <c r="R18" s="7">
        <f t="shared" si="3"/>
        <v>0.21099999999999999</v>
      </c>
      <c r="S18" s="7">
        <f t="shared" si="4"/>
        <v>0.01</v>
      </c>
      <c r="T18" s="7">
        <f t="shared" si="5"/>
        <v>9.2279999999999998</v>
      </c>
      <c r="U18" s="7">
        <f t="shared" si="6"/>
        <v>0.2784545179592498</v>
      </c>
    </row>
    <row r="19" spans="5:21" x14ac:dyDescent="0.3">
      <c r="E19" s="8">
        <v>4.99</v>
      </c>
      <c r="F19" s="8">
        <v>5</v>
      </c>
      <c r="G19" s="7">
        <v>2.3439999999999999</v>
      </c>
      <c r="H19" s="7">
        <v>2.3460000000000001</v>
      </c>
      <c r="I19" s="7">
        <v>0.22500000000000001</v>
      </c>
      <c r="J19" s="7">
        <v>0.22500000000000001</v>
      </c>
      <c r="K19" s="7">
        <v>9.6850000000000005</v>
      </c>
      <c r="L19" s="7">
        <v>9.6869999999999994</v>
      </c>
      <c r="N19" s="8">
        <f t="shared" si="0"/>
        <v>4.9950000000000001</v>
      </c>
      <c r="O19" s="8">
        <f t="shared" si="1"/>
        <v>0.50499999999999989</v>
      </c>
      <c r="P19" s="7">
        <f t="shared" si="2"/>
        <v>2.3449999999999998</v>
      </c>
      <c r="R19" s="7">
        <f t="shared" si="3"/>
        <v>0.22500000000000001</v>
      </c>
      <c r="S19" s="7">
        <f t="shared" si="4"/>
        <v>0.01</v>
      </c>
      <c r="T19" s="7">
        <f t="shared" si="5"/>
        <v>9.6859999999999999</v>
      </c>
      <c r="U19" s="7">
        <f t="shared" si="6"/>
        <v>0.29222501744183943</v>
      </c>
    </row>
    <row r="20" spans="5:21" x14ac:dyDescent="0.3">
      <c r="E20" s="8">
        <v>24.99</v>
      </c>
      <c r="F20" s="8">
        <v>24.99</v>
      </c>
      <c r="G20" s="7">
        <v>0.91300000000000003</v>
      </c>
      <c r="H20" s="7">
        <v>0.91400000000000003</v>
      </c>
      <c r="I20" s="7">
        <v>8.7999999999999995E-2</v>
      </c>
      <c r="J20" s="7">
        <v>8.7999999999999995E-2</v>
      </c>
      <c r="K20" s="7">
        <v>3.9710000000000001</v>
      </c>
      <c r="L20" s="7">
        <v>3.9740000000000002</v>
      </c>
      <c r="N20" s="8">
        <f t="shared" ref="N20" si="7">AVERAGE(E20:F20)</f>
        <v>24.99</v>
      </c>
      <c r="O20" s="8">
        <f t="shared" ref="O20" si="8">(F20-E20)/2+0.5</f>
        <v>0.5</v>
      </c>
      <c r="P20" s="7">
        <f t="shared" ref="P20" si="9">AVERAGE(G20:H20)</f>
        <v>0.91349999999999998</v>
      </c>
      <c r="R20" s="7">
        <f t="shared" ref="R20" si="10">AVERAGE(I20:J20)</f>
        <v>8.7999999999999995E-2</v>
      </c>
      <c r="S20" s="7">
        <f t="shared" ref="S20" si="11">(J20-I20)/2+0.01</f>
        <v>0.01</v>
      </c>
      <c r="T20" s="7">
        <f t="shared" ref="T20" si="12">AVERAGE(K20:L20)</f>
        <v>3.9725000000000001</v>
      </c>
      <c r="U20" s="7">
        <f t="shared" ref="U20" si="13">(L20-K20)/2+T20*SQRT(0.03^2+0.002^2)</f>
        <v>0.12093953972617282</v>
      </c>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OpticalPower_vs_Temp_15mA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2025-01-01T19:44:56Z</dcterms:modified>
  <cp:category>Laser Diode</cp:category>
</cp:coreProperties>
</file>