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W:\Laser Spectrum\Roithner Laser S6305MG\"/>
    </mc:Choice>
  </mc:AlternateContent>
  <xr:revisionPtr revIDLastSave="0" documentId="13_ncr:1_{0B58F3B2-5C12-41CC-BCB7-2B64905152B3}" xr6:coauthVersionLast="47" xr6:coauthVersionMax="47" xr10:uidLastSave="{00000000-0000-0000-0000-000000000000}"/>
  <bookViews>
    <workbookView xWindow="-108" yWindow="-108" windowWidth="23256" windowHeight="12576" xr2:uid="{00000000-000D-0000-FFFF-FFFF00000000}"/>
  </bookViews>
  <sheets>
    <sheet name="Information" sheetId="5" r:id="rId1"/>
    <sheet name="OpticalPower_vs_Current_20ºC" sheetId="6" r:id="rId2"/>
    <sheet name="OpticalPower_vs_Current_25º" sheetId="7" r:id="rId3"/>
    <sheet name="OpticalPower_vs_Temp_15mA" sheetId="8"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0" i="8" l="1"/>
  <c r="O20" i="8"/>
  <c r="P20" i="8"/>
  <c r="R20" i="8"/>
  <c r="S20" i="8"/>
  <c r="T20" i="8"/>
  <c r="U20" i="8"/>
  <c r="N25" i="6"/>
  <c r="O25" i="6"/>
  <c r="P25" i="6"/>
  <c r="R25" i="6"/>
  <c r="S25" i="6"/>
  <c r="T25" i="6"/>
  <c r="U25" i="6"/>
  <c r="T19" i="8"/>
  <c r="U19" i="8" s="1"/>
  <c r="S19" i="8"/>
  <c r="R19" i="8"/>
  <c r="P19" i="8"/>
  <c r="O19" i="8"/>
  <c r="N19" i="8"/>
  <c r="T18" i="8"/>
  <c r="U18" i="8" s="1"/>
  <c r="S18" i="8"/>
  <c r="R18" i="8"/>
  <c r="P18" i="8"/>
  <c r="O18" i="8"/>
  <c r="N18" i="8"/>
  <c r="T17" i="8"/>
  <c r="U17" i="8" s="1"/>
  <c r="S17" i="8"/>
  <c r="R17" i="8"/>
  <c r="P17" i="8"/>
  <c r="O17" i="8"/>
  <c r="N17" i="8"/>
  <c r="T16" i="8"/>
  <c r="U16" i="8" s="1"/>
  <c r="S16" i="8"/>
  <c r="R16" i="8"/>
  <c r="P16" i="8"/>
  <c r="O16" i="8"/>
  <c r="N16" i="8"/>
  <c r="T15" i="8"/>
  <c r="U15" i="8" s="1"/>
  <c r="S15" i="8"/>
  <c r="R15" i="8"/>
  <c r="P15" i="8"/>
  <c r="O15" i="8"/>
  <c r="N15" i="8"/>
  <c r="U14" i="8"/>
  <c r="T14" i="8"/>
  <c r="S14" i="8"/>
  <c r="R14" i="8"/>
  <c r="P14" i="8"/>
  <c r="O14" i="8"/>
  <c r="N14" i="8"/>
  <c r="T13" i="8"/>
  <c r="U13" i="8" s="1"/>
  <c r="S13" i="8"/>
  <c r="R13" i="8"/>
  <c r="P13" i="8"/>
  <c r="O13" i="8"/>
  <c r="N13" i="8"/>
  <c r="T12" i="8"/>
  <c r="U12" i="8" s="1"/>
  <c r="S12" i="8"/>
  <c r="R12" i="8"/>
  <c r="P12" i="8"/>
  <c r="O12" i="8"/>
  <c r="N12" i="8"/>
  <c r="T11" i="8"/>
  <c r="U11" i="8" s="1"/>
  <c r="S11" i="8"/>
  <c r="R11" i="8"/>
  <c r="P11" i="8"/>
  <c r="O11" i="8"/>
  <c r="N11" i="8"/>
  <c r="N12" i="7"/>
  <c r="O12" i="7"/>
  <c r="N13" i="7"/>
  <c r="O13" i="7"/>
  <c r="N14" i="7"/>
  <c r="O14" i="7"/>
  <c r="N15" i="7"/>
  <c r="O15" i="7"/>
  <c r="N16" i="7"/>
  <c r="O16" i="7"/>
  <c r="N17" i="7"/>
  <c r="O17" i="7"/>
  <c r="N18" i="7"/>
  <c r="O18" i="7"/>
  <c r="N19" i="7"/>
  <c r="O19" i="7"/>
  <c r="N20" i="7"/>
  <c r="O20" i="7"/>
  <c r="N21" i="7"/>
  <c r="O21" i="7"/>
  <c r="N22" i="7"/>
  <c r="O22" i="7"/>
  <c r="T22" i="7"/>
  <c r="U22" i="7" s="1"/>
  <c r="S22" i="7"/>
  <c r="R22" i="7"/>
  <c r="P22" i="7"/>
  <c r="T21" i="7"/>
  <c r="U21" i="7" s="1"/>
  <c r="S21" i="7"/>
  <c r="R21" i="7"/>
  <c r="P21" i="7"/>
  <c r="T20" i="7"/>
  <c r="U20" i="7" s="1"/>
  <c r="S20" i="7"/>
  <c r="R20" i="7"/>
  <c r="P20" i="7"/>
  <c r="T19" i="7"/>
  <c r="U19" i="7" s="1"/>
  <c r="S19" i="7"/>
  <c r="R19" i="7"/>
  <c r="P19" i="7"/>
  <c r="T18" i="7"/>
  <c r="U18" i="7" s="1"/>
  <c r="S18" i="7"/>
  <c r="R18" i="7"/>
  <c r="P18" i="7"/>
  <c r="T17" i="7"/>
  <c r="U17" i="7" s="1"/>
  <c r="S17" i="7"/>
  <c r="R17" i="7"/>
  <c r="P17" i="7"/>
  <c r="T16" i="7"/>
  <c r="U16" i="7" s="1"/>
  <c r="S16" i="7"/>
  <c r="R16" i="7"/>
  <c r="P16" i="7"/>
  <c r="T15" i="7"/>
  <c r="U15" i="7" s="1"/>
  <c r="S15" i="7"/>
  <c r="R15" i="7"/>
  <c r="P15" i="7"/>
  <c r="T14" i="7"/>
  <c r="U14" i="7" s="1"/>
  <c r="S14" i="7"/>
  <c r="R14" i="7"/>
  <c r="P14" i="7"/>
  <c r="T13" i="7"/>
  <c r="U13" i="7" s="1"/>
  <c r="S13" i="7"/>
  <c r="R13" i="7"/>
  <c r="P13" i="7"/>
  <c r="T12" i="7"/>
  <c r="U12" i="7" s="1"/>
  <c r="S12" i="7"/>
  <c r="R12" i="7"/>
  <c r="P12" i="7"/>
  <c r="T11" i="7"/>
  <c r="U11" i="7" s="1"/>
  <c r="S11" i="7"/>
  <c r="R11" i="7"/>
  <c r="P11" i="7"/>
  <c r="O11" i="7"/>
  <c r="N11" i="7"/>
  <c r="S12" i="6" l="1"/>
  <c r="S13" i="6"/>
  <c r="S14" i="6"/>
  <c r="S15" i="6"/>
  <c r="S16" i="6"/>
  <c r="S17" i="6"/>
  <c r="S18" i="6"/>
  <c r="S19" i="6"/>
  <c r="S20" i="6"/>
  <c r="S21" i="6"/>
  <c r="S22" i="6"/>
  <c r="S23" i="6"/>
  <c r="S24" i="6"/>
  <c r="S11" i="6"/>
  <c r="O12" i="6"/>
  <c r="O13" i="6"/>
  <c r="O14" i="6"/>
  <c r="O15" i="6"/>
  <c r="O16" i="6"/>
  <c r="O17" i="6"/>
  <c r="O18" i="6"/>
  <c r="O19" i="6"/>
  <c r="O20" i="6"/>
  <c r="O21" i="6"/>
  <c r="O22" i="6"/>
  <c r="O23" i="6"/>
  <c r="O24" i="6"/>
  <c r="O11" i="6"/>
  <c r="T12" i="6"/>
  <c r="U12" i="6" s="1"/>
  <c r="T13" i="6"/>
  <c r="U13" i="6" s="1"/>
  <c r="T14" i="6"/>
  <c r="U14" i="6" s="1"/>
  <c r="T15" i="6"/>
  <c r="U15" i="6" s="1"/>
  <c r="T16" i="6"/>
  <c r="U16" i="6" s="1"/>
  <c r="T17" i="6"/>
  <c r="U17" i="6" s="1"/>
  <c r="T18" i="6"/>
  <c r="U18" i="6" s="1"/>
  <c r="T19" i="6"/>
  <c r="U19" i="6" s="1"/>
  <c r="T20" i="6"/>
  <c r="U20" i="6" s="1"/>
  <c r="T21" i="6"/>
  <c r="U21" i="6" s="1"/>
  <c r="T22" i="6"/>
  <c r="U22" i="6" s="1"/>
  <c r="T23" i="6"/>
  <c r="U23" i="6" s="1"/>
  <c r="T24" i="6"/>
  <c r="U24" i="6" s="1"/>
  <c r="R12" i="6"/>
  <c r="R13" i="6"/>
  <c r="R14" i="6"/>
  <c r="R15" i="6"/>
  <c r="R16" i="6"/>
  <c r="R17" i="6"/>
  <c r="R18" i="6"/>
  <c r="R19" i="6"/>
  <c r="R20" i="6"/>
  <c r="R21" i="6"/>
  <c r="R22" i="6"/>
  <c r="R23" i="6"/>
  <c r="R24" i="6"/>
  <c r="T11" i="6"/>
  <c r="U11" i="6" s="1"/>
  <c r="R11" i="6"/>
  <c r="P12" i="6"/>
  <c r="P13" i="6"/>
  <c r="P14" i="6"/>
  <c r="P15" i="6"/>
  <c r="P16" i="6"/>
  <c r="P17" i="6"/>
  <c r="P18" i="6"/>
  <c r="P19" i="6"/>
  <c r="P20" i="6"/>
  <c r="P21" i="6"/>
  <c r="P22" i="6"/>
  <c r="P23" i="6"/>
  <c r="P24" i="6"/>
  <c r="P11" i="6"/>
  <c r="N12" i="6"/>
  <c r="N13" i="6"/>
  <c r="N14" i="6"/>
  <c r="N15" i="6"/>
  <c r="N16" i="6"/>
  <c r="N17" i="6"/>
  <c r="N18" i="6"/>
  <c r="N19" i="6"/>
  <c r="N20" i="6"/>
  <c r="N21" i="6"/>
  <c r="N22" i="6"/>
  <c r="N23" i="6"/>
  <c r="N24" i="6"/>
  <c r="N11"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NBFO</author>
  </authors>
  <commentList>
    <comment ref="A10" authorId="0" shapeId="0" xr:uid="{AE7AD2F3-330E-48F3-ADD6-A176FA829542}">
      <text>
        <r>
          <rPr>
            <b/>
            <sz val="9"/>
            <color indexed="81"/>
            <rFont val="Tahoma"/>
            <family val="2"/>
          </rPr>
          <t>FO:</t>
        </r>
        <r>
          <rPr>
            <sz val="9"/>
            <color indexed="81"/>
            <rFont val="Tahoma"/>
            <family val="2"/>
          </rPr>
          <t xml:space="preserve">
The setup to measure the optical power output of the laser is composed of the devices listed previously.
The diode and the detector had to be as close as possible to measure the full laser beam. The front plate of the Laser Diode Holder was removed and the same did happen to the SM1-Threaded part at the entrance of the Detector. Removing these parts helped reduzing the distance between the diode and the detector.
The Detector was pressed again the laser diode holder to measure the full beam without using optics.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NBFO</author>
  </authors>
  <commentList>
    <comment ref="A10" authorId="0" shapeId="0" xr:uid="{0D33B92C-85FF-4B05-9567-35C838208C85}">
      <text>
        <r>
          <rPr>
            <b/>
            <sz val="9"/>
            <color indexed="81"/>
            <rFont val="Tahoma"/>
            <family val="2"/>
          </rPr>
          <t>FO:</t>
        </r>
        <r>
          <rPr>
            <sz val="9"/>
            <color indexed="81"/>
            <rFont val="Tahoma"/>
            <family val="2"/>
          </rPr>
          <t xml:space="preserve">
The setup to measure the optical power output of the laser is composed of the devices listed previously.
The diode and the detector had to be as close as possible to measure the full laser beam. The front plate of the Laser Diode Holder was removed and the same did happen to the SM1-Threaded part at the entrance of the Detector. Removing these parts helped reduzing the distance between the diode and the detector.
The Detector was pressed again the laser diode holder to measure the full beam without using optics.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NBFO</author>
  </authors>
  <commentList>
    <comment ref="A10" authorId="0" shapeId="0" xr:uid="{1A34E4D9-F020-4CD8-9561-59D5E925EB05}">
      <text>
        <r>
          <rPr>
            <b/>
            <sz val="9"/>
            <color indexed="81"/>
            <rFont val="Tahoma"/>
            <family val="2"/>
          </rPr>
          <t>FO:</t>
        </r>
        <r>
          <rPr>
            <sz val="9"/>
            <color indexed="81"/>
            <rFont val="Tahoma"/>
            <family val="2"/>
          </rPr>
          <t xml:space="preserve">
The setup to measure the optical power output of the laser is composed of the devices listed previously.
The diode and the detector had to be as close as possible to measure the full laser beam. The front plate of the Laser Diode Holder was removed and the same did happen to the SM1-Threaded part at the entrance of the Detector. Removing these parts helped reduzing the distance between the diode and the detector.
The Detector was pressed again the laser diode holder to measure the full beam without using optics.
</t>
        </r>
      </text>
    </comment>
  </commentList>
</comments>
</file>

<file path=xl/sharedStrings.xml><?xml version="1.0" encoding="utf-8"?>
<sst xmlns="http://schemas.openxmlformats.org/spreadsheetml/2006/main" count="211" uniqueCount="70">
  <si>
    <t>Photodiode Current</t>
  </si>
  <si>
    <t>Optical Power</t>
  </si>
  <si>
    <t>Thorlabs PM320E</t>
  </si>
  <si>
    <t>Thorlabs LDC205C</t>
  </si>
  <si>
    <t xml:space="preserve">Throlabs TED200C </t>
  </si>
  <si>
    <t>Thorlabs TCLDM9</t>
  </si>
  <si>
    <t>mW</t>
  </si>
  <si>
    <t>ºC</t>
  </si>
  <si>
    <t>Thorlabs S142C</t>
  </si>
  <si>
    <t>Brand:</t>
  </si>
  <si>
    <t>Roithner Lasers</t>
  </si>
  <si>
    <t>Wavelength:</t>
  </si>
  <si>
    <t>nm</t>
  </si>
  <si>
    <t>Optical Power:</t>
  </si>
  <si>
    <t>Laser Diode Information</t>
  </si>
  <si>
    <t>(ºC)</t>
  </si>
  <si>
    <t>(+/- ºC)</t>
  </si>
  <si>
    <t>T</t>
  </si>
  <si>
    <t>(mW)</t>
  </si>
  <si>
    <t>(+/- mW)</t>
  </si>
  <si>
    <t>(mA)</t>
  </si>
  <si>
    <t>(+/- mA)</t>
  </si>
  <si>
    <t>Photodiode:</t>
  </si>
  <si>
    <t>Integrated</t>
  </si>
  <si>
    <t>P_LD</t>
  </si>
  <si>
    <t>I_PD</t>
  </si>
  <si>
    <t>Error*</t>
  </si>
  <si>
    <t>Measurment Information:</t>
  </si>
  <si>
    <t>PowerMeter:</t>
  </si>
  <si>
    <t>PowerMeter Detector:</t>
  </si>
  <si>
    <t>Laser Diode Controller:</t>
  </si>
  <si>
    <t>Temperature Controller:</t>
  </si>
  <si>
    <t>mA</t>
  </si>
  <si>
    <t>Optical Power Output vs Current</t>
  </si>
  <si>
    <t>Current</t>
  </si>
  <si>
    <t>I_LD</t>
  </si>
  <si>
    <t>Part Number:</t>
  </si>
  <si>
    <t>Package Size:</t>
  </si>
  <si>
    <t>5.6 mm (TO56), Flat window</t>
  </si>
  <si>
    <t>Threshold Current:</t>
  </si>
  <si>
    <t>Operating Current:</t>
  </si>
  <si>
    <t>W/A</t>
  </si>
  <si>
    <t>Beam Divergence (FWHM)</t>
  </si>
  <si>
    <t>deg</t>
  </si>
  <si>
    <t>Datasheet Information</t>
  </si>
  <si>
    <t>Slope Efficiency:</t>
  </si>
  <si>
    <t>parallel:</t>
  </si>
  <si>
    <t>perpendicular:</t>
  </si>
  <si>
    <t>min</t>
  </si>
  <si>
    <t>max</t>
  </si>
  <si>
    <t>Laser Diode Holder:</t>
  </si>
  <si>
    <t>Measurment Notes</t>
  </si>
  <si>
    <t>Measured Data:</t>
  </si>
  <si>
    <t>Calculated Data:</t>
  </si>
  <si>
    <t>* Power value was not calibrated</t>
  </si>
  <si>
    <t>min**</t>
  </si>
  <si>
    <t>max**</t>
  </si>
  <si>
    <t xml:space="preserve">** flutuation of the measured value shown in the device display. </t>
  </si>
  <si>
    <t>Error**</t>
  </si>
  <si>
    <t>Error</t>
  </si>
  <si>
    <t>** Thorlabs LDC205C photocurrent accuracy = +/- 10 uA</t>
  </si>
  <si>
    <t>* Thorlabs LDC205C current accuracy = +/-0.5 mA</t>
  </si>
  <si>
    <t>Error***</t>
  </si>
  <si>
    <t>*** Thorlabs S142C = +/- 3%; Thorlabs PM320E = +/- 0.2%</t>
  </si>
  <si>
    <t>Optical Power*</t>
  </si>
  <si>
    <t>Fixed LD house Temp.:</t>
  </si>
  <si>
    <t>Fixed LD current:</t>
  </si>
  <si>
    <t>Temperature</t>
  </si>
  <si>
    <t>S6305MG</t>
  </si>
  <si>
    <t>(Set to 635 nm)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</si>
</sst>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6" x14ac:knownFonts="1">
    <font>
      <sz val="11"/>
      <color theme="1"/>
      <name val="Calibri"/>
      <family val="2"/>
      <scheme val="minor"/>
    </font>
    <font>
      <b/>
      <sz val="11"/>
      <color theme="1"/>
      <name val="Calibri"/>
      <family val="2"/>
      <scheme val="minor"/>
    </font>
    <font>
      <b/>
      <sz val="20"/>
      <color theme="1"/>
      <name val="Calibri"/>
      <family val="2"/>
      <scheme val="minor"/>
    </font>
    <font>
      <b/>
      <sz val="14"/>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theme="9" tint="0.59999389629810485"/>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6">
    <xf numFmtId="0" fontId="0" fillId="0" borderId="0" xfId="0"/>
    <xf numFmtId="0" fontId="1" fillId="0" borderId="0" xfId="0" applyFont="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0" fillId="0" borderId="5" xfId="0" applyBorder="1"/>
    <xf numFmtId="164" fontId="0" fillId="0" borderId="0" xfId="0" applyNumberFormat="1"/>
    <xf numFmtId="2" fontId="0" fillId="0" borderId="0" xfId="0" applyNumberFormat="1"/>
    <xf numFmtId="0" fontId="0" fillId="2" borderId="0" xfId="0" applyFill="1"/>
    <xf numFmtId="0" fontId="2" fillId="0" borderId="0" xfId="0" applyFont="1" applyAlignment="1">
      <alignment horizontal="center"/>
    </xf>
    <xf numFmtId="0" fontId="3" fillId="0" borderId="0" xfId="0" applyFont="1" applyAlignment="1">
      <alignment horizontal="center"/>
    </xf>
    <xf numFmtId="0" fontId="0" fillId="0" borderId="0" xfId="0"/>
    <xf numFmtId="0" fontId="1" fillId="0" borderId="1" xfId="0" applyFont="1" applyBorder="1" applyAlignment="1">
      <alignment horizontal="center"/>
    </xf>
    <xf numFmtId="0" fontId="1" fillId="0" borderId="2" xfId="0" applyFont="1" applyBorder="1" applyAlignment="1">
      <alignment horizontal="center"/>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3.1999343832021E-2"/>
                  <c:y val="0.4166666666666666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errBars>
            <c:errDir val="x"/>
            <c:errBarType val="both"/>
            <c:errValType val="cust"/>
            <c:noEndCap val="0"/>
            <c:plus>
              <c:numRef>
                <c:f>OpticalPower_vs_Current_20ºC!$O$11:$O$30</c:f>
                <c:numCache>
                  <c:formatCode>General</c:formatCode>
                  <c:ptCount val="20"/>
                  <c:pt idx="0">
                    <c:v>0.50500000000000078</c:v>
                  </c:pt>
                  <c:pt idx="1">
                    <c:v>0.5</c:v>
                  </c:pt>
                  <c:pt idx="2">
                    <c:v>0.5</c:v>
                  </c:pt>
                  <c:pt idx="3">
                    <c:v>0.5</c:v>
                  </c:pt>
                  <c:pt idx="4">
                    <c:v>0.5</c:v>
                  </c:pt>
                  <c:pt idx="5">
                    <c:v>0.5</c:v>
                  </c:pt>
                  <c:pt idx="6">
                    <c:v>0.50499999999999901</c:v>
                  </c:pt>
                  <c:pt idx="7">
                    <c:v>0.5</c:v>
                  </c:pt>
                  <c:pt idx="8">
                    <c:v>0.5</c:v>
                  </c:pt>
                  <c:pt idx="9">
                    <c:v>0.5</c:v>
                  </c:pt>
                  <c:pt idx="10">
                    <c:v>0.5</c:v>
                  </c:pt>
                  <c:pt idx="11">
                    <c:v>0.5</c:v>
                  </c:pt>
                  <c:pt idx="12">
                    <c:v>0.5</c:v>
                  </c:pt>
                  <c:pt idx="13">
                    <c:v>0.5</c:v>
                  </c:pt>
                  <c:pt idx="14">
                    <c:v>0.5</c:v>
                  </c:pt>
                </c:numCache>
              </c:numRef>
            </c:plus>
            <c:minus>
              <c:numRef>
                <c:f>OpticalPower_vs_Current_20ºC!$O$11:$O$30</c:f>
                <c:numCache>
                  <c:formatCode>General</c:formatCode>
                  <c:ptCount val="20"/>
                  <c:pt idx="0">
                    <c:v>0.50500000000000078</c:v>
                  </c:pt>
                  <c:pt idx="1">
                    <c:v>0.5</c:v>
                  </c:pt>
                  <c:pt idx="2">
                    <c:v>0.5</c:v>
                  </c:pt>
                  <c:pt idx="3">
                    <c:v>0.5</c:v>
                  </c:pt>
                  <c:pt idx="4">
                    <c:v>0.5</c:v>
                  </c:pt>
                  <c:pt idx="5">
                    <c:v>0.5</c:v>
                  </c:pt>
                  <c:pt idx="6">
                    <c:v>0.50499999999999901</c:v>
                  </c:pt>
                  <c:pt idx="7">
                    <c:v>0.5</c:v>
                  </c:pt>
                  <c:pt idx="8">
                    <c:v>0.5</c:v>
                  </c:pt>
                  <c:pt idx="9">
                    <c:v>0.5</c:v>
                  </c:pt>
                  <c:pt idx="10">
                    <c:v>0.5</c:v>
                  </c:pt>
                  <c:pt idx="11">
                    <c:v>0.5</c:v>
                  </c:pt>
                  <c:pt idx="12">
                    <c:v>0.5</c:v>
                  </c:pt>
                  <c:pt idx="13">
                    <c:v>0.5</c:v>
                  </c:pt>
                  <c:pt idx="14">
                    <c:v>0.5</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OpticalPower_vs_Current_20ºC!$U$11:$U$30</c:f>
                <c:numCache>
                  <c:formatCode>General</c:formatCode>
                  <c:ptCount val="20"/>
                  <c:pt idx="0">
                    <c:v>1.9426920140371489E-2</c:v>
                  </c:pt>
                  <c:pt idx="1">
                    <c:v>3.8098274242310583E-2</c:v>
                  </c:pt>
                  <c:pt idx="2">
                    <c:v>5.7340893606628016E-2</c:v>
                  </c:pt>
                  <c:pt idx="3">
                    <c:v>7.6373046821648014E-2</c:v>
                  </c:pt>
                  <c:pt idx="4">
                    <c:v>9.4112336548128048E-2</c:v>
                  </c:pt>
                  <c:pt idx="5">
                    <c:v>0.1134267927565</c:v>
                  </c:pt>
                  <c:pt idx="6">
                    <c:v>0.13163934552806048</c:v>
                  </c:pt>
                  <c:pt idx="7">
                    <c:v>0.15233296378372885</c:v>
                  </c:pt>
                  <c:pt idx="8">
                    <c:v>0.17193638226112712</c:v>
                  </c:pt>
                  <c:pt idx="9">
                    <c:v>0.18946520583831036</c:v>
                  </c:pt>
                  <c:pt idx="10">
                    <c:v>0.20886205938592486</c:v>
                  </c:pt>
                  <c:pt idx="11">
                    <c:v>0.22837527808505287</c:v>
                  </c:pt>
                  <c:pt idx="12">
                    <c:v>0.24867803063488356</c:v>
                  </c:pt>
                  <c:pt idx="13">
                    <c:v>0.26501865221649873</c:v>
                  </c:pt>
                  <c:pt idx="14">
                    <c:v>0.28453577213514014</c:v>
                  </c:pt>
                </c:numCache>
              </c:numRef>
            </c:plus>
            <c:minus>
              <c:numRef>
                <c:f>OpticalPower_vs_Current_20ºC!$U$11:$U$30</c:f>
                <c:numCache>
                  <c:formatCode>General</c:formatCode>
                  <c:ptCount val="20"/>
                  <c:pt idx="0">
                    <c:v>1.9426920140371489E-2</c:v>
                  </c:pt>
                  <c:pt idx="1">
                    <c:v>3.8098274242310583E-2</c:v>
                  </c:pt>
                  <c:pt idx="2">
                    <c:v>5.7340893606628016E-2</c:v>
                  </c:pt>
                  <c:pt idx="3">
                    <c:v>7.6373046821648014E-2</c:v>
                  </c:pt>
                  <c:pt idx="4">
                    <c:v>9.4112336548128048E-2</c:v>
                  </c:pt>
                  <c:pt idx="5">
                    <c:v>0.1134267927565</c:v>
                  </c:pt>
                  <c:pt idx="6">
                    <c:v>0.13163934552806048</c:v>
                  </c:pt>
                  <c:pt idx="7">
                    <c:v>0.15233296378372885</c:v>
                  </c:pt>
                  <c:pt idx="8">
                    <c:v>0.17193638226112712</c:v>
                  </c:pt>
                  <c:pt idx="9">
                    <c:v>0.18946520583831036</c:v>
                  </c:pt>
                  <c:pt idx="10">
                    <c:v>0.20886205938592486</c:v>
                  </c:pt>
                  <c:pt idx="11">
                    <c:v>0.22837527808505287</c:v>
                  </c:pt>
                  <c:pt idx="12">
                    <c:v>0.24867803063488356</c:v>
                  </c:pt>
                  <c:pt idx="13">
                    <c:v>0.26501865221649873</c:v>
                  </c:pt>
                  <c:pt idx="14">
                    <c:v>0.28453577213514014</c:v>
                  </c:pt>
                </c:numCache>
              </c:numRef>
            </c:minus>
            <c:spPr>
              <a:noFill/>
              <a:ln w="9525" cap="flat" cmpd="sng" algn="ctr">
                <a:solidFill>
                  <a:schemeClr val="tx1">
                    <a:lumMod val="65000"/>
                    <a:lumOff val="35000"/>
                  </a:schemeClr>
                </a:solidFill>
                <a:round/>
              </a:ln>
              <a:effectLst/>
            </c:spPr>
          </c:errBars>
          <c:xVal>
            <c:numRef>
              <c:f>OpticalPower_vs_Current_20ºC!$N$11:$N$31</c:f>
              <c:numCache>
                <c:formatCode>0.00</c:formatCode>
                <c:ptCount val="21"/>
                <c:pt idx="0">
                  <c:v>24.005000000000003</c:v>
                </c:pt>
                <c:pt idx="1">
                  <c:v>25.03</c:v>
                </c:pt>
                <c:pt idx="2">
                  <c:v>26.07</c:v>
                </c:pt>
                <c:pt idx="3">
                  <c:v>27.09</c:v>
                </c:pt>
                <c:pt idx="4">
                  <c:v>28.05</c:v>
                </c:pt>
                <c:pt idx="5">
                  <c:v>29</c:v>
                </c:pt>
                <c:pt idx="6">
                  <c:v>30.015000000000001</c:v>
                </c:pt>
                <c:pt idx="7">
                  <c:v>31.05</c:v>
                </c:pt>
                <c:pt idx="8">
                  <c:v>32.090000000000003</c:v>
                </c:pt>
                <c:pt idx="9">
                  <c:v>33.01</c:v>
                </c:pt>
                <c:pt idx="10">
                  <c:v>34.01</c:v>
                </c:pt>
                <c:pt idx="11">
                  <c:v>35.04</c:v>
                </c:pt>
                <c:pt idx="12">
                  <c:v>36.06</c:v>
                </c:pt>
                <c:pt idx="13">
                  <c:v>37.020000000000003</c:v>
                </c:pt>
                <c:pt idx="14">
                  <c:v>38.020000000000003</c:v>
                </c:pt>
              </c:numCache>
            </c:numRef>
          </c:xVal>
          <c:yVal>
            <c:numRef>
              <c:f>OpticalPower_vs_Current_20ºC!$T$11:$T$31</c:f>
              <c:numCache>
                <c:formatCode>0.000</c:formatCode>
                <c:ptCount val="21"/>
                <c:pt idx="0">
                  <c:v>0.62949999999999995</c:v>
                </c:pt>
                <c:pt idx="1">
                  <c:v>1.2504999999999999</c:v>
                </c:pt>
                <c:pt idx="2">
                  <c:v>1.8904999999999998</c:v>
                </c:pt>
                <c:pt idx="3">
                  <c:v>2.5235000000000003</c:v>
                </c:pt>
                <c:pt idx="4">
                  <c:v>3.1135000000000002</c:v>
                </c:pt>
                <c:pt idx="5">
                  <c:v>3.7060000000000004</c:v>
                </c:pt>
                <c:pt idx="6">
                  <c:v>4.3450000000000006</c:v>
                </c:pt>
                <c:pt idx="7">
                  <c:v>5</c:v>
                </c:pt>
                <c:pt idx="8">
                  <c:v>5.6520000000000001</c:v>
                </c:pt>
                <c:pt idx="9">
                  <c:v>6.2349999999999994</c:v>
                </c:pt>
                <c:pt idx="10">
                  <c:v>6.8635000000000002</c:v>
                </c:pt>
                <c:pt idx="11">
                  <c:v>7.5124999999999993</c:v>
                </c:pt>
                <c:pt idx="12">
                  <c:v>8.1544999999999987</c:v>
                </c:pt>
                <c:pt idx="13">
                  <c:v>8.7645</c:v>
                </c:pt>
                <c:pt idx="14">
                  <c:v>9.3969999999999985</c:v>
                </c:pt>
              </c:numCache>
            </c:numRef>
          </c:yVal>
          <c:smooth val="0"/>
          <c:extLst>
            <c:ext xmlns:c16="http://schemas.microsoft.com/office/drawing/2014/chart" uri="{C3380CC4-5D6E-409C-BE32-E72D297353CC}">
              <c16:uniqueId val="{00000000-7B1C-4EE1-8072-58836F420B97}"/>
            </c:ext>
          </c:extLst>
        </c:ser>
        <c:dLbls>
          <c:showLegendKey val="0"/>
          <c:showVal val="0"/>
          <c:showCatName val="0"/>
          <c:showSerName val="0"/>
          <c:showPercent val="0"/>
          <c:showBubbleSize val="0"/>
        </c:dLbls>
        <c:axId val="1888821376"/>
        <c:axId val="530288880"/>
      </c:scatterChart>
      <c:valAx>
        <c:axId val="1888821376"/>
        <c:scaling>
          <c:orientation val="minMax"/>
          <c:max val="40"/>
          <c:min val="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Laser</a:t>
                </a:r>
                <a:r>
                  <a:rPr lang="en-GB" baseline="0"/>
                  <a:t> Diode Current (mA)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88880"/>
        <c:crosses val="autoZero"/>
        <c:crossBetween val="midCat"/>
      </c:valAx>
      <c:valAx>
        <c:axId val="530288880"/>
        <c:scaling>
          <c:orientation val="minMax"/>
          <c:max val="1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Optical</a:t>
                </a:r>
                <a:r>
                  <a:rPr lang="en-GB" baseline="0"/>
                  <a:t> Power (mW)</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8213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3.1999343832021E-2"/>
                  <c:y val="0.4166666666666666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errBars>
            <c:errDir val="x"/>
            <c:errBarType val="both"/>
            <c:errValType val="cust"/>
            <c:noEndCap val="0"/>
            <c:plus>
              <c:numRef>
                <c:f>OpticalPower_vs_Current_25º!$O$11:$O$31</c:f>
                <c:numCache>
                  <c:formatCode>General</c:formatCode>
                  <c:ptCount val="21"/>
                  <c:pt idx="0">
                    <c:v>0.5</c:v>
                  </c:pt>
                  <c:pt idx="1">
                    <c:v>0.5</c:v>
                  </c:pt>
                  <c:pt idx="2">
                    <c:v>0.5</c:v>
                  </c:pt>
                  <c:pt idx="3">
                    <c:v>0.5</c:v>
                  </c:pt>
                  <c:pt idx="4">
                    <c:v>0.32500000000000107</c:v>
                  </c:pt>
                  <c:pt idx="5">
                    <c:v>0.5</c:v>
                  </c:pt>
                  <c:pt idx="6">
                    <c:v>0.50499999999999901</c:v>
                  </c:pt>
                  <c:pt idx="7">
                    <c:v>0.50500000000000256</c:v>
                  </c:pt>
                  <c:pt idx="8">
                    <c:v>0.5</c:v>
                  </c:pt>
                  <c:pt idx="9">
                    <c:v>0.5</c:v>
                  </c:pt>
                  <c:pt idx="10">
                    <c:v>0.5</c:v>
                  </c:pt>
                  <c:pt idx="11">
                    <c:v>0.5</c:v>
                  </c:pt>
                </c:numCache>
              </c:numRef>
            </c:plus>
            <c:minus>
              <c:numRef>
                <c:f>OpticalPower_vs_Current_25º!$O$11:$O$31</c:f>
                <c:numCache>
                  <c:formatCode>General</c:formatCode>
                  <c:ptCount val="21"/>
                  <c:pt idx="0">
                    <c:v>0.5</c:v>
                  </c:pt>
                  <c:pt idx="1">
                    <c:v>0.5</c:v>
                  </c:pt>
                  <c:pt idx="2">
                    <c:v>0.5</c:v>
                  </c:pt>
                  <c:pt idx="3">
                    <c:v>0.5</c:v>
                  </c:pt>
                  <c:pt idx="4">
                    <c:v>0.32500000000000107</c:v>
                  </c:pt>
                  <c:pt idx="5">
                    <c:v>0.5</c:v>
                  </c:pt>
                  <c:pt idx="6">
                    <c:v>0.50499999999999901</c:v>
                  </c:pt>
                  <c:pt idx="7">
                    <c:v>0.50500000000000256</c:v>
                  </c:pt>
                  <c:pt idx="8">
                    <c:v>0.5</c:v>
                  </c:pt>
                  <c:pt idx="9">
                    <c:v>0.5</c:v>
                  </c:pt>
                  <c:pt idx="10">
                    <c:v>0.5</c:v>
                  </c:pt>
                  <c:pt idx="11">
                    <c:v>0.5</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OpticalPower_vs_Current_25º!$U$11:$U$31</c:f>
                <c:numCache>
                  <c:formatCode>General</c:formatCode>
                  <c:ptCount val="21"/>
                  <c:pt idx="0">
                    <c:v>1.6333962305940367E-2</c:v>
                  </c:pt>
                  <c:pt idx="1">
                    <c:v>3.5975249815122769E-2</c:v>
                  </c:pt>
                  <c:pt idx="2">
                    <c:v>5.1962874722684155E-2</c:v>
                  </c:pt>
                  <c:pt idx="3">
                    <c:v>7.0059062342731404E-2</c:v>
                  </c:pt>
                  <c:pt idx="4">
                    <c:v>8.8824517442454648E-2</c:v>
                  </c:pt>
                  <c:pt idx="5">
                    <c:v>0.10665400694720491</c:v>
                  </c:pt>
                  <c:pt idx="6">
                    <c:v>0.12659596038395443</c:v>
                  </c:pt>
                  <c:pt idx="7">
                    <c:v>0.14601897930481222</c:v>
                  </c:pt>
                  <c:pt idx="8">
                    <c:v>0.16227720354718447</c:v>
                  </c:pt>
                  <c:pt idx="9">
                    <c:v>0.18118909039117756</c:v>
                  </c:pt>
                  <c:pt idx="10">
                    <c:v>0.20046177634825163</c:v>
                  </c:pt>
                  <c:pt idx="11">
                    <c:v>0.22013313045019067</c:v>
                  </c:pt>
                </c:numCache>
              </c:numRef>
            </c:plus>
            <c:minus>
              <c:numRef>
                <c:f>OpticalPower_vs_Current_25º!$U$11:$U$31</c:f>
                <c:numCache>
                  <c:formatCode>General</c:formatCode>
                  <c:ptCount val="21"/>
                  <c:pt idx="0">
                    <c:v>1.6333962305940367E-2</c:v>
                  </c:pt>
                  <c:pt idx="1">
                    <c:v>3.5975249815122769E-2</c:v>
                  </c:pt>
                  <c:pt idx="2">
                    <c:v>5.1962874722684155E-2</c:v>
                  </c:pt>
                  <c:pt idx="3">
                    <c:v>7.0059062342731404E-2</c:v>
                  </c:pt>
                  <c:pt idx="4">
                    <c:v>8.8824517442454648E-2</c:v>
                  </c:pt>
                  <c:pt idx="5">
                    <c:v>0.10665400694720491</c:v>
                  </c:pt>
                  <c:pt idx="6">
                    <c:v>0.12659596038395443</c:v>
                  </c:pt>
                  <c:pt idx="7">
                    <c:v>0.14601897930481222</c:v>
                  </c:pt>
                  <c:pt idx="8">
                    <c:v>0.16227720354718447</c:v>
                  </c:pt>
                  <c:pt idx="9">
                    <c:v>0.18118909039117756</c:v>
                  </c:pt>
                  <c:pt idx="10">
                    <c:v>0.20046177634825163</c:v>
                  </c:pt>
                  <c:pt idx="11">
                    <c:v>0.22013313045019067</c:v>
                  </c:pt>
                </c:numCache>
              </c:numRef>
            </c:minus>
            <c:spPr>
              <a:noFill/>
              <a:ln w="9525" cap="flat" cmpd="sng" algn="ctr">
                <a:solidFill>
                  <a:schemeClr val="tx1">
                    <a:lumMod val="65000"/>
                    <a:lumOff val="35000"/>
                  </a:schemeClr>
                </a:solidFill>
                <a:round/>
              </a:ln>
              <a:effectLst/>
            </c:spPr>
          </c:errBars>
          <c:xVal>
            <c:numRef>
              <c:f>OpticalPower_vs_Current_25º!$N$11:$N$31</c:f>
              <c:numCache>
                <c:formatCode>0.00</c:formatCode>
                <c:ptCount val="21"/>
                <c:pt idx="0">
                  <c:v>27.06</c:v>
                </c:pt>
                <c:pt idx="1">
                  <c:v>28.09</c:v>
                </c:pt>
                <c:pt idx="2">
                  <c:v>29.02</c:v>
                </c:pt>
                <c:pt idx="3">
                  <c:v>30.05</c:v>
                </c:pt>
                <c:pt idx="4">
                  <c:v>31.225000000000001</c:v>
                </c:pt>
                <c:pt idx="5">
                  <c:v>32</c:v>
                </c:pt>
                <c:pt idx="6">
                  <c:v>33.025000000000006</c:v>
                </c:pt>
                <c:pt idx="7">
                  <c:v>34.085000000000001</c:v>
                </c:pt>
                <c:pt idx="8">
                  <c:v>35.020000000000003</c:v>
                </c:pt>
                <c:pt idx="9">
                  <c:v>36.04</c:v>
                </c:pt>
                <c:pt idx="10">
                  <c:v>37.07</c:v>
                </c:pt>
                <c:pt idx="11">
                  <c:v>38.08</c:v>
                </c:pt>
              </c:numCache>
            </c:numRef>
          </c:xVal>
          <c:yVal>
            <c:numRef>
              <c:f>OpticalPower_vs_Current_25º!$T$11:$T$31</c:f>
              <c:numCache>
                <c:formatCode>0.000</c:formatCode>
                <c:ptCount val="21"/>
                <c:pt idx="0">
                  <c:v>0.51</c:v>
                </c:pt>
                <c:pt idx="1">
                  <c:v>1.1299999999999999</c:v>
                </c:pt>
                <c:pt idx="2">
                  <c:v>1.6949999999999998</c:v>
                </c:pt>
                <c:pt idx="3">
                  <c:v>2.3135000000000003</c:v>
                </c:pt>
                <c:pt idx="4">
                  <c:v>2.9210000000000003</c:v>
                </c:pt>
                <c:pt idx="5">
                  <c:v>3.5140000000000002</c:v>
                </c:pt>
                <c:pt idx="6">
                  <c:v>4.1440000000000001</c:v>
                </c:pt>
                <c:pt idx="7">
                  <c:v>4.79</c:v>
                </c:pt>
                <c:pt idx="8">
                  <c:v>5.3640000000000008</c:v>
                </c:pt>
                <c:pt idx="9">
                  <c:v>5.9930000000000003</c:v>
                </c:pt>
                <c:pt idx="10">
                  <c:v>6.6340000000000003</c:v>
                </c:pt>
                <c:pt idx="11">
                  <c:v>7.2549999999999999</c:v>
                </c:pt>
              </c:numCache>
            </c:numRef>
          </c:yVal>
          <c:smooth val="0"/>
          <c:extLst>
            <c:ext xmlns:c16="http://schemas.microsoft.com/office/drawing/2014/chart" uri="{C3380CC4-5D6E-409C-BE32-E72D297353CC}">
              <c16:uniqueId val="{00000001-4AE9-4C8A-B60A-35A3EA138328}"/>
            </c:ext>
          </c:extLst>
        </c:ser>
        <c:dLbls>
          <c:showLegendKey val="0"/>
          <c:showVal val="0"/>
          <c:showCatName val="0"/>
          <c:showSerName val="0"/>
          <c:showPercent val="0"/>
          <c:showBubbleSize val="0"/>
        </c:dLbls>
        <c:axId val="1888821376"/>
        <c:axId val="530288880"/>
      </c:scatterChart>
      <c:valAx>
        <c:axId val="1888821376"/>
        <c:scaling>
          <c:orientation val="minMax"/>
          <c:max val="40"/>
          <c:min val="2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Laser</a:t>
                </a:r>
                <a:r>
                  <a:rPr lang="en-GB" baseline="0"/>
                  <a:t> Diode Current (mA)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88880"/>
        <c:crosses val="autoZero"/>
        <c:crossBetween val="midCat"/>
      </c:valAx>
      <c:valAx>
        <c:axId val="530288880"/>
        <c:scaling>
          <c:orientation val="minMax"/>
          <c:max val="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Optical</a:t>
                </a:r>
                <a:r>
                  <a:rPr lang="en-GB" baseline="0"/>
                  <a:t> Power (mW)</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8213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9998471771435226"/>
                  <c:y val="-2.246895762159660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errBars>
            <c:errDir val="x"/>
            <c:errBarType val="both"/>
            <c:errValType val="cust"/>
            <c:noEndCap val="0"/>
            <c:plus>
              <c:numRef>
                <c:f>OpticalPower_vs_Temp_15mA!$O$11:$O$30</c:f>
                <c:numCache>
                  <c:formatCode>General</c:formatCode>
                  <c:ptCount val="20"/>
                  <c:pt idx="0">
                    <c:v>0.5</c:v>
                  </c:pt>
                  <c:pt idx="1">
                    <c:v>0.5</c:v>
                  </c:pt>
                  <c:pt idx="2">
                    <c:v>0.5</c:v>
                  </c:pt>
                  <c:pt idx="3">
                    <c:v>0.5</c:v>
                  </c:pt>
                  <c:pt idx="4">
                    <c:v>0.50499999999999989</c:v>
                  </c:pt>
                  <c:pt idx="5">
                    <c:v>0.5</c:v>
                  </c:pt>
                  <c:pt idx="6">
                    <c:v>0.5</c:v>
                  </c:pt>
                  <c:pt idx="7">
                    <c:v>0.5</c:v>
                  </c:pt>
                  <c:pt idx="8">
                    <c:v>0.50499999999999989</c:v>
                  </c:pt>
                  <c:pt idx="9">
                    <c:v>0.5</c:v>
                  </c:pt>
                </c:numCache>
              </c:numRef>
            </c:plus>
            <c:minus>
              <c:numRef>
                <c:f>OpticalPower_vs_Temp_15mA!$O$11:$O$30</c:f>
                <c:numCache>
                  <c:formatCode>General</c:formatCode>
                  <c:ptCount val="20"/>
                  <c:pt idx="0">
                    <c:v>0.5</c:v>
                  </c:pt>
                  <c:pt idx="1">
                    <c:v>0.5</c:v>
                  </c:pt>
                  <c:pt idx="2">
                    <c:v>0.5</c:v>
                  </c:pt>
                  <c:pt idx="3">
                    <c:v>0.5</c:v>
                  </c:pt>
                  <c:pt idx="4">
                    <c:v>0.50499999999999989</c:v>
                  </c:pt>
                  <c:pt idx="5">
                    <c:v>0.5</c:v>
                  </c:pt>
                  <c:pt idx="6">
                    <c:v>0.5</c:v>
                  </c:pt>
                  <c:pt idx="7">
                    <c:v>0.5</c:v>
                  </c:pt>
                  <c:pt idx="8">
                    <c:v>0.50499999999999989</c:v>
                  </c:pt>
                  <c:pt idx="9">
                    <c:v>0.5</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OpticalPower_vs_Temp_15mA!$U$11:$U$30</c:f>
                <c:numCache>
                  <c:formatCode>General</c:formatCode>
                  <c:ptCount val="20"/>
                  <c:pt idx="0">
                    <c:v>0.10404991703590893</c:v>
                  </c:pt>
                  <c:pt idx="1">
                    <c:v>0.12382203141130699</c:v>
                  </c:pt>
                  <c:pt idx="2">
                    <c:v>0.15271212583102542</c:v>
                  </c:pt>
                  <c:pt idx="3">
                    <c:v>0.18050145997728625</c:v>
                  </c:pt>
                  <c:pt idx="4">
                    <c:v>0.19766948444138813</c:v>
                  </c:pt>
                  <c:pt idx="5">
                    <c:v>0.22078679305181181</c:v>
                  </c:pt>
                  <c:pt idx="6">
                    <c:v>0.23594035580121214</c:v>
                  </c:pt>
                  <c:pt idx="7">
                    <c:v>0.25750200402731227</c:v>
                  </c:pt>
                  <c:pt idx="8">
                    <c:v>0.27259933481071302</c:v>
                  </c:pt>
                  <c:pt idx="9">
                    <c:v>0.10848416788585254</c:v>
                  </c:pt>
                </c:numCache>
              </c:numRef>
            </c:plus>
            <c:minus>
              <c:numRef>
                <c:f>OpticalPower_vs_Temp_15mA!$U$11:$U$30</c:f>
                <c:numCache>
                  <c:formatCode>General</c:formatCode>
                  <c:ptCount val="20"/>
                  <c:pt idx="0">
                    <c:v>0.10404991703590893</c:v>
                  </c:pt>
                  <c:pt idx="1">
                    <c:v>0.12382203141130699</c:v>
                  </c:pt>
                  <c:pt idx="2">
                    <c:v>0.15271212583102542</c:v>
                  </c:pt>
                  <c:pt idx="3">
                    <c:v>0.18050145997728625</c:v>
                  </c:pt>
                  <c:pt idx="4">
                    <c:v>0.19766948444138813</c:v>
                  </c:pt>
                  <c:pt idx="5">
                    <c:v>0.22078679305181181</c:v>
                  </c:pt>
                  <c:pt idx="6">
                    <c:v>0.23594035580121214</c:v>
                  </c:pt>
                  <c:pt idx="7">
                    <c:v>0.25750200402731227</c:v>
                  </c:pt>
                  <c:pt idx="8">
                    <c:v>0.27259933481071302</c:v>
                  </c:pt>
                  <c:pt idx="9">
                    <c:v>0.10848416788585254</c:v>
                  </c:pt>
                </c:numCache>
              </c:numRef>
            </c:minus>
            <c:spPr>
              <a:noFill/>
              <a:ln w="9525" cap="flat" cmpd="sng" algn="ctr">
                <a:solidFill>
                  <a:schemeClr val="tx1">
                    <a:lumMod val="65000"/>
                    <a:lumOff val="35000"/>
                  </a:schemeClr>
                </a:solidFill>
                <a:round/>
              </a:ln>
              <a:effectLst/>
            </c:spPr>
          </c:errBars>
          <c:xVal>
            <c:numRef>
              <c:f>OpticalPower_vs_Temp_15mA!$N$11:$N$31</c:f>
              <c:numCache>
                <c:formatCode>0.00</c:formatCode>
                <c:ptCount val="21"/>
                <c:pt idx="0">
                  <c:v>25</c:v>
                </c:pt>
                <c:pt idx="1">
                  <c:v>23.01</c:v>
                </c:pt>
                <c:pt idx="2">
                  <c:v>20</c:v>
                </c:pt>
                <c:pt idx="3">
                  <c:v>16.989999999999998</c:v>
                </c:pt>
                <c:pt idx="4">
                  <c:v>14.995000000000001</c:v>
                </c:pt>
                <c:pt idx="5">
                  <c:v>11.99</c:v>
                </c:pt>
                <c:pt idx="6">
                  <c:v>10</c:v>
                </c:pt>
                <c:pt idx="7">
                  <c:v>7</c:v>
                </c:pt>
                <c:pt idx="8">
                  <c:v>4.9950000000000001</c:v>
                </c:pt>
                <c:pt idx="9">
                  <c:v>25</c:v>
                </c:pt>
              </c:numCache>
            </c:numRef>
          </c:xVal>
          <c:yVal>
            <c:numRef>
              <c:f>OpticalPower_vs_Temp_15mA!$T$11:$T$31</c:f>
              <c:numCache>
                <c:formatCode>0.000</c:formatCode>
                <c:ptCount val="21"/>
                <c:pt idx="0">
                  <c:v>3.3774999999999999</c:v>
                </c:pt>
                <c:pt idx="1">
                  <c:v>4.085</c:v>
                </c:pt>
                <c:pt idx="2">
                  <c:v>5.0625</c:v>
                </c:pt>
                <c:pt idx="3">
                  <c:v>5.9535</c:v>
                </c:pt>
                <c:pt idx="4">
                  <c:v>6.5244999999999997</c:v>
                </c:pt>
                <c:pt idx="5">
                  <c:v>7.3100000000000005</c:v>
                </c:pt>
                <c:pt idx="6">
                  <c:v>7.8140000000000001</c:v>
                </c:pt>
                <c:pt idx="7">
                  <c:v>8.5145</c:v>
                </c:pt>
                <c:pt idx="8">
                  <c:v>9</c:v>
                </c:pt>
                <c:pt idx="9">
                  <c:v>3.5914999999999999</c:v>
                </c:pt>
              </c:numCache>
            </c:numRef>
          </c:yVal>
          <c:smooth val="0"/>
          <c:extLst>
            <c:ext xmlns:c16="http://schemas.microsoft.com/office/drawing/2014/chart" uri="{C3380CC4-5D6E-409C-BE32-E72D297353CC}">
              <c16:uniqueId val="{00000001-ACD9-4EEA-9542-3FFDD4FDDB52}"/>
            </c:ext>
          </c:extLst>
        </c:ser>
        <c:dLbls>
          <c:showLegendKey val="0"/>
          <c:showVal val="0"/>
          <c:showCatName val="0"/>
          <c:showSerName val="0"/>
          <c:showPercent val="0"/>
          <c:showBubbleSize val="0"/>
        </c:dLbls>
        <c:axId val="1888821376"/>
        <c:axId val="530288880"/>
      </c:scatterChart>
      <c:valAx>
        <c:axId val="1888821376"/>
        <c:scaling>
          <c:orientation val="minMax"/>
          <c:max val="25"/>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Laser</a:t>
                </a:r>
                <a:r>
                  <a:rPr lang="en-GB" baseline="0"/>
                  <a:t> Diode Current (mA)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88880"/>
        <c:crosses val="autoZero"/>
        <c:crossBetween val="midCat"/>
      </c:valAx>
      <c:valAx>
        <c:axId val="530288880"/>
        <c:scaling>
          <c:orientation val="minMax"/>
          <c:max val="10"/>
          <c:min val="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Optical</a:t>
                </a:r>
                <a:r>
                  <a:rPr lang="en-GB" baseline="0"/>
                  <a:t> Power (mW)</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8213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2</xdr:col>
      <xdr:colOff>1409700</xdr:colOff>
      <xdr:row>30</xdr:row>
      <xdr:rowOff>175260</xdr:rowOff>
    </xdr:to>
    <xdr:graphicFrame macro="">
      <xdr:nvGraphicFramePr>
        <xdr:cNvPr id="3" name="Chart 2">
          <a:extLst>
            <a:ext uri="{FF2B5EF4-FFF2-40B4-BE49-F238E27FC236}">
              <a16:creationId xmlns:a16="http://schemas.microsoft.com/office/drawing/2014/main" id="{CA4CCFEF-A82D-C439-75BB-28789ADFE7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13</xdr:row>
      <xdr:rowOff>0</xdr:rowOff>
    </xdr:from>
    <xdr:to>
      <xdr:col>2</xdr:col>
      <xdr:colOff>1409700</xdr:colOff>
      <xdr:row>30</xdr:row>
      <xdr:rowOff>175260</xdr:rowOff>
    </xdr:to>
    <xdr:graphicFrame macro="">
      <xdr:nvGraphicFramePr>
        <xdr:cNvPr id="2" name="Chart 1">
          <a:extLst>
            <a:ext uri="{FF2B5EF4-FFF2-40B4-BE49-F238E27FC236}">
              <a16:creationId xmlns:a16="http://schemas.microsoft.com/office/drawing/2014/main" id="{DA2E7C3D-62F9-46F6-8DED-81EBCC8A80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13</xdr:row>
      <xdr:rowOff>0</xdr:rowOff>
    </xdr:from>
    <xdr:to>
      <xdr:col>2</xdr:col>
      <xdr:colOff>1409700</xdr:colOff>
      <xdr:row>30</xdr:row>
      <xdr:rowOff>175260</xdr:rowOff>
    </xdr:to>
    <xdr:graphicFrame macro="">
      <xdr:nvGraphicFramePr>
        <xdr:cNvPr id="2" name="Chart 1">
          <a:extLst>
            <a:ext uri="{FF2B5EF4-FFF2-40B4-BE49-F238E27FC236}">
              <a16:creationId xmlns:a16="http://schemas.microsoft.com/office/drawing/2014/main" id="{491457CD-72D7-4351-83C2-9E47CF0833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7AB41-06BE-43F8-A92B-022058B8DA8B}">
  <sheetPr codeName="Sheet1"/>
  <dimension ref="A1:C19"/>
  <sheetViews>
    <sheetView tabSelected="1" workbookViewId="0">
      <selection activeCell="B12" sqref="B12"/>
    </sheetView>
  </sheetViews>
  <sheetFormatPr defaultRowHeight="14.4" x14ac:dyDescent="0.3"/>
  <cols>
    <col min="1" max="1" width="23.33203125" customWidth="1"/>
    <col min="2" max="2" width="9.44140625" bestFit="1" customWidth="1"/>
    <col min="3" max="3" width="14.33203125" customWidth="1"/>
  </cols>
  <sheetData>
    <row r="1" spans="1:3" ht="25.8" x14ac:dyDescent="0.5">
      <c r="A1" s="10" t="s">
        <v>14</v>
      </c>
      <c r="B1" s="10"/>
      <c r="C1" s="10"/>
    </row>
    <row r="2" spans="1:3" ht="18" x14ac:dyDescent="0.35">
      <c r="A2" s="11" t="s">
        <v>44</v>
      </c>
      <c r="B2" s="11"/>
      <c r="C2" s="11"/>
    </row>
    <row r="4" spans="1:3" x14ac:dyDescent="0.3">
      <c r="A4" s="1" t="s">
        <v>9</v>
      </c>
      <c r="B4" s="12" t="s">
        <v>10</v>
      </c>
      <c r="C4" s="12"/>
    </row>
    <row r="5" spans="1:3" x14ac:dyDescent="0.3">
      <c r="A5" s="1" t="s">
        <v>36</v>
      </c>
      <c r="B5" s="12" t="s">
        <v>68</v>
      </c>
      <c r="C5" s="12"/>
    </row>
    <row r="6" spans="1:3" x14ac:dyDescent="0.3">
      <c r="A6" s="1" t="s">
        <v>37</v>
      </c>
      <c r="B6" s="12" t="s">
        <v>38</v>
      </c>
      <c r="C6" s="12"/>
    </row>
    <row r="7" spans="1:3" x14ac:dyDescent="0.3">
      <c r="A7" s="1"/>
    </row>
    <row r="8" spans="1:3" x14ac:dyDescent="0.3">
      <c r="A8" s="1" t="s">
        <v>22</v>
      </c>
      <c r="B8" t="s">
        <v>23</v>
      </c>
    </row>
    <row r="10" spans="1:3" x14ac:dyDescent="0.3">
      <c r="A10" s="1" t="s">
        <v>11</v>
      </c>
      <c r="B10">
        <v>635</v>
      </c>
      <c r="C10" t="s">
        <v>12</v>
      </c>
    </row>
    <row r="11" spans="1:3" x14ac:dyDescent="0.3">
      <c r="A11" s="1" t="s">
        <v>13</v>
      </c>
      <c r="B11">
        <v>5</v>
      </c>
      <c r="C11" t="s">
        <v>6</v>
      </c>
    </row>
    <row r="13" spans="1:3" x14ac:dyDescent="0.3">
      <c r="A13" s="1" t="s">
        <v>39</v>
      </c>
      <c r="B13">
        <v>24</v>
      </c>
      <c r="C13" t="s">
        <v>32</v>
      </c>
    </row>
    <row r="14" spans="1:3" x14ac:dyDescent="0.3">
      <c r="A14" s="1" t="s">
        <v>40</v>
      </c>
      <c r="B14">
        <v>33</v>
      </c>
      <c r="C14" t="s">
        <v>32</v>
      </c>
    </row>
    <row r="15" spans="1:3" x14ac:dyDescent="0.3">
      <c r="A15" s="1" t="s">
        <v>45</v>
      </c>
      <c r="B15">
        <v>0.6</v>
      </c>
      <c r="C15" t="s">
        <v>41</v>
      </c>
    </row>
    <row r="16" spans="1:3" x14ac:dyDescent="0.3">
      <c r="A16" s="1"/>
    </row>
    <row r="17" spans="1:3" x14ac:dyDescent="0.3">
      <c r="A17" s="1" t="s">
        <v>42</v>
      </c>
    </row>
    <row r="18" spans="1:3" x14ac:dyDescent="0.3">
      <c r="A18" s="1" t="s">
        <v>46</v>
      </c>
      <c r="B18">
        <v>7.5</v>
      </c>
      <c r="C18" t="s">
        <v>43</v>
      </c>
    </row>
    <row r="19" spans="1:3" x14ac:dyDescent="0.3">
      <c r="A19" s="1" t="s">
        <v>47</v>
      </c>
      <c r="B19">
        <v>33</v>
      </c>
      <c r="C19" t="s">
        <v>43</v>
      </c>
    </row>
  </sheetData>
  <mergeCells count="5">
    <mergeCell ref="A1:C1"/>
    <mergeCell ref="A2:C2"/>
    <mergeCell ref="B6:C6"/>
    <mergeCell ref="B5:C5"/>
    <mergeCell ref="B4:C4"/>
  </mergeCells>
  <pageMargins left="0.7" right="0.7" top="0.75" bottom="0.75" header="0.3" footer="0.3"/>
  <pageSetup paperSize="261" orientation="landscape" horizontalDpi="180" verticalDpi="18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97B11-B821-419B-9B57-B24B0E6C9853}">
  <sheetPr codeName="Sheet2"/>
  <dimension ref="A1:U37"/>
  <sheetViews>
    <sheetView workbookViewId="0">
      <selection activeCell="B13" sqref="B13"/>
    </sheetView>
  </sheetViews>
  <sheetFormatPr defaultRowHeight="14.4" x14ac:dyDescent="0.3"/>
  <cols>
    <col min="1" max="1" width="23.21875" bestFit="1" customWidth="1"/>
    <col min="2" max="2" width="16.33203125" bestFit="1" customWidth="1"/>
    <col min="3" max="3" width="20.6640625" customWidth="1"/>
    <col min="5" max="6" width="6.5546875" bestFit="1" customWidth="1"/>
    <col min="7" max="7" width="7.21875" customWidth="1"/>
    <col min="8" max="8" width="5.77734375" bestFit="1" customWidth="1"/>
    <col min="9" max="9" width="9.21875" customWidth="1"/>
    <col min="10" max="10" width="8.109375" customWidth="1"/>
    <col min="11" max="12" width="6" bestFit="1" customWidth="1"/>
    <col min="14" max="14" width="5.5546875" bestFit="1" customWidth="1"/>
    <col min="15" max="15" width="7.33203125" bestFit="1" customWidth="1"/>
    <col min="16" max="16" width="5.5546875" bestFit="1" customWidth="1"/>
    <col min="17" max="17" width="8.77734375" bestFit="1" customWidth="1"/>
  </cols>
  <sheetData>
    <row r="1" spans="1:21" ht="25.8" x14ac:dyDescent="0.5">
      <c r="A1" s="10" t="s">
        <v>33</v>
      </c>
      <c r="B1" s="10"/>
      <c r="C1" s="10"/>
    </row>
    <row r="3" spans="1:21" x14ac:dyDescent="0.3">
      <c r="A3" s="1" t="s">
        <v>27</v>
      </c>
      <c r="E3" s="15" t="s">
        <v>52</v>
      </c>
      <c r="F3" s="15"/>
      <c r="G3" s="15"/>
      <c r="H3" s="15"/>
      <c r="I3" s="15"/>
      <c r="J3" s="15"/>
      <c r="K3" s="15"/>
      <c r="L3" s="15"/>
      <c r="N3" s="15" t="s">
        <v>53</v>
      </c>
      <c r="O3" s="15"/>
      <c r="P3" s="15"/>
      <c r="Q3" s="15"/>
      <c r="R3" s="15"/>
      <c r="S3" s="15"/>
      <c r="T3" s="15"/>
      <c r="U3" s="15"/>
    </row>
    <row r="4" spans="1:21" x14ac:dyDescent="0.3">
      <c r="A4" s="1"/>
      <c r="E4" s="12" t="s">
        <v>54</v>
      </c>
      <c r="F4" s="12"/>
      <c r="G4" s="12"/>
      <c r="H4" s="12"/>
      <c r="I4" s="12"/>
      <c r="J4" s="12"/>
      <c r="K4" s="12"/>
      <c r="L4" s="12"/>
      <c r="N4" s="12" t="s">
        <v>61</v>
      </c>
      <c r="O4" s="12"/>
      <c r="P4" s="12"/>
      <c r="Q4" s="12"/>
      <c r="R4" s="12"/>
      <c r="S4" s="12"/>
      <c r="T4" s="12"/>
      <c r="U4" s="12"/>
    </row>
    <row r="5" spans="1:21" x14ac:dyDescent="0.3">
      <c r="A5" s="1" t="s">
        <v>28</v>
      </c>
      <c r="B5" t="s">
        <v>2</v>
      </c>
      <c r="E5" s="12" t="s">
        <v>57</v>
      </c>
      <c r="F5" s="12"/>
      <c r="G5" s="12"/>
      <c r="H5" s="12"/>
      <c r="I5" s="12"/>
      <c r="J5" s="12"/>
      <c r="K5" s="12"/>
      <c r="L5" s="12"/>
      <c r="N5" s="12" t="s">
        <v>60</v>
      </c>
      <c r="O5" s="12"/>
      <c r="P5" s="12"/>
      <c r="Q5" s="12"/>
      <c r="R5" s="12"/>
      <c r="S5" s="12"/>
      <c r="T5" s="12"/>
      <c r="U5" s="12"/>
    </row>
    <row r="6" spans="1:21" x14ac:dyDescent="0.3">
      <c r="A6" s="1" t="s">
        <v>29</v>
      </c>
      <c r="B6" t="s">
        <v>8</v>
      </c>
      <c r="C6" t="s">
        <v>69</v>
      </c>
      <c r="N6" s="12" t="s">
        <v>63</v>
      </c>
      <c r="O6" s="12"/>
      <c r="P6" s="12"/>
      <c r="Q6" s="12"/>
      <c r="R6" s="12"/>
      <c r="S6" s="12"/>
      <c r="T6" s="12"/>
      <c r="U6" s="12"/>
    </row>
    <row r="7" spans="1:21" x14ac:dyDescent="0.3">
      <c r="A7" s="1" t="s">
        <v>30</v>
      </c>
      <c r="B7" t="s">
        <v>3</v>
      </c>
    </row>
    <row r="8" spans="1:21" x14ac:dyDescent="0.3">
      <c r="A8" s="1" t="s">
        <v>31</v>
      </c>
      <c r="B8" t="s">
        <v>4</v>
      </c>
      <c r="E8" s="13" t="s">
        <v>34</v>
      </c>
      <c r="F8" s="14"/>
      <c r="G8" s="13" t="s">
        <v>64</v>
      </c>
      <c r="H8" s="14"/>
      <c r="I8" s="13" t="s">
        <v>0</v>
      </c>
      <c r="J8" s="14"/>
      <c r="K8" s="13" t="s">
        <v>1</v>
      </c>
      <c r="L8" s="14"/>
      <c r="N8" s="13" t="s">
        <v>34</v>
      </c>
      <c r="O8" s="14"/>
      <c r="P8" s="13" t="s">
        <v>1</v>
      </c>
      <c r="Q8" s="14"/>
      <c r="R8" s="13" t="s">
        <v>0</v>
      </c>
      <c r="S8" s="14"/>
      <c r="T8" s="13" t="s">
        <v>1</v>
      </c>
      <c r="U8" s="14"/>
    </row>
    <row r="9" spans="1:21" x14ac:dyDescent="0.3">
      <c r="A9" s="1" t="s">
        <v>50</v>
      </c>
      <c r="B9" t="s">
        <v>5</v>
      </c>
      <c r="E9" s="2" t="s">
        <v>35</v>
      </c>
      <c r="F9" s="3" t="s">
        <v>20</v>
      </c>
      <c r="G9" s="2" t="s">
        <v>24</v>
      </c>
      <c r="H9" s="3" t="s">
        <v>18</v>
      </c>
      <c r="I9" s="2" t="s">
        <v>25</v>
      </c>
      <c r="J9" s="3" t="s">
        <v>20</v>
      </c>
      <c r="K9" s="2" t="s">
        <v>6</v>
      </c>
      <c r="L9" s="3"/>
      <c r="N9" s="2" t="s">
        <v>35</v>
      </c>
      <c r="O9" s="3" t="s">
        <v>26</v>
      </c>
      <c r="P9" s="2" t="s">
        <v>24</v>
      </c>
      <c r="Q9" s="3" t="s">
        <v>59</v>
      </c>
      <c r="R9" s="2" t="s">
        <v>25</v>
      </c>
      <c r="S9" s="3" t="s">
        <v>58</v>
      </c>
      <c r="T9" s="2" t="s">
        <v>6</v>
      </c>
      <c r="U9" s="3" t="s">
        <v>62</v>
      </c>
    </row>
    <row r="10" spans="1:21" x14ac:dyDescent="0.3">
      <c r="A10" s="1" t="s">
        <v>51</v>
      </c>
      <c r="E10" s="4" t="s">
        <v>55</v>
      </c>
      <c r="F10" s="5" t="s">
        <v>56</v>
      </c>
      <c r="G10" s="4" t="s">
        <v>48</v>
      </c>
      <c r="H10" s="5" t="s">
        <v>49</v>
      </c>
      <c r="I10" s="4" t="s">
        <v>48</v>
      </c>
      <c r="J10" s="5" t="s">
        <v>49</v>
      </c>
      <c r="K10" s="4" t="s">
        <v>48</v>
      </c>
      <c r="L10" s="5" t="s">
        <v>49</v>
      </c>
      <c r="N10" s="4" t="s">
        <v>15</v>
      </c>
      <c r="O10" s="5" t="s">
        <v>16</v>
      </c>
      <c r="P10" s="6" t="s">
        <v>18</v>
      </c>
      <c r="Q10" s="5" t="s">
        <v>19</v>
      </c>
      <c r="R10" s="4" t="s">
        <v>20</v>
      </c>
      <c r="S10" s="5" t="s">
        <v>21</v>
      </c>
      <c r="T10" s="4" t="s">
        <v>18</v>
      </c>
      <c r="U10" s="5" t="s">
        <v>19</v>
      </c>
    </row>
    <row r="11" spans="1:21" x14ac:dyDescent="0.3">
      <c r="A11" s="1"/>
      <c r="E11" s="8">
        <v>24</v>
      </c>
      <c r="F11" s="8">
        <v>24.01</v>
      </c>
      <c r="G11" s="7">
        <v>0.14599999999999999</v>
      </c>
      <c r="H11" s="7">
        <v>0.14699999999999999</v>
      </c>
      <c r="I11" s="7">
        <v>1.4E-2</v>
      </c>
      <c r="J11" s="7">
        <v>1.4E-2</v>
      </c>
      <c r="K11" s="7">
        <v>0.629</v>
      </c>
      <c r="L11" s="7">
        <v>0.63</v>
      </c>
      <c r="N11" s="8">
        <f>AVERAGE(E11:F11)</f>
        <v>24.005000000000003</v>
      </c>
      <c r="O11" s="8">
        <f>(F11-E11)/2+0.5</f>
        <v>0.50500000000000078</v>
      </c>
      <c r="P11" s="7">
        <f>AVERAGE(G11:H11)</f>
        <v>0.14649999999999999</v>
      </c>
      <c r="R11" s="7">
        <f>AVERAGE(I11:J11)</f>
        <v>1.4E-2</v>
      </c>
      <c r="S11" s="7">
        <f>(J11-I11)/2+0.01</f>
        <v>0.01</v>
      </c>
      <c r="T11" s="7">
        <f>AVERAGE(K11:L11)</f>
        <v>0.62949999999999995</v>
      </c>
      <c r="U11" s="7">
        <f>(L11-K11)/2+T11*SQRT(0.03^2+0.002^2)</f>
        <v>1.9426920140371489E-2</v>
      </c>
    </row>
    <row r="12" spans="1:21" x14ac:dyDescent="0.3">
      <c r="A12" s="1" t="s">
        <v>65</v>
      </c>
      <c r="B12" s="9">
        <v>20</v>
      </c>
      <c r="C12" s="9" t="s">
        <v>7</v>
      </c>
      <c r="E12" s="8">
        <v>25.03</v>
      </c>
      <c r="F12" s="8">
        <v>25.03</v>
      </c>
      <c r="G12" s="7">
        <v>0.28699999999999998</v>
      </c>
      <c r="H12" s="7">
        <v>0.28799999999999998</v>
      </c>
      <c r="I12" s="7">
        <v>2.8000000000000001E-2</v>
      </c>
      <c r="J12" s="7">
        <v>2.8000000000000001E-2</v>
      </c>
      <c r="K12" s="7">
        <v>1.25</v>
      </c>
      <c r="L12" s="7">
        <v>1.2509999999999999</v>
      </c>
      <c r="N12" s="8">
        <f>AVERAGE(E12:F12)</f>
        <v>25.03</v>
      </c>
      <c r="O12" s="8">
        <f>(F12-E12)/2+0.5</f>
        <v>0.5</v>
      </c>
      <c r="P12" s="7">
        <f t="shared" ref="P12:P24" si="0">AVERAGE(G12:H12)</f>
        <v>0.28749999999999998</v>
      </c>
      <c r="R12" s="7">
        <f t="shared" ref="R12:R24" si="1">AVERAGE(I12:J12)</f>
        <v>2.8000000000000001E-2</v>
      </c>
      <c r="S12" s="7">
        <f t="shared" ref="S12:S24" si="2">(J12-I12)/2+0.01</f>
        <v>0.01</v>
      </c>
      <c r="T12" s="7">
        <f t="shared" ref="T12:T24" si="3">AVERAGE(K12:L12)</f>
        <v>1.2504999999999999</v>
      </c>
      <c r="U12" s="7">
        <f t="shared" ref="U12:U24" si="4">(L12-K12)/2+T12*SQRT(0.03^2+0.002^2)</f>
        <v>3.8098274242310583E-2</v>
      </c>
    </row>
    <row r="13" spans="1:21" x14ac:dyDescent="0.3">
      <c r="E13" s="8">
        <v>26.07</v>
      </c>
      <c r="F13" s="8">
        <v>26.07</v>
      </c>
      <c r="G13" s="7">
        <v>0.435</v>
      </c>
      <c r="H13" s="7">
        <v>0.436</v>
      </c>
      <c r="I13" s="7">
        <v>4.2000000000000003E-2</v>
      </c>
      <c r="J13" s="7">
        <v>4.2000000000000003E-2</v>
      </c>
      <c r="K13" s="7">
        <v>1.89</v>
      </c>
      <c r="L13" s="7">
        <v>1.891</v>
      </c>
      <c r="N13" s="8">
        <f>AVERAGE(E13:F13)</f>
        <v>26.07</v>
      </c>
      <c r="O13" s="8">
        <f>(F13-E13)/2+0.5</f>
        <v>0.5</v>
      </c>
      <c r="P13" s="7">
        <f t="shared" si="0"/>
        <v>0.4355</v>
      </c>
      <c r="R13" s="7">
        <f t="shared" si="1"/>
        <v>4.2000000000000003E-2</v>
      </c>
      <c r="S13" s="7">
        <f t="shared" si="2"/>
        <v>0.01</v>
      </c>
      <c r="T13" s="7">
        <f t="shared" si="3"/>
        <v>1.8904999999999998</v>
      </c>
      <c r="U13" s="7">
        <f t="shared" si="4"/>
        <v>5.7340893606628016E-2</v>
      </c>
    </row>
    <row r="14" spans="1:21" x14ac:dyDescent="0.3">
      <c r="E14" s="8">
        <v>27.09</v>
      </c>
      <c r="F14" s="8">
        <v>27.09</v>
      </c>
      <c r="G14" s="7">
        <v>0.58399999999999996</v>
      </c>
      <c r="H14" s="7">
        <v>0.58499999999999996</v>
      </c>
      <c r="I14" s="7">
        <v>5.6000000000000001E-2</v>
      </c>
      <c r="J14" s="7">
        <v>5.6000000000000001E-2</v>
      </c>
      <c r="K14" s="7">
        <v>2.5230000000000001</v>
      </c>
      <c r="L14" s="7">
        <v>2.524</v>
      </c>
      <c r="N14" s="8">
        <f>AVERAGE(E14:F14)</f>
        <v>27.09</v>
      </c>
      <c r="O14" s="8">
        <f>(F14-E14)/2+0.5</f>
        <v>0.5</v>
      </c>
      <c r="P14" s="7">
        <f t="shared" si="0"/>
        <v>0.58450000000000002</v>
      </c>
      <c r="R14" s="7">
        <f t="shared" si="1"/>
        <v>5.6000000000000001E-2</v>
      </c>
      <c r="S14" s="7">
        <f t="shared" si="2"/>
        <v>0.01</v>
      </c>
      <c r="T14" s="7">
        <f t="shared" si="3"/>
        <v>2.5235000000000003</v>
      </c>
      <c r="U14" s="7">
        <f t="shared" si="4"/>
        <v>7.6373046821648014E-2</v>
      </c>
    </row>
    <row r="15" spans="1:21" x14ac:dyDescent="0.3">
      <c r="E15" s="8">
        <v>28.05</v>
      </c>
      <c r="F15" s="8">
        <v>28.05</v>
      </c>
      <c r="G15" s="7">
        <v>0.72299999999999998</v>
      </c>
      <c r="H15" s="7">
        <v>0.72399999999999998</v>
      </c>
      <c r="I15" s="7">
        <v>7.0000000000000007E-2</v>
      </c>
      <c r="J15" s="7">
        <v>7.0000000000000007E-2</v>
      </c>
      <c r="K15" s="7">
        <v>3.113</v>
      </c>
      <c r="L15" s="7">
        <v>3.1139999999999999</v>
      </c>
      <c r="N15" s="8">
        <f>AVERAGE(E15:F15)</f>
        <v>28.05</v>
      </c>
      <c r="O15" s="8">
        <f>(F15-E15)/2+0.5</f>
        <v>0.5</v>
      </c>
      <c r="P15" s="7">
        <f t="shared" si="0"/>
        <v>0.72350000000000003</v>
      </c>
      <c r="R15" s="7">
        <f t="shared" si="1"/>
        <v>7.0000000000000007E-2</v>
      </c>
      <c r="S15" s="7">
        <f t="shared" si="2"/>
        <v>0.01</v>
      </c>
      <c r="T15" s="7">
        <f t="shared" si="3"/>
        <v>3.1135000000000002</v>
      </c>
      <c r="U15" s="7">
        <f t="shared" si="4"/>
        <v>9.4112336548128048E-2</v>
      </c>
    </row>
    <row r="16" spans="1:21" x14ac:dyDescent="0.3">
      <c r="E16" s="8">
        <v>29</v>
      </c>
      <c r="F16" s="8">
        <v>29</v>
      </c>
      <c r="G16" s="7">
        <v>0.86399999999999999</v>
      </c>
      <c r="H16" s="7">
        <v>0.86499999999999999</v>
      </c>
      <c r="I16" s="7">
        <v>8.3000000000000004E-2</v>
      </c>
      <c r="J16" s="7">
        <v>8.3000000000000004E-2</v>
      </c>
      <c r="K16" s="7">
        <v>3.7040000000000002</v>
      </c>
      <c r="L16" s="7">
        <v>3.7080000000000002</v>
      </c>
      <c r="N16" s="8">
        <f>AVERAGE(E16:F16)</f>
        <v>29</v>
      </c>
      <c r="O16" s="8">
        <f>(F16-E16)/2+0.5</f>
        <v>0.5</v>
      </c>
      <c r="P16" s="7">
        <f t="shared" si="0"/>
        <v>0.86450000000000005</v>
      </c>
      <c r="R16" s="7">
        <f t="shared" si="1"/>
        <v>8.3000000000000004E-2</v>
      </c>
      <c r="S16" s="7">
        <f t="shared" si="2"/>
        <v>0.01</v>
      </c>
      <c r="T16" s="7">
        <f t="shared" si="3"/>
        <v>3.7060000000000004</v>
      </c>
      <c r="U16" s="7">
        <f t="shared" si="4"/>
        <v>0.1134267927565</v>
      </c>
    </row>
    <row r="17" spans="5:21" x14ac:dyDescent="0.3">
      <c r="E17" s="8">
        <v>30.01</v>
      </c>
      <c r="F17" s="8">
        <v>30.02</v>
      </c>
      <c r="G17" s="7">
        <v>1.018</v>
      </c>
      <c r="H17" s="7">
        <v>1.02</v>
      </c>
      <c r="I17" s="7">
        <v>9.8000000000000004E-2</v>
      </c>
      <c r="J17" s="7">
        <v>9.8000000000000004E-2</v>
      </c>
      <c r="K17" s="7">
        <v>4.3440000000000003</v>
      </c>
      <c r="L17" s="7">
        <v>4.3460000000000001</v>
      </c>
      <c r="N17" s="8">
        <f t="shared" ref="N17:N24" si="5">AVERAGE(E17:F17)</f>
        <v>30.015000000000001</v>
      </c>
      <c r="O17" s="8">
        <f t="shared" ref="O17:O24" si="6">(F17-E17)/2+0.5</f>
        <v>0.50499999999999901</v>
      </c>
      <c r="P17" s="7">
        <f t="shared" si="0"/>
        <v>1.0190000000000001</v>
      </c>
      <c r="R17" s="7">
        <f t="shared" si="1"/>
        <v>9.8000000000000004E-2</v>
      </c>
      <c r="S17" s="7">
        <f t="shared" si="2"/>
        <v>0.01</v>
      </c>
      <c r="T17" s="7">
        <f t="shared" si="3"/>
        <v>4.3450000000000006</v>
      </c>
      <c r="U17" s="7">
        <f t="shared" si="4"/>
        <v>0.13163934552806048</v>
      </c>
    </row>
    <row r="18" spans="5:21" x14ac:dyDescent="0.3">
      <c r="E18" s="8">
        <v>31.05</v>
      </c>
      <c r="F18" s="8">
        <v>31.05</v>
      </c>
      <c r="G18" s="7">
        <v>1.177</v>
      </c>
      <c r="H18" s="7">
        <v>1.1779999999999999</v>
      </c>
      <c r="I18" s="7">
        <v>0.113</v>
      </c>
      <c r="J18" s="7">
        <v>0.113</v>
      </c>
      <c r="K18" s="7">
        <v>4.9980000000000002</v>
      </c>
      <c r="L18" s="7">
        <v>5.0019999999999998</v>
      </c>
      <c r="N18" s="8">
        <f t="shared" si="5"/>
        <v>31.05</v>
      </c>
      <c r="O18" s="8">
        <f t="shared" si="6"/>
        <v>0.5</v>
      </c>
      <c r="P18" s="7">
        <f t="shared" si="0"/>
        <v>1.1775</v>
      </c>
      <c r="R18" s="7">
        <f t="shared" si="1"/>
        <v>0.113</v>
      </c>
      <c r="S18" s="7">
        <f t="shared" si="2"/>
        <v>0.01</v>
      </c>
      <c r="T18" s="7">
        <f t="shared" si="3"/>
        <v>5</v>
      </c>
      <c r="U18" s="7">
        <f t="shared" si="4"/>
        <v>0.15233296378372885</v>
      </c>
    </row>
    <row r="19" spans="5:21" x14ac:dyDescent="0.3">
      <c r="E19" s="8">
        <v>32.090000000000003</v>
      </c>
      <c r="F19" s="8">
        <v>32.090000000000003</v>
      </c>
      <c r="G19" s="7">
        <v>1.3420000000000001</v>
      </c>
      <c r="H19" s="7">
        <v>1.343</v>
      </c>
      <c r="I19" s="7">
        <v>0.129</v>
      </c>
      <c r="J19" s="7">
        <v>0.129</v>
      </c>
      <c r="K19" s="7">
        <v>5.65</v>
      </c>
      <c r="L19" s="7">
        <v>5.6539999999999999</v>
      </c>
      <c r="N19" s="8">
        <f t="shared" si="5"/>
        <v>32.090000000000003</v>
      </c>
      <c r="O19" s="8">
        <f t="shared" si="6"/>
        <v>0.5</v>
      </c>
      <c r="P19" s="7">
        <f t="shared" si="0"/>
        <v>1.3425</v>
      </c>
      <c r="R19" s="7">
        <f t="shared" si="1"/>
        <v>0.129</v>
      </c>
      <c r="S19" s="7">
        <f t="shared" si="2"/>
        <v>0.01</v>
      </c>
      <c r="T19" s="7">
        <f t="shared" si="3"/>
        <v>5.6520000000000001</v>
      </c>
      <c r="U19" s="7">
        <f t="shared" si="4"/>
        <v>0.17193638226112712</v>
      </c>
    </row>
    <row r="20" spans="5:21" x14ac:dyDescent="0.3">
      <c r="E20" s="8">
        <v>33.01</v>
      </c>
      <c r="F20" s="8">
        <v>33.01</v>
      </c>
      <c r="G20" s="7">
        <v>1.4870000000000001</v>
      </c>
      <c r="H20" s="7">
        <v>1.488</v>
      </c>
      <c r="I20" s="7">
        <v>0.14299999999999999</v>
      </c>
      <c r="J20" s="7">
        <v>0.14299999999999999</v>
      </c>
      <c r="K20" s="7">
        <v>6.2329999999999997</v>
      </c>
      <c r="L20" s="7">
        <v>6.2370000000000001</v>
      </c>
      <c r="N20" s="8">
        <f t="shared" si="5"/>
        <v>33.01</v>
      </c>
      <c r="O20" s="8">
        <f t="shared" si="6"/>
        <v>0.5</v>
      </c>
      <c r="P20" s="7">
        <f t="shared" si="0"/>
        <v>1.4875</v>
      </c>
      <c r="R20" s="7">
        <f t="shared" si="1"/>
        <v>0.14299999999999999</v>
      </c>
      <c r="S20" s="7">
        <f t="shared" si="2"/>
        <v>0.01</v>
      </c>
      <c r="T20" s="7">
        <f t="shared" si="3"/>
        <v>6.2349999999999994</v>
      </c>
      <c r="U20" s="7">
        <f t="shared" si="4"/>
        <v>0.18946520583831036</v>
      </c>
    </row>
    <row r="21" spans="5:21" x14ac:dyDescent="0.3">
      <c r="E21" s="8">
        <v>34.01</v>
      </c>
      <c r="F21" s="8">
        <v>34.01</v>
      </c>
      <c r="G21" s="7">
        <v>1.645</v>
      </c>
      <c r="H21" s="7">
        <v>1.6459999999999999</v>
      </c>
      <c r="I21" s="7">
        <v>0.158</v>
      </c>
      <c r="J21" s="7">
        <v>0.159</v>
      </c>
      <c r="K21" s="7">
        <v>6.8609999999999998</v>
      </c>
      <c r="L21" s="7">
        <v>6.8659999999999997</v>
      </c>
      <c r="N21" s="8">
        <f t="shared" si="5"/>
        <v>34.01</v>
      </c>
      <c r="O21" s="8">
        <f t="shared" si="6"/>
        <v>0.5</v>
      </c>
      <c r="P21" s="7">
        <f t="shared" si="0"/>
        <v>1.6455</v>
      </c>
      <c r="R21" s="7">
        <f t="shared" si="1"/>
        <v>0.1585</v>
      </c>
      <c r="S21" s="7">
        <f t="shared" si="2"/>
        <v>1.0500000000000001E-2</v>
      </c>
      <c r="T21" s="7">
        <f t="shared" si="3"/>
        <v>6.8635000000000002</v>
      </c>
      <c r="U21" s="7">
        <f t="shared" si="4"/>
        <v>0.20886205938592486</v>
      </c>
    </row>
    <row r="22" spans="5:21" x14ac:dyDescent="0.3">
      <c r="E22" s="8">
        <v>35.04</v>
      </c>
      <c r="F22" s="8">
        <v>35.04</v>
      </c>
      <c r="G22" s="7">
        <v>1.8080000000000001</v>
      </c>
      <c r="H22" s="7">
        <v>1.8089999999999999</v>
      </c>
      <c r="I22" s="7">
        <v>0.17399999999999999</v>
      </c>
      <c r="J22" s="7">
        <v>0.17399999999999999</v>
      </c>
      <c r="K22" s="7">
        <v>7.51</v>
      </c>
      <c r="L22" s="7">
        <v>7.5149999999999997</v>
      </c>
      <c r="N22" s="8">
        <f t="shared" si="5"/>
        <v>35.04</v>
      </c>
      <c r="O22" s="8">
        <f t="shared" si="6"/>
        <v>0.5</v>
      </c>
      <c r="P22" s="7">
        <f t="shared" si="0"/>
        <v>1.8085</v>
      </c>
      <c r="R22" s="7">
        <f t="shared" si="1"/>
        <v>0.17399999999999999</v>
      </c>
      <c r="S22" s="7">
        <f t="shared" si="2"/>
        <v>0.01</v>
      </c>
      <c r="T22" s="7">
        <f t="shared" si="3"/>
        <v>7.5124999999999993</v>
      </c>
      <c r="U22" s="7">
        <f t="shared" si="4"/>
        <v>0.22837527808505287</v>
      </c>
    </row>
    <row r="23" spans="5:21" x14ac:dyDescent="0.3">
      <c r="E23" s="8">
        <v>36.06</v>
      </c>
      <c r="F23" s="8">
        <v>36.06</v>
      </c>
      <c r="G23" s="7">
        <v>1.9630000000000001</v>
      </c>
      <c r="H23" s="7">
        <v>1.9650000000000001</v>
      </c>
      <c r="I23" s="7">
        <v>0.189</v>
      </c>
      <c r="J23" s="7">
        <v>0.189</v>
      </c>
      <c r="K23" s="7">
        <v>8.1509999999999998</v>
      </c>
      <c r="L23" s="7">
        <v>8.1579999999999995</v>
      </c>
      <c r="N23" s="8">
        <f t="shared" si="5"/>
        <v>36.06</v>
      </c>
      <c r="O23" s="8">
        <f t="shared" si="6"/>
        <v>0.5</v>
      </c>
      <c r="P23" s="7">
        <f t="shared" si="0"/>
        <v>1.964</v>
      </c>
      <c r="R23" s="7">
        <f t="shared" si="1"/>
        <v>0.189</v>
      </c>
      <c r="S23" s="7">
        <f t="shared" si="2"/>
        <v>0.01</v>
      </c>
      <c r="T23" s="7">
        <f t="shared" si="3"/>
        <v>8.1544999999999987</v>
      </c>
      <c r="U23" s="7">
        <f t="shared" si="4"/>
        <v>0.24867803063488356</v>
      </c>
    </row>
    <row r="24" spans="5:21" x14ac:dyDescent="0.3">
      <c r="E24" s="8">
        <v>37.020000000000003</v>
      </c>
      <c r="F24" s="8">
        <v>37.020000000000003</v>
      </c>
      <c r="G24" s="7">
        <v>2.1190000000000002</v>
      </c>
      <c r="H24" s="7">
        <v>2.12</v>
      </c>
      <c r="I24" s="7">
        <v>0.20399999999999999</v>
      </c>
      <c r="J24" s="7">
        <v>0.20399999999999999</v>
      </c>
      <c r="K24" s="7">
        <v>8.7629999999999999</v>
      </c>
      <c r="L24" s="7">
        <v>8.766</v>
      </c>
      <c r="N24" s="8">
        <f t="shared" si="5"/>
        <v>37.020000000000003</v>
      </c>
      <c r="O24" s="8">
        <f t="shared" si="6"/>
        <v>0.5</v>
      </c>
      <c r="P24" s="7">
        <f t="shared" si="0"/>
        <v>2.1195000000000004</v>
      </c>
      <c r="R24" s="7">
        <f t="shared" si="1"/>
        <v>0.20399999999999999</v>
      </c>
      <c r="S24" s="7">
        <f t="shared" si="2"/>
        <v>0.01</v>
      </c>
      <c r="T24" s="7">
        <f t="shared" si="3"/>
        <v>8.7645</v>
      </c>
      <c r="U24" s="7">
        <f t="shared" si="4"/>
        <v>0.26501865221649873</v>
      </c>
    </row>
    <row r="25" spans="5:21" x14ac:dyDescent="0.3">
      <c r="E25" s="8">
        <v>38.020000000000003</v>
      </c>
      <c r="F25" s="8">
        <v>38.020000000000003</v>
      </c>
      <c r="G25" s="7">
        <v>2.2799999999999998</v>
      </c>
      <c r="H25" s="7">
        <v>2.282</v>
      </c>
      <c r="I25" s="7">
        <v>0.22</v>
      </c>
      <c r="J25" s="7">
        <v>0.22</v>
      </c>
      <c r="K25" s="7">
        <v>9.3949999999999996</v>
      </c>
      <c r="L25" s="7">
        <v>9.3989999999999991</v>
      </c>
      <c r="N25" s="8">
        <f t="shared" ref="N25" si="7">AVERAGE(E25:F25)</f>
        <v>38.020000000000003</v>
      </c>
      <c r="O25" s="8">
        <f t="shared" ref="O25" si="8">(F25-E25)/2+0.5</f>
        <v>0.5</v>
      </c>
      <c r="P25" s="7">
        <f t="shared" ref="P25" si="9">AVERAGE(G25:H25)</f>
        <v>2.2809999999999997</v>
      </c>
      <c r="R25" s="7">
        <f t="shared" ref="R25" si="10">AVERAGE(I25:J25)</f>
        <v>0.22</v>
      </c>
      <c r="S25" s="7">
        <f t="shared" ref="S25" si="11">(J25-I25)/2+0.01</f>
        <v>0.01</v>
      </c>
      <c r="T25" s="7">
        <f t="shared" ref="T25" si="12">AVERAGE(K25:L25)</f>
        <v>9.3969999999999985</v>
      </c>
      <c r="U25" s="7">
        <f t="shared" ref="U25" si="13">(L25-K25)/2+T25*SQRT(0.03^2+0.002^2)</f>
        <v>0.28453577213514014</v>
      </c>
    </row>
    <row r="26" spans="5:21" x14ac:dyDescent="0.3">
      <c r="E26" s="8"/>
      <c r="F26" s="8"/>
      <c r="G26" s="7"/>
      <c r="H26" s="7"/>
      <c r="I26" s="7"/>
      <c r="J26" s="7"/>
      <c r="K26" s="8"/>
      <c r="L26" s="8"/>
      <c r="N26" s="8"/>
      <c r="O26" s="8"/>
      <c r="P26" s="7"/>
      <c r="R26" s="7"/>
      <c r="S26" s="7"/>
      <c r="T26" s="7"/>
      <c r="U26" s="7"/>
    </row>
    <row r="27" spans="5:21" x14ac:dyDescent="0.3">
      <c r="E27" s="8"/>
      <c r="F27" s="8"/>
      <c r="G27" s="7"/>
      <c r="H27" s="7"/>
      <c r="I27" s="7"/>
      <c r="J27" s="7"/>
      <c r="K27" s="8"/>
      <c r="L27" s="8"/>
      <c r="N27" s="8"/>
      <c r="O27" s="8"/>
      <c r="P27" s="7"/>
      <c r="R27" s="7"/>
      <c r="S27" s="7"/>
      <c r="T27" s="7"/>
      <c r="U27" s="7"/>
    </row>
    <row r="28" spans="5:21" x14ac:dyDescent="0.3">
      <c r="E28" s="8"/>
      <c r="F28" s="8"/>
      <c r="G28" s="7"/>
      <c r="H28" s="7"/>
      <c r="I28" s="7"/>
      <c r="J28" s="7"/>
      <c r="K28" s="8"/>
      <c r="L28" s="8"/>
      <c r="N28" s="8"/>
      <c r="O28" s="8"/>
      <c r="P28" s="7"/>
      <c r="R28" s="7"/>
      <c r="S28" s="7"/>
      <c r="T28" s="7"/>
      <c r="U28" s="7"/>
    </row>
    <row r="29" spans="5:21" x14ac:dyDescent="0.3">
      <c r="E29" s="8"/>
      <c r="F29" s="8"/>
      <c r="G29" s="7"/>
      <c r="H29" s="7"/>
      <c r="I29" s="7"/>
      <c r="J29" s="7"/>
      <c r="K29" s="8"/>
      <c r="L29" s="8"/>
      <c r="N29" s="8"/>
      <c r="O29" s="8"/>
      <c r="P29" s="7"/>
      <c r="R29" s="7"/>
      <c r="S29" s="7"/>
      <c r="T29" s="7"/>
      <c r="U29" s="7"/>
    </row>
    <row r="30" spans="5:21" x14ac:dyDescent="0.3">
      <c r="E30" s="8"/>
      <c r="F30" s="8"/>
      <c r="G30" s="7"/>
      <c r="H30" s="7"/>
      <c r="I30" s="7"/>
      <c r="J30" s="7"/>
      <c r="K30" s="8"/>
      <c r="L30" s="8"/>
      <c r="N30" s="8"/>
      <c r="O30" s="8"/>
      <c r="P30" s="7"/>
      <c r="R30" s="7"/>
      <c r="S30" s="7"/>
      <c r="T30" s="7"/>
      <c r="U30" s="7"/>
    </row>
    <row r="35" spans="6:6" x14ac:dyDescent="0.3">
      <c r="F35" s="7"/>
    </row>
    <row r="36" spans="6:6" x14ac:dyDescent="0.3">
      <c r="F36" s="7"/>
    </row>
    <row r="37" spans="6:6" x14ac:dyDescent="0.3">
      <c r="F37" s="7"/>
    </row>
  </sheetData>
  <mergeCells count="16">
    <mergeCell ref="A1:C1"/>
    <mergeCell ref="N8:O8"/>
    <mergeCell ref="P8:Q8"/>
    <mergeCell ref="R8:S8"/>
    <mergeCell ref="T8:U8"/>
    <mergeCell ref="E3:L3"/>
    <mergeCell ref="E4:L4"/>
    <mergeCell ref="E5:L5"/>
    <mergeCell ref="K8:L8"/>
    <mergeCell ref="I8:J8"/>
    <mergeCell ref="G8:H8"/>
    <mergeCell ref="E8:F8"/>
    <mergeCell ref="N3:U3"/>
    <mergeCell ref="N4:U4"/>
    <mergeCell ref="N5:U5"/>
    <mergeCell ref="N6:U6"/>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5686E-661D-4CD3-B342-80707C90CB71}">
  <sheetPr codeName="Sheet3"/>
  <dimension ref="A1:U37"/>
  <sheetViews>
    <sheetView workbookViewId="0">
      <selection activeCell="C7" sqref="C7"/>
    </sheetView>
  </sheetViews>
  <sheetFormatPr defaultRowHeight="14.4" x14ac:dyDescent="0.3"/>
  <cols>
    <col min="1" max="1" width="23.21875" bestFit="1" customWidth="1"/>
    <col min="2" max="2" width="16.33203125" bestFit="1" customWidth="1"/>
    <col min="3" max="3" width="20.6640625" customWidth="1"/>
    <col min="5" max="5" width="6.21875" bestFit="1" customWidth="1"/>
    <col min="6" max="6" width="6.5546875" bestFit="1" customWidth="1"/>
    <col min="7" max="7" width="7.21875" customWidth="1"/>
    <col min="8" max="8" width="5.77734375" bestFit="1" customWidth="1"/>
    <col min="9" max="9" width="9.21875" customWidth="1"/>
    <col min="10" max="10" width="8.109375" customWidth="1"/>
    <col min="11" max="12" width="6" bestFit="1" customWidth="1"/>
    <col min="14" max="14" width="5.5546875" bestFit="1" customWidth="1"/>
    <col min="15" max="15" width="7.33203125" bestFit="1" customWidth="1"/>
    <col min="16" max="16" width="5.5546875" bestFit="1" customWidth="1"/>
    <col min="17" max="17" width="8.77734375" bestFit="1" customWidth="1"/>
  </cols>
  <sheetData>
    <row r="1" spans="1:21" ht="25.8" x14ac:dyDescent="0.5">
      <c r="A1" s="10" t="s">
        <v>33</v>
      </c>
      <c r="B1" s="10"/>
      <c r="C1" s="10"/>
    </row>
    <row r="3" spans="1:21" x14ac:dyDescent="0.3">
      <c r="A3" s="1" t="s">
        <v>27</v>
      </c>
      <c r="E3" s="15" t="s">
        <v>52</v>
      </c>
      <c r="F3" s="15"/>
      <c r="G3" s="15"/>
      <c r="H3" s="15"/>
      <c r="I3" s="15"/>
      <c r="J3" s="15"/>
      <c r="K3" s="15"/>
      <c r="L3" s="15"/>
      <c r="N3" s="15" t="s">
        <v>53</v>
      </c>
      <c r="O3" s="15"/>
      <c r="P3" s="15"/>
      <c r="Q3" s="15"/>
      <c r="R3" s="15"/>
      <c r="S3" s="15"/>
      <c r="T3" s="15"/>
      <c r="U3" s="15"/>
    </row>
    <row r="4" spans="1:21" x14ac:dyDescent="0.3">
      <c r="A4" s="1"/>
      <c r="E4" s="12" t="s">
        <v>54</v>
      </c>
      <c r="F4" s="12"/>
      <c r="G4" s="12"/>
      <c r="H4" s="12"/>
      <c r="I4" s="12"/>
      <c r="J4" s="12"/>
      <c r="K4" s="12"/>
      <c r="L4" s="12"/>
      <c r="N4" s="12" t="s">
        <v>61</v>
      </c>
      <c r="O4" s="12"/>
      <c r="P4" s="12"/>
      <c r="Q4" s="12"/>
      <c r="R4" s="12"/>
      <c r="S4" s="12"/>
      <c r="T4" s="12"/>
      <c r="U4" s="12"/>
    </row>
    <row r="5" spans="1:21" x14ac:dyDescent="0.3">
      <c r="A5" s="1" t="s">
        <v>28</v>
      </c>
      <c r="B5" t="s">
        <v>2</v>
      </c>
      <c r="E5" s="12" t="s">
        <v>57</v>
      </c>
      <c r="F5" s="12"/>
      <c r="G5" s="12"/>
      <c r="H5" s="12"/>
      <c r="I5" s="12"/>
      <c r="J5" s="12"/>
      <c r="K5" s="12"/>
      <c r="L5" s="12"/>
      <c r="N5" s="12" t="s">
        <v>60</v>
      </c>
      <c r="O5" s="12"/>
      <c r="P5" s="12"/>
      <c r="Q5" s="12"/>
      <c r="R5" s="12"/>
      <c r="S5" s="12"/>
      <c r="T5" s="12"/>
      <c r="U5" s="12"/>
    </row>
    <row r="6" spans="1:21" x14ac:dyDescent="0.3">
      <c r="A6" s="1" t="s">
        <v>29</v>
      </c>
      <c r="B6" t="s">
        <v>8</v>
      </c>
      <c r="C6" t="s">
        <v>69</v>
      </c>
      <c r="N6" s="12" t="s">
        <v>63</v>
      </c>
      <c r="O6" s="12"/>
      <c r="P6" s="12"/>
      <c r="Q6" s="12"/>
      <c r="R6" s="12"/>
      <c r="S6" s="12"/>
      <c r="T6" s="12"/>
      <c r="U6" s="12"/>
    </row>
    <row r="7" spans="1:21" x14ac:dyDescent="0.3">
      <c r="A7" s="1" t="s">
        <v>30</v>
      </c>
      <c r="B7" t="s">
        <v>3</v>
      </c>
    </row>
    <row r="8" spans="1:21" x14ac:dyDescent="0.3">
      <c r="A8" s="1" t="s">
        <v>31</v>
      </c>
      <c r="B8" t="s">
        <v>4</v>
      </c>
      <c r="E8" s="13" t="s">
        <v>34</v>
      </c>
      <c r="F8" s="14"/>
      <c r="G8" s="13" t="s">
        <v>64</v>
      </c>
      <c r="H8" s="14"/>
      <c r="I8" s="13" t="s">
        <v>0</v>
      </c>
      <c r="J8" s="14"/>
      <c r="K8" s="13" t="s">
        <v>1</v>
      </c>
      <c r="L8" s="14"/>
      <c r="N8" s="13" t="s">
        <v>34</v>
      </c>
      <c r="O8" s="14"/>
      <c r="P8" s="13" t="s">
        <v>1</v>
      </c>
      <c r="Q8" s="14"/>
      <c r="R8" s="13" t="s">
        <v>0</v>
      </c>
      <c r="S8" s="14"/>
      <c r="T8" s="13" t="s">
        <v>1</v>
      </c>
      <c r="U8" s="14"/>
    </row>
    <row r="9" spans="1:21" x14ac:dyDescent="0.3">
      <c r="A9" s="1" t="s">
        <v>50</v>
      </c>
      <c r="B9" t="s">
        <v>5</v>
      </c>
      <c r="E9" s="2" t="s">
        <v>35</v>
      </c>
      <c r="F9" s="3" t="s">
        <v>20</v>
      </c>
      <c r="G9" s="2" t="s">
        <v>24</v>
      </c>
      <c r="H9" s="3" t="s">
        <v>18</v>
      </c>
      <c r="I9" s="2" t="s">
        <v>25</v>
      </c>
      <c r="J9" s="3" t="s">
        <v>20</v>
      </c>
      <c r="K9" s="2" t="s">
        <v>6</v>
      </c>
      <c r="L9" s="3"/>
      <c r="N9" s="2" t="s">
        <v>35</v>
      </c>
      <c r="O9" s="3" t="s">
        <v>26</v>
      </c>
      <c r="P9" s="2" t="s">
        <v>24</v>
      </c>
      <c r="Q9" s="3" t="s">
        <v>59</v>
      </c>
      <c r="R9" s="2" t="s">
        <v>25</v>
      </c>
      <c r="S9" s="3" t="s">
        <v>58</v>
      </c>
      <c r="T9" s="2" t="s">
        <v>6</v>
      </c>
      <c r="U9" s="3" t="s">
        <v>62</v>
      </c>
    </row>
    <row r="10" spans="1:21" x14ac:dyDescent="0.3">
      <c r="A10" s="1" t="s">
        <v>51</v>
      </c>
      <c r="E10" s="4" t="s">
        <v>55</v>
      </c>
      <c r="F10" s="5" t="s">
        <v>56</v>
      </c>
      <c r="G10" s="4" t="s">
        <v>48</v>
      </c>
      <c r="H10" s="5" t="s">
        <v>49</v>
      </c>
      <c r="I10" s="4" t="s">
        <v>48</v>
      </c>
      <c r="J10" s="5" t="s">
        <v>49</v>
      </c>
      <c r="K10" s="4" t="s">
        <v>48</v>
      </c>
      <c r="L10" s="5" t="s">
        <v>49</v>
      </c>
      <c r="N10" s="4" t="s">
        <v>15</v>
      </c>
      <c r="O10" s="5" t="s">
        <v>16</v>
      </c>
      <c r="P10" s="6" t="s">
        <v>18</v>
      </c>
      <c r="Q10" s="5" t="s">
        <v>19</v>
      </c>
      <c r="R10" s="4" t="s">
        <v>20</v>
      </c>
      <c r="S10" s="5" t="s">
        <v>21</v>
      </c>
      <c r="T10" s="4" t="s">
        <v>18</v>
      </c>
      <c r="U10" s="5" t="s">
        <v>19</v>
      </c>
    </row>
    <row r="11" spans="1:21" x14ac:dyDescent="0.3">
      <c r="A11" s="1"/>
      <c r="E11" s="8">
        <v>27.06</v>
      </c>
      <c r="F11" s="8">
        <v>27.06</v>
      </c>
      <c r="G11" s="7">
        <v>0.11</v>
      </c>
      <c r="H11" s="7">
        <v>0.111</v>
      </c>
      <c r="I11">
        <v>1.0999999999999999E-2</v>
      </c>
      <c r="J11">
        <v>1.0999999999999999E-2</v>
      </c>
      <c r="K11">
        <v>0.50900000000000001</v>
      </c>
      <c r="L11">
        <v>0.51100000000000001</v>
      </c>
      <c r="N11" s="8">
        <f>AVERAGE(E11:F11)</f>
        <v>27.06</v>
      </c>
      <c r="O11" s="8">
        <f>(F11-E11)/2+0.5</f>
        <v>0.5</v>
      </c>
      <c r="P11" s="7">
        <f>AVERAGE(G11:H11)</f>
        <v>0.1105</v>
      </c>
      <c r="R11" s="7">
        <f>AVERAGE(I11:J11)</f>
        <v>1.0999999999999999E-2</v>
      </c>
      <c r="S11" s="7">
        <f>(J11-I11)/2+0.01</f>
        <v>0.01</v>
      </c>
      <c r="T11" s="7">
        <f>AVERAGE(K11:L11)</f>
        <v>0.51</v>
      </c>
      <c r="U11" s="7">
        <f>(L11-K11)/2+T11*SQRT(0.03^2+0.002^2)</f>
        <v>1.6333962305940367E-2</v>
      </c>
    </row>
    <row r="12" spans="1:21" x14ac:dyDescent="0.3">
      <c r="A12" s="1" t="s">
        <v>65</v>
      </c>
      <c r="B12" s="9">
        <v>25</v>
      </c>
      <c r="C12" s="9" t="s">
        <v>7</v>
      </c>
      <c r="E12" s="8">
        <v>28.09</v>
      </c>
      <c r="F12" s="8">
        <v>28.09</v>
      </c>
      <c r="G12" s="7">
        <v>0.24199999999999999</v>
      </c>
      <c r="H12" s="7">
        <v>0.24299999999999999</v>
      </c>
      <c r="I12">
        <v>2.3E-2</v>
      </c>
      <c r="J12">
        <v>2.3E-2</v>
      </c>
      <c r="K12">
        <v>1.1279999999999999</v>
      </c>
      <c r="L12">
        <v>1.1319999999999999</v>
      </c>
      <c r="N12" s="8">
        <f t="shared" ref="N12:N22" si="0">AVERAGE(E12:F12)</f>
        <v>28.09</v>
      </c>
      <c r="O12" s="8">
        <f t="shared" ref="O12:O22" si="1">(F12-E12)/2+0.5</f>
        <v>0.5</v>
      </c>
      <c r="P12" s="7">
        <f t="shared" ref="P12:P22" si="2">AVERAGE(G12:H12)</f>
        <v>0.24249999999999999</v>
      </c>
      <c r="R12" s="7">
        <f t="shared" ref="R12:R22" si="3">AVERAGE(I12:J12)</f>
        <v>2.3E-2</v>
      </c>
      <c r="S12" s="7">
        <f t="shared" ref="S12:S22" si="4">(J12-I12)/2+0.01</f>
        <v>0.01</v>
      </c>
      <c r="T12" s="7">
        <f t="shared" ref="T12:T22" si="5">AVERAGE(K12:L12)</f>
        <v>1.1299999999999999</v>
      </c>
      <c r="U12" s="7">
        <f t="shared" ref="U12:U22" si="6">(L12-K12)/2+T12*SQRT(0.03^2+0.002^2)</f>
        <v>3.5975249815122769E-2</v>
      </c>
    </row>
    <row r="13" spans="1:21" x14ac:dyDescent="0.3">
      <c r="E13" s="8">
        <v>29.02</v>
      </c>
      <c r="F13" s="8">
        <v>29.02</v>
      </c>
      <c r="G13" s="7">
        <v>0.36399999999999999</v>
      </c>
      <c r="H13" s="7">
        <v>0.36499999999999999</v>
      </c>
      <c r="I13">
        <v>3.5000000000000003E-2</v>
      </c>
      <c r="J13">
        <v>3.5000000000000003E-2</v>
      </c>
      <c r="K13">
        <v>1.694</v>
      </c>
      <c r="L13">
        <v>1.696</v>
      </c>
      <c r="N13" s="8">
        <f t="shared" si="0"/>
        <v>29.02</v>
      </c>
      <c r="O13" s="8">
        <f t="shared" si="1"/>
        <v>0.5</v>
      </c>
      <c r="P13" s="7">
        <f t="shared" si="2"/>
        <v>0.36449999999999999</v>
      </c>
      <c r="R13" s="7">
        <f t="shared" si="3"/>
        <v>3.5000000000000003E-2</v>
      </c>
      <c r="S13" s="7">
        <f t="shared" si="4"/>
        <v>0.01</v>
      </c>
      <c r="T13" s="7">
        <f t="shared" si="5"/>
        <v>1.6949999999999998</v>
      </c>
      <c r="U13" s="7">
        <f t="shared" si="6"/>
        <v>5.1962874722684155E-2</v>
      </c>
    </row>
    <row r="14" spans="1:21" x14ac:dyDescent="0.3">
      <c r="E14" s="8">
        <v>30.05</v>
      </c>
      <c r="F14" s="8">
        <v>30.05</v>
      </c>
      <c r="G14" s="7">
        <v>0.498</v>
      </c>
      <c r="H14" s="7">
        <v>0.499</v>
      </c>
      <c r="I14">
        <v>4.8000000000000001E-2</v>
      </c>
      <c r="J14">
        <v>4.8000000000000001E-2</v>
      </c>
      <c r="K14">
        <v>2.3130000000000002</v>
      </c>
      <c r="L14">
        <v>2.3140000000000001</v>
      </c>
      <c r="N14" s="8">
        <f t="shared" si="0"/>
        <v>30.05</v>
      </c>
      <c r="O14" s="8">
        <f t="shared" si="1"/>
        <v>0.5</v>
      </c>
      <c r="P14" s="7">
        <f t="shared" si="2"/>
        <v>0.4985</v>
      </c>
      <c r="R14" s="7">
        <f t="shared" si="3"/>
        <v>4.8000000000000001E-2</v>
      </c>
      <c r="S14" s="7">
        <f t="shared" si="4"/>
        <v>0.01</v>
      </c>
      <c r="T14" s="7">
        <f t="shared" si="5"/>
        <v>2.3135000000000003</v>
      </c>
      <c r="U14" s="7">
        <f t="shared" si="6"/>
        <v>7.0059062342731404E-2</v>
      </c>
    </row>
    <row r="15" spans="1:21" x14ac:dyDescent="0.3">
      <c r="E15" s="8">
        <v>31.4</v>
      </c>
      <c r="F15" s="8">
        <v>31.05</v>
      </c>
      <c r="G15" s="7">
        <v>0.63200000000000001</v>
      </c>
      <c r="H15" s="7">
        <v>0.63300000000000001</v>
      </c>
      <c r="I15">
        <v>6.0999999999999999E-2</v>
      </c>
      <c r="J15">
        <v>6.0999999999999999E-2</v>
      </c>
      <c r="K15">
        <v>2.92</v>
      </c>
      <c r="L15">
        <v>2.9220000000000002</v>
      </c>
      <c r="N15" s="8">
        <f t="shared" si="0"/>
        <v>31.225000000000001</v>
      </c>
      <c r="O15" s="8">
        <f t="shared" si="1"/>
        <v>0.32500000000000107</v>
      </c>
      <c r="P15" s="7">
        <f t="shared" si="2"/>
        <v>0.63250000000000006</v>
      </c>
      <c r="R15" s="7">
        <f t="shared" si="3"/>
        <v>6.0999999999999999E-2</v>
      </c>
      <c r="S15" s="7">
        <f t="shared" si="4"/>
        <v>0.01</v>
      </c>
      <c r="T15" s="7">
        <f t="shared" si="5"/>
        <v>2.9210000000000003</v>
      </c>
      <c r="U15" s="7">
        <f t="shared" si="6"/>
        <v>8.8824517442454648E-2</v>
      </c>
    </row>
    <row r="16" spans="1:21" x14ac:dyDescent="0.3">
      <c r="E16" s="8">
        <v>32</v>
      </c>
      <c r="F16" s="8">
        <v>32</v>
      </c>
      <c r="G16" s="7">
        <v>0.76600000000000001</v>
      </c>
      <c r="H16" s="7">
        <v>0.76700000000000002</v>
      </c>
      <c r="I16">
        <v>7.3999999999999996E-2</v>
      </c>
      <c r="J16">
        <v>7.3999999999999996E-2</v>
      </c>
      <c r="K16">
        <v>3.5129999999999999</v>
      </c>
      <c r="L16">
        <v>3.5150000000000001</v>
      </c>
      <c r="N16" s="8">
        <f t="shared" si="0"/>
        <v>32</v>
      </c>
      <c r="O16" s="8">
        <f t="shared" si="1"/>
        <v>0.5</v>
      </c>
      <c r="P16" s="7">
        <f t="shared" si="2"/>
        <v>0.76649999999999996</v>
      </c>
      <c r="R16" s="7">
        <f t="shared" si="3"/>
        <v>7.3999999999999996E-2</v>
      </c>
      <c r="S16" s="7">
        <f t="shared" si="4"/>
        <v>0.01</v>
      </c>
      <c r="T16" s="7">
        <f t="shared" si="5"/>
        <v>3.5140000000000002</v>
      </c>
      <c r="U16" s="7">
        <f t="shared" si="6"/>
        <v>0.10665400694720491</v>
      </c>
    </row>
    <row r="17" spans="5:21" x14ac:dyDescent="0.3">
      <c r="E17" s="8">
        <v>33.020000000000003</v>
      </c>
      <c r="F17" s="8">
        <v>33.03</v>
      </c>
      <c r="G17" s="7">
        <v>0.90600000000000003</v>
      </c>
      <c r="H17" s="7">
        <v>0.90600000000000003</v>
      </c>
      <c r="I17">
        <v>8.6999999999999994E-2</v>
      </c>
      <c r="J17">
        <v>8.6999999999999994E-2</v>
      </c>
      <c r="K17">
        <v>4.1420000000000003</v>
      </c>
      <c r="L17">
        <v>4.1459999999999999</v>
      </c>
      <c r="N17" s="8">
        <f t="shared" si="0"/>
        <v>33.025000000000006</v>
      </c>
      <c r="O17" s="8">
        <f t="shared" si="1"/>
        <v>0.50499999999999901</v>
      </c>
      <c r="P17" s="7">
        <f t="shared" si="2"/>
        <v>0.90600000000000003</v>
      </c>
      <c r="R17" s="7">
        <f t="shared" si="3"/>
        <v>8.6999999999999994E-2</v>
      </c>
      <c r="S17" s="7">
        <f t="shared" si="4"/>
        <v>0.01</v>
      </c>
      <c r="T17" s="7">
        <f t="shared" si="5"/>
        <v>4.1440000000000001</v>
      </c>
      <c r="U17" s="7">
        <f t="shared" si="6"/>
        <v>0.12659596038395443</v>
      </c>
    </row>
    <row r="18" spans="5:21" x14ac:dyDescent="0.3">
      <c r="E18" s="8">
        <v>34.08</v>
      </c>
      <c r="F18" s="8">
        <v>34.090000000000003</v>
      </c>
      <c r="G18" s="7">
        <v>1.0549999999999999</v>
      </c>
      <c r="H18" s="7">
        <v>1.056</v>
      </c>
      <c r="I18">
        <v>0.10100000000000001</v>
      </c>
      <c r="J18">
        <v>0.10100000000000001</v>
      </c>
      <c r="K18">
        <v>4.7880000000000003</v>
      </c>
      <c r="L18">
        <v>4.7919999999999998</v>
      </c>
      <c r="N18" s="8">
        <f t="shared" si="0"/>
        <v>34.085000000000001</v>
      </c>
      <c r="O18" s="8">
        <f t="shared" si="1"/>
        <v>0.50500000000000256</v>
      </c>
      <c r="P18" s="7">
        <f t="shared" si="2"/>
        <v>1.0554999999999999</v>
      </c>
      <c r="R18" s="7">
        <f t="shared" si="3"/>
        <v>0.10100000000000001</v>
      </c>
      <c r="S18" s="7">
        <f t="shared" si="4"/>
        <v>0.01</v>
      </c>
      <c r="T18" s="7">
        <f t="shared" si="5"/>
        <v>4.79</v>
      </c>
      <c r="U18" s="7">
        <f t="shared" si="6"/>
        <v>0.14601897930481222</v>
      </c>
    </row>
    <row r="19" spans="5:21" x14ac:dyDescent="0.3">
      <c r="E19" s="8">
        <v>35.020000000000003</v>
      </c>
      <c r="F19" s="8">
        <v>35.020000000000003</v>
      </c>
      <c r="G19" s="7">
        <v>1.1830000000000001</v>
      </c>
      <c r="H19" s="7">
        <v>1.1839999999999999</v>
      </c>
      <c r="I19">
        <v>0.114</v>
      </c>
      <c r="J19">
        <v>0.114</v>
      </c>
      <c r="K19">
        <v>5.3630000000000004</v>
      </c>
      <c r="L19">
        <v>5.3650000000000002</v>
      </c>
      <c r="N19" s="8">
        <f t="shared" si="0"/>
        <v>35.020000000000003</v>
      </c>
      <c r="O19" s="8">
        <f t="shared" si="1"/>
        <v>0.5</v>
      </c>
      <c r="P19" s="7">
        <f t="shared" si="2"/>
        <v>1.1835</v>
      </c>
      <c r="R19" s="7">
        <f t="shared" si="3"/>
        <v>0.114</v>
      </c>
      <c r="S19" s="7">
        <f t="shared" si="4"/>
        <v>0.01</v>
      </c>
      <c r="T19" s="7">
        <f t="shared" si="5"/>
        <v>5.3640000000000008</v>
      </c>
      <c r="U19" s="7">
        <f t="shared" si="6"/>
        <v>0.16227720354718447</v>
      </c>
    </row>
    <row r="20" spans="5:21" x14ac:dyDescent="0.3">
      <c r="E20" s="8">
        <v>36.04</v>
      </c>
      <c r="F20" s="8">
        <v>36.04</v>
      </c>
      <c r="G20" s="7">
        <v>1.3260000000000001</v>
      </c>
      <c r="H20" s="7">
        <v>1.327</v>
      </c>
      <c r="I20">
        <v>0.128</v>
      </c>
      <c r="J20">
        <v>0.128</v>
      </c>
      <c r="K20">
        <v>5.992</v>
      </c>
      <c r="L20">
        <v>5.9939999999999998</v>
      </c>
      <c r="N20" s="8">
        <f t="shared" si="0"/>
        <v>36.04</v>
      </c>
      <c r="O20" s="8">
        <f t="shared" si="1"/>
        <v>0.5</v>
      </c>
      <c r="P20" s="7">
        <f t="shared" si="2"/>
        <v>1.3265</v>
      </c>
      <c r="R20" s="7">
        <f t="shared" si="3"/>
        <v>0.128</v>
      </c>
      <c r="S20" s="7">
        <f t="shared" si="4"/>
        <v>0.01</v>
      </c>
      <c r="T20" s="7">
        <f t="shared" si="5"/>
        <v>5.9930000000000003</v>
      </c>
      <c r="U20" s="7">
        <f t="shared" si="6"/>
        <v>0.18118909039117756</v>
      </c>
    </row>
    <row r="21" spans="5:21" x14ac:dyDescent="0.3">
      <c r="E21" s="8">
        <v>37.07</v>
      </c>
      <c r="F21" s="8">
        <v>37.07</v>
      </c>
      <c r="G21" s="7">
        <v>1.474</v>
      </c>
      <c r="H21" s="7">
        <v>1.4750000000000001</v>
      </c>
      <c r="I21">
        <v>0.14199999999999999</v>
      </c>
      <c r="J21">
        <v>0.14199999999999999</v>
      </c>
      <c r="K21">
        <v>6.633</v>
      </c>
      <c r="L21">
        <v>6.6349999999999998</v>
      </c>
      <c r="N21" s="8">
        <f t="shared" si="0"/>
        <v>37.07</v>
      </c>
      <c r="O21" s="8">
        <f t="shared" si="1"/>
        <v>0.5</v>
      </c>
      <c r="P21" s="7">
        <f t="shared" si="2"/>
        <v>1.4744999999999999</v>
      </c>
      <c r="R21" s="7">
        <f t="shared" si="3"/>
        <v>0.14199999999999999</v>
      </c>
      <c r="S21" s="7">
        <f t="shared" si="4"/>
        <v>0.01</v>
      </c>
      <c r="T21" s="7">
        <f t="shared" si="5"/>
        <v>6.6340000000000003</v>
      </c>
      <c r="U21" s="7">
        <f t="shared" si="6"/>
        <v>0.20046177634825163</v>
      </c>
    </row>
    <row r="22" spans="5:21" x14ac:dyDescent="0.3">
      <c r="E22" s="8">
        <v>38.08</v>
      </c>
      <c r="F22" s="8">
        <v>38.08</v>
      </c>
      <c r="G22" s="7">
        <v>1.6180000000000001</v>
      </c>
      <c r="H22" s="7">
        <v>1.619</v>
      </c>
      <c r="I22">
        <v>0.156</v>
      </c>
      <c r="J22">
        <v>0.156</v>
      </c>
      <c r="K22">
        <v>7.2530000000000001</v>
      </c>
      <c r="L22">
        <v>7.2569999999999997</v>
      </c>
      <c r="N22" s="8">
        <f t="shared" si="0"/>
        <v>38.08</v>
      </c>
      <c r="O22" s="8">
        <f t="shared" si="1"/>
        <v>0.5</v>
      </c>
      <c r="P22" s="7">
        <f t="shared" si="2"/>
        <v>1.6185</v>
      </c>
      <c r="R22" s="7">
        <f t="shared" si="3"/>
        <v>0.156</v>
      </c>
      <c r="S22" s="7">
        <f t="shared" si="4"/>
        <v>0.01</v>
      </c>
      <c r="T22" s="7">
        <f t="shared" si="5"/>
        <v>7.2549999999999999</v>
      </c>
      <c r="U22" s="7">
        <f t="shared" si="6"/>
        <v>0.22013313045019067</v>
      </c>
    </row>
    <row r="23" spans="5:21" x14ac:dyDescent="0.3">
      <c r="E23" s="8"/>
      <c r="F23" s="8"/>
      <c r="G23" s="7"/>
      <c r="H23" s="7"/>
      <c r="K23" s="8"/>
      <c r="L23" s="8"/>
      <c r="N23" s="8"/>
      <c r="O23" s="8"/>
      <c r="P23" s="7"/>
      <c r="R23" s="7"/>
      <c r="S23" s="7"/>
      <c r="T23" s="7"/>
      <c r="U23" s="7"/>
    </row>
    <row r="24" spans="5:21" x14ac:dyDescent="0.3">
      <c r="E24" s="8"/>
      <c r="F24" s="8"/>
      <c r="G24" s="7"/>
      <c r="H24" s="7"/>
      <c r="K24" s="8"/>
      <c r="L24" s="8"/>
      <c r="N24" s="8"/>
      <c r="O24" s="8"/>
      <c r="P24" s="7"/>
      <c r="R24" s="7"/>
      <c r="S24" s="7"/>
      <c r="T24" s="7"/>
      <c r="U24" s="7"/>
    </row>
    <row r="25" spans="5:21" x14ac:dyDescent="0.3">
      <c r="E25" s="8"/>
      <c r="F25" s="8"/>
      <c r="G25" s="7"/>
      <c r="H25" s="7"/>
      <c r="K25" s="8"/>
      <c r="L25" s="8"/>
      <c r="N25" s="8"/>
      <c r="O25" s="8"/>
      <c r="P25" s="7"/>
      <c r="R25" s="7"/>
      <c r="S25" s="7"/>
      <c r="T25" s="7"/>
      <c r="U25" s="7"/>
    </row>
    <row r="26" spans="5:21" x14ac:dyDescent="0.3">
      <c r="E26" s="8"/>
      <c r="F26" s="8"/>
      <c r="G26" s="7"/>
      <c r="H26" s="7"/>
      <c r="K26" s="8"/>
      <c r="L26" s="8"/>
      <c r="N26" s="8"/>
      <c r="O26" s="8"/>
      <c r="P26" s="7"/>
      <c r="R26" s="7"/>
      <c r="S26" s="7"/>
      <c r="T26" s="7"/>
      <c r="U26" s="7"/>
    </row>
    <row r="27" spans="5:21" x14ac:dyDescent="0.3">
      <c r="E27" s="8"/>
      <c r="F27" s="8"/>
      <c r="G27" s="7"/>
      <c r="H27" s="7"/>
      <c r="K27" s="8"/>
      <c r="L27" s="8"/>
      <c r="N27" s="8"/>
      <c r="O27" s="8"/>
      <c r="P27" s="7"/>
      <c r="R27" s="7"/>
      <c r="S27" s="7"/>
      <c r="T27" s="7"/>
      <c r="U27" s="7"/>
    </row>
    <row r="28" spans="5:21" x14ac:dyDescent="0.3">
      <c r="E28" s="8"/>
      <c r="F28" s="8"/>
      <c r="G28" s="7"/>
      <c r="H28" s="7"/>
      <c r="K28" s="8"/>
      <c r="L28" s="8"/>
      <c r="N28" s="8"/>
      <c r="O28" s="8"/>
      <c r="P28" s="7"/>
      <c r="R28" s="7"/>
      <c r="S28" s="7"/>
      <c r="T28" s="7"/>
      <c r="U28" s="7"/>
    </row>
    <row r="29" spans="5:21" x14ac:dyDescent="0.3">
      <c r="E29" s="8"/>
      <c r="F29" s="8"/>
      <c r="G29" s="7"/>
      <c r="H29" s="7"/>
      <c r="K29" s="8"/>
      <c r="L29" s="8"/>
      <c r="N29" s="8"/>
      <c r="O29" s="8"/>
      <c r="P29" s="7"/>
      <c r="R29" s="7"/>
      <c r="S29" s="7"/>
      <c r="T29" s="7"/>
      <c r="U29" s="7"/>
    </row>
    <row r="30" spans="5:21" x14ac:dyDescent="0.3">
      <c r="E30" s="8"/>
      <c r="F30" s="8"/>
      <c r="G30" s="7"/>
      <c r="H30" s="7"/>
      <c r="K30" s="8"/>
      <c r="L30" s="8"/>
      <c r="N30" s="8"/>
      <c r="O30" s="8"/>
      <c r="P30" s="7"/>
      <c r="R30" s="7"/>
      <c r="S30" s="7"/>
      <c r="T30" s="7"/>
      <c r="U30" s="7"/>
    </row>
    <row r="31" spans="5:21" x14ac:dyDescent="0.3">
      <c r="E31" s="8"/>
      <c r="F31" s="8"/>
      <c r="G31" s="7"/>
      <c r="H31" s="7"/>
      <c r="K31" s="8"/>
      <c r="L31" s="8"/>
      <c r="N31" s="8"/>
      <c r="O31" s="8"/>
      <c r="P31" s="7"/>
      <c r="R31" s="7"/>
      <c r="S31" s="7"/>
      <c r="T31" s="7"/>
      <c r="U31" s="7"/>
    </row>
    <row r="32" spans="5:21" x14ac:dyDescent="0.3">
      <c r="R32" s="7"/>
      <c r="S32" s="7"/>
      <c r="T32" s="7"/>
      <c r="U32" s="7"/>
    </row>
    <row r="35" spans="6:6" x14ac:dyDescent="0.3">
      <c r="F35" s="7"/>
    </row>
    <row r="36" spans="6:6" x14ac:dyDescent="0.3">
      <c r="F36" s="7"/>
    </row>
    <row r="37" spans="6:6" x14ac:dyDescent="0.3">
      <c r="F37" s="7"/>
    </row>
  </sheetData>
  <mergeCells count="16">
    <mergeCell ref="E5:L5"/>
    <mergeCell ref="N5:U5"/>
    <mergeCell ref="A1:C1"/>
    <mergeCell ref="E3:L3"/>
    <mergeCell ref="N3:U3"/>
    <mergeCell ref="E4:L4"/>
    <mergeCell ref="N4:U4"/>
    <mergeCell ref="N6:U6"/>
    <mergeCell ref="E8:F8"/>
    <mergeCell ref="G8:H8"/>
    <mergeCell ref="I8:J8"/>
    <mergeCell ref="K8:L8"/>
    <mergeCell ref="N8:O8"/>
    <mergeCell ref="P8:Q8"/>
    <mergeCell ref="R8:S8"/>
    <mergeCell ref="T8:U8"/>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F2374-53DE-46C9-881B-C6743F4ED69D}">
  <sheetPr codeName="Sheet4"/>
  <dimension ref="A1:U37"/>
  <sheetViews>
    <sheetView workbookViewId="0">
      <selection activeCell="B13" sqref="B13"/>
    </sheetView>
  </sheetViews>
  <sheetFormatPr defaultRowHeight="14.4" x14ac:dyDescent="0.3"/>
  <cols>
    <col min="1" max="1" width="23.21875" bestFit="1" customWidth="1"/>
    <col min="2" max="2" width="16.33203125" bestFit="1" customWidth="1"/>
    <col min="3" max="3" width="20.6640625" customWidth="1"/>
    <col min="5" max="6" width="7" bestFit="1" customWidth="1"/>
    <col min="7" max="7" width="7.21875" customWidth="1"/>
    <col min="8" max="8" width="5.77734375" bestFit="1" customWidth="1"/>
    <col min="9" max="9" width="9.21875" customWidth="1"/>
    <col min="10" max="10" width="8.109375" customWidth="1"/>
    <col min="11" max="12" width="6" bestFit="1" customWidth="1"/>
    <col min="14" max="14" width="5.5546875" bestFit="1" customWidth="1"/>
    <col min="15" max="15" width="7.33203125" bestFit="1" customWidth="1"/>
    <col min="16" max="16" width="5.5546875" bestFit="1" customWidth="1"/>
    <col min="17" max="17" width="8.77734375" bestFit="1" customWidth="1"/>
  </cols>
  <sheetData>
    <row r="1" spans="1:21" ht="25.8" x14ac:dyDescent="0.5">
      <c r="A1" s="10" t="s">
        <v>33</v>
      </c>
      <c r="B1" s="10"/>
      <c r="C1" s="10"/>
    </row>
    <row r="3" spans="1:21" x14ac:dyDescent="0.3">
      <c r="A3" s="1" t="s">
        <v>27</v>
      </c>
      <c r="E3" s="15" t="s">
        <v>52</v>
      </c>
      <c r="F3" s="15"/>
      <c r="G3" s="15"/>
      <c r="H3" s="15"/>
      <c r="I3" s="15"/>
      <c r="J3" s="15"/>
      <c r="K3" s="15"/>
      <c r="L3" s="15"/>
      <c r="N3" s="15" t="s">
        <v>53</v>
      </c>
      <c r="O3" s="15"/>
      <c r="P3" s="15"/>
      <c r="Q3" s="15"/>
      <c r="R3" s="15"/>
      <c r="S3" s="15"/>
      <c r="T3" s="15"/>
      <c r="U3" s="15"/>
    </row>
    <row r="4" spans="1:21" x14ac:dyDescent="0.3">
      <c r="A4" s="1"/>
      <c r="E4" s="12" t="s">
        <v>54</v>
      </c>
      <c r="F4" s="12"/>
      <c r="G4" s="12"/>
      <c r="H4" s="12"/>
      <c r="I4" s="12"/>
      <c r="J4" s="12"/>
      <c r="K4" s="12"/>
      <c r="L4" s="12"/>
      <c r="N4" s="12" t="s">
        <v>61</v>
      </c>
      <c r="O4" s="12"/>
      <c r="P4" s="12"/>
      <c r="Q4" s="12"/>
      <c r="R4" s="12"/>
      <c r="S4" s="12"/>
      <c r="T4" s="12"/>
      <c r="U4" s="12"/>
    </row>
    <row r="5" spans="1:21" x14ac:dyDescent="0.3">
      <c r="A5" s="1" t="s">
        <v>28</v>
      </c>
      <c r="B5" t="s">
        <v>2</v>
      </c>
      <c r="E5" s="12" t="s">
        <v>57</v>
      </c>
      <c r="F5" s="12"/>
      <c r="G5" s="12"/>
      <c r="H5" s="12"/>
      <c r="I5" s="12"/>
      <c r="J5" s="12"/>
      <c r="K5" s="12"/>
      <c r="L5" s="12"/>
      <c r="N5" s="12" t="s">
        <v>60</v>
      </c>
      <c r="O5" s="12"/>
      <c r="P5" s="12"/>
      <c r="Q5" s="12"/>
      <c r="R5" s="12"/>
      <c r="S5" s="12"/>
      <c r="T5" s="12"/>
      <c r="U5" s="12"/>
    </row>
    <row r="6" spans="1:21" x14ac:dyDescent="0.3">
      <c r="A6" s="1" t="s">
        <v>29</v>
      </c>
      <c r="B6" t="s">
        <v>8</v>
      </c>
      <c r="C6" t="s">
        <v>69</v>
      </c>
      <c r="N6" s="12" t="s">
        <v>63</v>
      </c>
      <c r="O6" s="12"/>
      <c r="P6" s="12"/>
      <c r="Q6" s="12"/>
      <c r="R6" s="12"/>
      <c r="S6" s="12"/>
      <c r="T6" s="12"/>
      <c r="U6" s="12"/>
    </row>
    <row r="7" spans="1:21" x14ac:dyDescent="0.3">
      <c r="A7" s="1" t="s">
        <v>30</v>
      </c>
      <c r="B7" t="s">
        <v>3</v>
      </c>
    </row>
    <row r="8" spans="1:21" x14ac:dyDescent="0.3">
      <c r="A8" s="1" t="s">
        <v>31</v>
      </c>
      <c r="B8" t="s">
        <v>4</v>
      </c>
      <c r="E8" s="13" t="s">
        <v>67</v>
      </c>
      <c r="F8" s="14"/>
      <c r="G8" s="13" t="s">
        <v>64</v>
      </c>
      <c r="H8" s="14"/>
      <c r="I8" s="13" t="s">
        <v>0</v>
      </c>
      <c r="J8" s="14"/>
      <c r="K8" s="13" t="s">
        <v>1</v>
      </c>
      <c r="L8" s="14"/>
      <c r="N8" s="13" t="s">
        <v>34</v>
      </c>
      <c r="O8" s="14"/>
      <c r="P8" s="13" t="s">
        <v>1</v>
      </c>
      <c r="Q8" s="14"/>
      <c r="R8" s="13" t="s">
        <v>0</v>
      </c>
      <c r="S8" s="14"/>
      <c r="T8" s="13" t="s">
        <v>1</v>
      </c>
      <c r="U8" s="14"/>
    </row>
    <row r="9" spans="1:21" x14ac:dyDescent="0.3">
      <c r="A9" s="1" t="s">
        <v>50</v>
      </c>
      <c r="B9" t="s">
        <v>5</v>
      </c>
      <c r="E9" s="2" t="s">
        <v>17</v>
      </c>
      <c r="F9" s="3" t="s">
        <v>15</v>
      </c>
      <c r="G9" s="2" t="s">
        <v>24</v>
      </c>
      <c r="H9" s="3" t="s">
        <v>18</v>
      </c>
      <c r="I9" s="2" t="s">
        <v>25</v>
      </c>
      <c r="J9" s="3" t="s">
        <v>20</v>
      </c>
      <c r="K9" s="2" t="s">
        <v>6</v>
      </c>
      <c r="L9" s="3"/>
      <c r="N9" s="2" t="s">
        <v>35</v>
      </c>
      <c r="O9" s="3" t="s">
        <v>26</v>
      </c>
      <c r="P9" s="2" t="s">
        <v>24</v>
      </c>
      <c r="Q9" s="3" t="s">
        <v>59</v>
      </c>
      <c r="R9" s="2" t="s">
        <v>25</v>
      </c>
      <c r="S9" s="3" t="s">
        <v>58</v>
      </c>
      <c r="T9" s="2" t="s">
        <v>6</v>
      </c>
      <c r="U9" s="3" t="s">
        <v>62</v>
      </c>
    </row>
    <row r="10" spans="1:21" x14ac:dyDescent="0.3">
      <c r="A10" s="1" t="s">
        <v>51</v>
      </c>
      <c r="E10" s="4" t="s">
        <v>55</v>
      </c>
      <c r="F10" s="5" t="s">
        <v>56</v>
      </c>
      <c r="G10" s="4" t="s">
        <v>48</v>
      </c>
      <c r="H10" s="5" t="s">
        <v>49</v>
      </c>
      <c r="I10" s="4" t="s">
        <v>48</v>
      </c>
      <c r="J10" s="5" t="s">
        <v>49</v>
      </c>
      <c r="K10" s="4" t="s">
        <v>48</v>
      </c>
      <c r="L10" s="5" t="s">
        <v>49</v>
      </c>
      <c r="N10" s="4" t="s">
        <v>15</v>
      </c>
      <c r="O10" s="5" t="s">
        <v>16</v>
      </c>
      <c r="P10" s="6" t="s">
        <v>18</v>
      </c>
      <c r="Q10" s="5" t="s">
        <v>19</v>
      </c>
      <c r="R10" s="4" t="s">
        <v>20</v>
      </c>
      <c r="S10" s="5" t="s">
        <v>21</v>
      </c>
      <c r="T10" s="4" t="s">
        <v>18</v>
      </c>
      <c r="U10" s="5" t="s">
        <v>19</v>
      </c>
    </row>
    <row r="11" spans="1:21" x14ac:dyDescent="0.3">
      <c r="A11" s="1"/>
      <c r="E11" s="8">
        <v>25</v>
      </c>
      <c r="F11" s="8">
        <v>25</v>
      </c>
      <c r="G11">
        <v>0.78800000000000003</v>
      </c>
      <c r="H11">
        <v>0.78900000000000003</v>
      </c>
      <c r="I11">
        <v>7.5999999999999998E-2</v>
      </c>
      <c r="J11">
        <v>7.5999999999999998E-2</v>
      </c>
      <c r="K11">
        <v>3.375</v>
      </c>
      <c r="L11">
        <v>3.38</v>
      </c>
      <c r="N11" s="8">
        <f>AVERAGE(E11:F11)</f>
        <v>25</v>
      </c>
      <c r="O11" s="8">
        <f>(F11-E11)/2+0.5</f>
        <v>0.5</v>
      </c>
      <c r="P11" s="7">
        <f>AVERAGE(G11:H11)</f>
        <v>0.78849999999999998</v>
      </c>
      <c r="R11" s="7">
        <f>AVERAGE(I11:J11)</f>
        <v>7.5999999999999998E-2</v>
      </c>
      <c r="S11" s="7">
        <f>(J11-I11)/2+0.01</f>
        <v>0.01</v>
      </c>
      <c r="T11" s="7">
        <f>AVERAGE(K11:L11)</f>
        <v>3.3774999999999999</v>
      </c>
      <c r="U11" s="7">
        <f>(L11-K11)/2+T11*SQRT(0.03^2+0.002^2)</f>
        <v>0.10404991703590893</v>
      </c>
    </row>
    <row r="12" spans="1:21" x14ac:dyDescent="0.3">
      <c r="A12" s="1" t="s">
        <v>66</v>
      </c>
      <c r="B12" s="9">
        <v>31.07</v>
      </c>
      <c r="C12" s="9" t="s">
        <v>32</v>
      </c>
      <c r="E12" s="8">
        <v>23.01</v>
      </c>
      <c r="F12" s="8">
        <v>23.01</v>
      </c>
      <c r="G12">
        <v>0.95799999999999996</v>
      </c>
      <c r="H12">
        <v>0.95899999999999996</v>
      </c>
      <c r="I12">
        <v>9.1999999999999998E-2</v>
      </c>
      <c r="J12">
        <v>9.1999999999999998E-2</v>
      </c>
      <c r="K12">
        <v>4.0839999999999996</v>
      </c>
      <c r="L12">
        <v>4.0860000000000003</v>
      </c>
      <c r="N12" s="8">
        <f t="shared" ref="N12:N19" si="0">AVERAGE(E12:F12)</f>
        <v>23.01</v>
      </c>
      <c r="O12" s="8">
        <f t="shared" ref="O12:O19" si="1">(F12-E12)/2+0.5</f>
        <v>0.5</v>
      </c>
      <c r="P12" s="7">
        <f t="shared" ref="P12:P19" si="2">AVERAGE(G12:H12)</f>
        <v>0.95849999999999991</v>
      </c>
      <c r="R12" s="7">
        <f t="shared" ref="R12:R19" si="3">AVERAGE(I12:J12)</f>
        <v>9.1999999999999998E-2</v>
      </c>
      <c r="S12" s="7">
        <f t="shared" ref="S12:S19" si="4">(J12-I12)/2+0.01</f>
        <v>0.01</v>
      </c>
      <c r="T12" s="7">
        <f t="shared" ref="T12:T19" si="5">AVERAGE(K12:L12)</f>
        <v>4.085</v>
      </c>
      <c r="U12" s="7">
        <f t="shared" ref="U12:U19" si="6">(L12-K12)/2+T12*SQRT(0.03^2+0.002^2)</f>
        <v>0.12382203141130699</v>
      </c>
    </row>
    <row r="13" spans="1:21" x14ac:dyDescent="0.3">
      <c r="E13" s="8">
        <v>20</v>
      </c>
      <c r="F13" s="8">
        <v>20</v>
      </c>
      <c r="G13">
        <v>1.1919999999999999</v>
      </c>
      <c r="H13">
        <v>1.1930000000000001</v>
      </c>
      <c r="I13">
        <v>0.115</v>
      </c>
      <c r="J13">
        <v>0.115</v>
      </c>
      <c r="K13">
        <v>5.0620000000000003</v>
      </c>
      <c r="L13">
        <v>5.0629999999999997</v>
      </c>
      <c r="N13" s="8">
        <f t="shared" si="0"/>
        <v>20</v>
      </c>
      <c r="O13" s="8">
        <f t="shared" si="1"/>
        <v>0.5</v>
      </c>
      <c r="P13" s="7">
        <f t="shared" si="2"/>
        <v>1.1924999999999999</v>
      </c>
      <c r="R13" s="7">
        <f t="shared" si="3"/>
        <v>0.115</v>
      </c>
      <c r="S13" s="7">
        <f t="shared" si="4"/>
        <v>0.01</v>
      </c>
      <c r="T13" s="7">
        <f t="shared" si="5"/>
        <v>5.0625</v>
      </c>
      <c r="U13" s="7">
        <f t="shared" si="6"/>
        <v>0.15271212583102542</v>
      </c>
    </row>
    <row r="14" spans="1:21" x14ac:dyDescent="0.3">
      <c r="E14" s="8">
        <v>16.989999999999998</v>
      </c>
      <c r="F14" s="8">
        <v>16.989999999999998</v>
      </c>
      <c r="G14">
        <v>1.413</v>
      </c>
      <c r="H14">
        <v>1.4139999999999999</v>
      </c>
      <c r="I14">
        <v>0.13600000000000001</v>
      </c>
      <c r="J14">
        <v>0.13600000000000001</v>
      </c>
      <c r="K14">
        <v>5.952</v>
      </c>
      <c r="L14">
        <v>5.9550000000000001</v>
      </c>
      <c r="N14" s="8">
        <f t="shared" si="0"/>
        <v>16.989999999999998</v>
      </c>
      <c r="O14" s="8">
        <f t="shared" si="1"/>
        <v>0.5</v>
      </c>
      <c r="P14" s="7">
        <f t="shared" si="2"/>
        <v>1.4135</v>
      </c>
      <c r="R14" s="7">
        <f t="shared" si="3"/>
        <v>0.13600000000000001</v>
      </c>
      <c r="S14" s="7">
        <f t="shared" si="4"/>
        <v>0.01</v>
      </c>
      <c r="T14" s="7">
        <f t="shared" si="5"/>
        <v>5.9535</v>
      </c>
      <c r="U14" s="7">
        <f t="shared" si="6"/>
        <v>0.18050145997728625</v>
      </c>
    </row>
    <row r="15" spans="1:21" x14ac:dyDescent="0.3">
      <c r="E15" s="8">
        <v>14.99</v>
      </c>
      <c r="F15">
        <v>15</v>
      </c>
      <c r="G15">
        <v>1.5549999999999999</v>
      </c>
      <c r="H15">
        <v>1.556</v>
      </c>
      <c r="I15">
        <v>0.15</v>
      </c>
      <c r="J15">
        <v>0.15</v>
      </c>
      <c r="K15">
        <v>6.5229999999999997</v>
      </c>
      <c r="L15">
        <v>6.5259999999999998</v>
      </c>
      <c r="N15" s="8">
        <f t="shared" si="0"/>
        <v>14.995000000000001</v>
      </c>
      <c r="O15" s="8">
        <f t="shared" si="1"/>
        <v>0.50499999999999989</v>
      </c>
      <c r="P15" s="7">
        <f t="shared" si="2"/>
        <v>1.5554999999999999</v>
      </c>
      <c r="R15" s="7">
        <f t="shared" si="3"/>
        <v>0.15</v>
      </c>
      <c r="S15" s="7">
        <f t="shared" si="4"/>
        <v>0.01</v>
      </c>
      <c r="T15" s="7">
        <f t="shared" si="5"/>
        <v>6.5244999999999997</v>
      </c>
      <c r="U15" s="7">
        <f t="shared" si="6"/>
        <v>0.19766948444138813</v>
      </c>
    </row>
    <row r="16" spans="1:21" x14ac:dyDescent="0.3">
      <c r="E16" s="8">
        <v>11.99</v>
      </c>
      <c r="F16" s="8">
        <v>11.99</v>
      </c>
      <c r="G16">
        <v>1.7430000000000001</v>
      </c>
      <c r="H16">
        <v>1.744</v>
      </c>
      <c r="I16">
        <v>0.16800000000000001</v>
      </c>
      <c r="J16">
        <v>0.16800000000000001</v>
      </c>
      <c r="K16">
        <v>7.3090000000000002</v>
      </c>
      <c r="L16">
        <v>7.3109999999999999</v>
      </c>
      <c r="N16" s="8">
        <f t="shared" si="0"/>
        <v>11.99</v>
      </c>
      <c r="O16" s="8">
        <f t="shared" si="1"/>
        <v>0.5</v>
      </c>
      <c r="P16" s="7">
        <f t="shared" si="2"/>
        <v>1.7435</v>
      </c>
      <c r="R16" s="7">
        <f t="shared" si="3"/>
        <v>0.16800000000000001</v>
      </c>
      <c r="S16" s="7">
        <f t="shared" si="4"/>
        <v>0.01</v>
      </c>
      <c r="T16" s="7">
        <f t="shared" si="5"/>
        <v>7.3100000000000005</v>
      </c>
      <c r="U16" s="7">
        <f t="shared" si="6"/>
        <v>0.22078679305181181</v>
      </c>
    </row>
    <row r="17" spans="5:21" x14ac:dyDescent="0.3">
      <c r="E17" s="8">
        <v>10</v>
      </c>
      <c r="F17" s="8">
        <v>10</v>
      </c>
      <c r="G17">
        <v>1.87</v>
      </c>
      <c r="H17">
        <v>1.871</v>
      </c>
      <c r="I17">
        <v>0.18</v>
      </c>
      <c r="J17">
        <v>0.18</v>
      </c>
      <c r="K17">
        <v>7.8129999999999997</v>
      </c>
      <c r="L17">
        <v>7.8150000000000004</v>
      </c>
      <c r="N17" s="8">
        <f t="shared" si="0"/>
        <v>10</v>
      </c>
      <c r="O17" s="8">
        <f t="shared" si="1"/>
        <v>0.5</v>
      </c>
      <c r="P17" s="7">
        <f t="shared" si="2"/>
        <v>1.8705000000000001</v>
      </c>
      <c r="R17" s="7">
        <f t="shared" si="3"/>
        <v>0.18</v>
      </c>
      <c r="S17" s="7">
        <f t="shared" si="4"/>
        <v>0.01</v>
      </c>
      <c r="T17" s="7">
        <f t="shared" si="5"/>
        <v>7.8140000000000001</v>
      </c>
      <c r="U17" s="7">
        <f t="shared" si="6"/>
        <v>0.23594035580121214</v>
      </c>
    </row>
    <row r="18" spans="5:21" x14ac:dyDescent="0.3">
      <c r="E18" s="8">
        <v>7</v>
      </c>
      <c r="F18" s="8">
        <v>7</v>
      </c>
      <c r="G18">
        <v>2.0539999999999998</v>
      </c>
      <c r="H18">
        <v>2.0550000000000002</v>
      </c>
      <c r="I18">
        <v>0.19800000000000001</v>
      </c>
      <c r="J18">
        <v>0.19800000000000001</v>
      </c>
      <c r="K18">
        <v>8.5129999999999999</v>
      </c>
      <c r="L18">
        <v>8.516</v>
      </c>
      <c r="N18" s="8">
        <f t="shared" si="0"/>
        <v>7</v>
      </c>
      <c r="O18" s="8">
        <f t="shared" si="1"/>
        <v>0.5</v>
      </c>
      <c r="P18" s="7">
        <f t="shared" si="2"/>
        <v>2.0545</v>
      </c>
      <c r="R18" s="7">
        <f t="shared" si="3"/>
        <v>0.19800000000000001</v>
      </c>
      <c r="S18" s="7">
        <f t="shared" si="4"/>
        <v>0.01</v>
      </c>
      <c r="T18" s="7">
        <f t="shared" si="5"/>
        <v>8.5145</v>
      </c>
      <c r="U18" s="7">
        <f t="shared" si="6"/>
        <v>0.25750200402731227</v>
      </c>
    </row>
    <row r="19" spans="5:21" x14ac:dyDescent="0.3">
      <c r="E19" s="8">
        <v>4.99</v>
      </c>
      <c r="F19">
        <v>5</v>
      </c>
      <c r="G19">
        <v>2.1800000000000002</v>
      </c>
      <c r="H19">
        <v>2.181</v>
      </c>
      <c r="I19">
        <v>0.21</v>
      </c>
      <c r="J19">
        <v>0.21</v>
      </c>
      <c r="K19">
        <v>8.9979999999999993</v>
      </c>
      <c r="L19">
        <v>9.0020000000000007</v>
      </c>
      <c r="N19" s="8">
        <f t="shared" si="0"/>
        <v>4.9950000000000001</v>
      </c>
      <c r="O19" s="8">
        <f t="shared" si="1"/>
        <v>0.50499999999999989</v>
      </c>
      <c r="P19" s="7">
        <f t="shared" si="2"/>
        <v>2.1805000000000003</v>
      </c>
      <c r="R19" s="7">
        <f t="shared" si="3"/>
        <v>0.21</v>
      </c>
      <c r="S19" s="7">
        <f t="shared" si="4"/>
        <v>0.01</v>
      </c>
      <c r="T19" s="7">
        <f t="shared" si="5"/>
        <v>9</v>
      </c>
      <c r="U19" s="7">
        <f t="shared" si="6"/>
        <v>0.27259933481071302</v>
      </c>
    </row>
    <row r="20" spans="5:21" x14ac:dyDescent="0.3">
      <c r="E20" s="8">
        <v>25</v>
      </c>
      <c r="F20" s="8">
        <v>25</v>
      </c>
      <c r="G20">
        <v>0.83899999999999997</v>
      </c>
      <c r="H20">
        <v>0.84</v>
      </c>
      <c r="I20">
        <v>8.1000000000000003E-2</v>
      </c>
      <c r="J20">
        <v>8.1000000000000003E-2</v>
      </c>
      <c r="K20">
        <v>3.5910000000000002</v>
      </c>
      <c r="L20">
        <v>3.5920000000000001</v>
      </c>
      <c r="N20" s="8">
        <f t="shared" ref="N20" si="7">AVERAGE(E20:F20)</f>
        <v>25</v>
      </c>
      <c r="O20" s="8">
        <f t="shared" ref="O20" si="8">(F20-E20)/2+0.5</f>
        <v>0.5</v>
      </c>
      <c r="P20" s="7">
        <f t="shared" ref="P20" si="9">AVERAGE(G20:H20)</f>
        <v>0.83949999999999991</v>
      </c>
      <c r="R20" s="7">
        <f t="shared" ref="R20" si="10">AVERAGE(I20:J20)</f>
        <v>8.1000000000000003E-2</v>
      </c>
      <c r="S20" s="7">
        <f t="shared" ref="S20" si="11">(J20-I20)/2+0.01</f>
        <v>0.01</v>
      </c>
      <c r="T20" s="7">
        <f t="shared" ref="T20" si="12">AVERAGE(K20:L20)</f>
        <v>3.5914999999999999</v>
      </c>
      <c r="U20" s="7">
        <f t="shared" ref="U20" si="13">(L20-K20)/2+T20*SQRT(0.03^2+0.002^2)</f>
        <v>0.10848416788585254</v>
      </c>
    </row>
    <row r="21" spans="5:21" x14ac:dyDescent="0.3">
      <c r="E21" s="8"/>
      <c r="F21" s="8"/>
      <c r="G21" s="7"/>
      <c r="H21" s="7"/>
      <c r="I21" s="7"/>
      <c r="J21" s="7"/>
      <c r="K21" s="8"/>
      <c r="L21" s="8"/>
      <c r="N21" s="8"/>
      <c r="O21" s="8"/>
      <c r="P21" s="7"/>
      <c r="R21" s="7"/>
      <c r="S21" s="7"/>
      <c r="T21" s="7"/>
      <c r="U21" s="7"/>
    </row>
    <row r="22" spans="5:21" x14ac:dyDescent="0.3">
      <c r="E22" s="8"/>
      <c r="F22" s="8"/>
      <c r="G22" s="7"/>
      <c r="H22" s="7"/>
      <c r="I22" s="7"/>
      <c r="J22" s="7"/>
      <c r="K22" s="8"/>
      <c r="L22" s="8"/>
      <c r="N22" s="8"/>
      <c r="O22" s="8"/>
      <c r="P22" s="7"/>
      <c r="R22" s="7"/>
      <c r="S22" s="7"/>
      <c r="T22" s="7"/>
      <c r="U22" s="7"/>
    </row>
    <row r="23" spans="5:21" x14ac:dyDescent="0.3">
      <c r="E23" s="8"/>
      <c r="F23" s="8"/>
      <c r="G23" s="7"/>
      <c r="H23" s="7"/>
      <c r="I23" s="7"/>
      <c r="J23" s="7"/>
      <c r="K23" s="8"/>
      <c r="L23" s="8"/>
      <c r="N23" s="8"/>
      <c r="O23" s="8"/>
      <c r="P23" s="7"/>
      <c r="R23" s="7"/>
      <c r="S23" s="7"/>
      <c r="T23" s="7"/>
      <c r="U23" s="7"/>
    </row>
    <row r="24" spans="5:21" x14ac:dyDescent="0.3">
      <c r="E24" s="8"/>
      <c r="F24" s="8"/>
      <c r="G24" s="7"/>
      <c r="H24" s="7"/>
      <c r="I24" s="7"/>
      <c r="J24" s="7"/>
      <c r="K24" s="8"/>
      <c r="L24" s="8"/>
      <c r="N24" s="8"/>
      <c r="O24" s="8"/>
      <c r="P24" s="7"/>
      <c r="R24" s="7"/>
      <c r="S24" s="7"/>
      <c r="T24" s="7"/>
      <c r="U24" s="7"/>
    </row>
    <row r="25" spans="5:21" x14ac:dyDescent="0.3">
      <c r="E25" s="8"/>
      <c r="F25" s="8"/>
      <c r="G25" s="7"/>
      <c r="H25" s="7"/>
      <c r="I25" s="7"/>
      <c r="J25" s="7"/>
      <c r="K25" s="8"/>
      <c r="L25" s="8"/>
      <c r="N25" s="8"/>
      <c r="O25" s="8"/>
      <c r="P25" s="7"/>
      <c r="R25" s="7"/>
      <c r="S25" s="7"/>
      <c r="T25" s="7"/>
      <c r="U25" s="7"/>
    </row>
    <row r="26" spans="5:21" x14ac:dyDescent="0.3">
      <c r="E26" s="8"/>
      <c r="F26" s="8"/>
      <c r="G26" s="7"/>
      <c r="H26" s="7"/>
      <c r="I26" s="7"/>
      <c r="J26" s="7"/>
      <c r="K26" s="8"/>
      <c r="L26" s="8"/>
      <c r="N26" s="8"/>
      <c r="O26" s="8"/>
      <c r="P26" s="7"/>
      <c r="R26" s="7"/>
      <c r="S26" s="7"/>
      <c r="T26" s="7"/>
      <c r="U26" s="7"/>
    </row>
    <row r="27" spans="5:21" x14ac:dyDescent="0.3">
      <c r="E27" s="8"/>
      <c r="F27" s="8"/>
      <c r="G27" s="7"/>
      <c r="H27" s="7"/>
      <c r="I27" s="7"/>
      <c r="J27" s="7"/>
      <c r="K27" s="8"/>
      <c r="L27" s="8"/>
      <c r="N27" s="8"/>
      <c r="O27" s="8"/>
      <c r="P27" s="7"/>
      <c r="R27" s="7"/>
      <c r="S27" s="7"/>
      <c r="T27" s="7"/>
      <c r="U27" s="7"/>
    </row>
    <row r="28" spans="5:21" x14ac:dyDescent="0.3">
      <c r="E28" s="8"/>
      <c r="F28" s="8"/>
      <c r="G28" s="7"/>
      <c r="H28" s="7"/>
      <c r="I28" s="7"/>
      <c r="J28" s="7"/>
      <c r="K28" s="8"/>
      <c r="L28" s="8"/>
      <c r="N28" s="8"/>
      <c r="O28" s="8"/>
      <c r="P28" s="7"/>
      <c r="R28" s="7"/>
      <c r="S28" s="7"/>
      <c r="T28" s="7"/>
      <c r="U28" s="7"/>
    </row>
    <row r="29" spans="5:21" x14ac:dyDescent="0.3">
      <c r="E29" s="8"/>
      <c r="F29" s="8"/>
      <c r="G29" s="7"/>
      <c r="H29" s="7"/>
      <c r="I29" s="7"/>
      <c r="J29" s="7"/>
      <c r="K29" s="8"/>
      <c r="L29" s="8"/>
      <c r="N29" s="8"/>
      <c r="O29" s="8"/>
      <c r="P29" s="7"/>
      <c r="R29" s="7"/>
      <c r="S29" s="7"/>
      <c r="T29" s="7"/>
      <c r="U29" s="7"/>
    </row>
    <row r="30" spans="5:21" x14ac:dyDescent="0.3">
      <c r="E30" s="8"/>
      <c r="F30" s="8"/>
      <c r="G30" s="7"/>
      <c r="H30" s="7"/>
      <c r="I30" s="7"/>
      <c r="J30" s="7"/>
      <c r="K30" s="8"/>
      <c r="L30" s="8"/>
      <c r="N30" s="8"/>
      <c r="O30" s="8"/>
      <c r="P30" s="7"/>
      <c r="R30" s="7"/>
      <c r="S30" s="7"/>
      <c r="T30" s="7"/>
      <c r="U30" s="7"/>
    </row>
    <row r="35" spans="6:6" x14ac:dyDescent="0.3">
      <c r="F35" s="7"/>
    </row>
    <row r="36" spans="6:6" x14ac:dyDescent="0.3">
      <c r="F36" s="7"/>
    </row>
    <row r="37" spans="6:6" x14ac:dyDescent="0.3">
      <c r="F37" s="7"/>
    </row>
  </sheetData>
  <mergeCells count="16">
    <mergeCell ref="E5:L5"/>
    <mergeCell ref="N5:U5"/>
    <mergeCell ref="A1:C1"/>
    <mergeCell ref="E3:L3"/>
    <mergeCell ref="N3:U3"/>
    <mergeCell ref="E4:L4"/>
    <mergeCell ref="N4:U4"/>
    <mergeCell ref="N6:U6"/>
    <mergeCell ref="E8:F8"/>
    <mergeCell ref="G8:H8"/>
    <mergeCell ref="I8:J8"/>
    <mergeCell ref="K8:L8"/>
    <mergeCell ref="N8:O8"/>
    <mergeCell ref="P8:Q8"/>
    <mergeCell ref="R8:S8"/>
    <mergeCell ref="T8:U8"/>
  </mergeCell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Information</vt:lpstr>
      <vt:lpstr>OpticalPower_vs_Current_20ºC</vt:lpstr>
      <vt:lpstr>OpticalPower_vs_Current_25º</vt:lpstr>
      <vt:lpstr>OpticalPower_vs_Temp_15mA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dc:creator>
  <cp:keywords>Measurement, Laser, Diode, Roithner, S9850MG</cp:keywords>
  <cp:lastModifiedBy>NBFO</cp:lastModifiedBy>
  <dcterms:created xsi:type="dcterms:W3CDTF">2015-06-05T18:17:20Z</dcterms:created>
  <dcterms:modified xsi:type="dcterms:W3CDTF">2024-12-31T15:20:37Z</dcterms:modified>
  <cp:category>Laser Diode</cp:category>
</cp:coreProperties>
</file>