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W:\Laser Spectrum\Roithner Laser S9850MG\"/>
    </mc:Choice>
  </mc:AlternateContent>
  <xr:revisionPtr revIDLastSave="0" documentId="13_ncr:1_{43310C5E-E5FD-432D-A847-60429CABA87D}" xr6:coauthVersionLast="47" xr6:coauthVersionMax="47" xr10:uidLastSave="{00000000-0000-0000-0000-000000000000}"/>
  <bookViews>
    <workbookView xWindow="-108" yWindow="-108" windowWidth="23256" windowHeight="12576" xr2:uid="{00000000-000D-0000-FFFF-FFFF00000000}"/>
  </bookViews>
  <sheets>
    <sheet name="Information" sheetId="5" r:id="rId1"/>
    <sheet name="Angle_Parallel" sheetId="6" r:id="rId2"/>
    <sheet name="Angle_Perpendicular" sheetId="7"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8" i="7" l="1"/>
  <c r="B27" i="7"/>
  <c r="B24" i="7" l="1"/>
  <c r="B25" i="7" s="1"/>
  <c r="B24" i="6"/>
  <c r="B25" i="6" s="1"/>
  <c r="B26" i="7" l="1"/>
  <c r="B26" i="6"/>
  <c r="M249" i="7"/>
  <c r="L249" i="7"/>
  <c r="K249" i="7"/>
  <c r="M248" i="7"/>
  <c r="L248" i="7"/>
  <c r="K248" i="7"/>
  <c r="M247" i="7"/>
  <c r="L247" i="7"/>
  <c r="K247" i="7"/>
  <c r="M246" i="7"/>
  <c r="L246" i="7"/>
  <c r="K246" i="7"/>
  <c r="M245" i="7"/>
  <c r="L245" i="7"/>
  <c r="K245" i="7"/>
  <c r="M244" i="7"/>
  <c r="L244" i="7"/>
  <c r="K244" i="7"/>
  <c r="M243" i="7"/>
  <c r="L243" i="7"/>
  <c r="K243" i="7"/>
  <c r="M242" i="7"/>
  <c r="L242" i="7"/>
  <c r="K242" i="7"/>
  <c r="M241" i="7"/>
  <c r="L241" i="7"/>
  <c r="K241" i="7"/>
  <c r="M240" i="7"/>
  <c r="L240" i="7"/>
  <c r="K240" i="7"/>
  <c r="M239" i="7"/>
  <c r="L239" i="7"/>
  <c r="K239" i="7"/>
  <c r="M238" i="7"/>
  <c r="L238" i="7"/>
  <c r="K238" i="7"/>
  <c r="M237" i="7"/>
  <c r="L237" i="7"/>
  <c r="K237" i="7"/>
  <c r="M236" i="7"/>
  <c r="L236" i="7"/>
  <c r="K236" i="7"/>
  <c r="M235" i="7"/>
  <c r="L235" i="7"/>
  <c r="K235" i="7"/>
  <c r="M234" i="7"/>
  <c r="L234" i="7"/>
  <c r="K234" i="7"/>
  <c r="M233" i="7"/>
  <c r="L233" i="7"/>
  <c r="K233" i="7"/>
  <c r="M232" i="7"/>
  <c r="L232" i="7"/>
  <c r="K232" i="7"/>
  <c r="M231" i="7"/>
  <c r="L231" i="7"/>
  <c r="K231" i="7"/>
  <c r="M230" i="7"/>
  <c r="L230" i="7"/>
  <c r="K230" i="7"/>
  <c r="M229" i="7"/>
  <c r="L229" i="7"/>
  <c r="K229" i="7"/>
  <c r="M228" i="7"/>
  <c r="L228" i="7"/>
  <c r="K228" i="7"/>
  <c r="M227" i="7"/>
  <c r="L227" i="7"/>
  <c r="K227" i="7"/>
  <c r="M226" i="7"/>
  <c r="L226" i="7"/>
  <c r="K226" i="7"/>
  <c r="M225" i="7"/>
  <c r="L225" i="7"/>
  <c r="K225" i="7"/>
  <c r="M224" i="7"/>
  <c r="L224" i="7"/>
  <c r="K224" i="7"/>
  <c r="M223" i="7"/>
  <c r="L223" i="7"/>
  <c r="K223" i="7"/>
  <c r="M222" i="7"/>
  <c r="L222" i="7"/>
  <c r="K222" i="7"/>
  <c r="M221" i="7"/>
  <c r="L221" i="7"/>
  <c r="K221" i="7"/>
  <c r="M220" i="7"/>
  <c r="L220" i="7"/>
  <c r="K220" i="7"/>
  <c r="M219" i="7"/>
  <c r="L219" i="7"/>
  <c r="K219" i="7"/>
  <c r="M218" i="7"/>
  <c r="L218" i="7"/>
  <c r="K218" i="7"/>
  <c r="M217" i="7"/>
  <c r="L217" i="7"/>
  <c r="K217" i="7"/>
  <c r="M216" i="7"/>
  <c r="L216" i="7"/>
  <c r="K216" i="7"/>
  <c r="M215" i="7"/>
  <c r="L215" i="7"/>
  <c r="K215" i="7"/>
  <c r="M214" i="7"/>
  <c r="L214" i="7"/>
  <c r="K214" i="7"/>
  <c r="M213" i="7"/>
  <c r="L213" i="7"/>
  <c r="K213" i="7"/>
  <c r="M212" i="7"/>
  <c r="L212" i="7"/>
  <c r="K212" i="7"/>
  <c r="M211" i="7"/>
  <c r="L211" i="7"/>
  <c r="K211" i="7"/>
  <c r="M210" i="7"/>
  <c r="L210" i="7"/>
  <c r="K210" i="7"/>
  <c r="M209" i="7"/>
  <c r="L209" i="7"/>
  <c r="K209" i="7"/>
  <c r="M208" i="7"/>
  <c r="L208" i="7"/>
  <c r="K208" i="7"/>
  <c r="M207" i="7"/>
  <c r="L207" i="7"/>
  <c r="K207" i="7"/>
  <c r="M206" i="7"/>
  <c r="L206" i="7"/>
  <c r="K206" i="7"/>
  <c r="M205" i="7"/>
  <c r="L205" i="7"/>
  <c r="K205" i="7"/>
  <c r="M204" i="7"/>
  <c r="L204" i="7"/>
  <c r="K204" i="7"/>
  <c r="M203" i="7"/>
  <c r="L203" i="7"/>
  <c r="K203" i="7"/>
  <c r="M202" i="7"/>
  <c r="L202" i="7"/>
  <c r="K202" i="7"/>
  <c r="M201" i="7"/>
  <c r="L201" i="7"/>
  <c r="K201" i="7"/>
  <c r="M200" i="7"/>
  <c r="L200" i="7"/>
  <c r="K200" i="7"/>
  <c r="M199" i="7"/>
  <c r="L199" i="7"/>
  <c r="K199" i="7"/>
  <c r="M198" i="7"/>
  <c r="L198" i="7"/>
  <c r="K198" i="7"/>
  <c r="M197" i="7"/>
  <c r="L197" i="7"/>
  <c r="K197" i="7"/>
  <c r="M196" i="7"/>
  <c r="L196" i="7"/>
  <c r="K196" i="7"/>
  <c r="M195" i="7"/>
  <c r="L195" i="7"/>
  <c r="K195" i="7"/>
  <c r="M194" i="7"/>
  <c r="L194" i="7"/>
  <c r="K194" i="7"/>
  <c r="M193" i="7"/>
  <c r="L193" i="7"/>
  <c r="K193" i="7"/>
  <c r="M192" i="7"/>
  <c r="L192" i="7"/>
  <c r="K192" i="7"/>
  <c r="M191" i="7"/>
  <c r="L191" i="7"/>
  <c r="K191" i="7"/>
  <c r="M190" i="7"/>
  <c r="L190" i="7"/>
  <c r="K190" i="7"/>
  <c r="M189" i="7"/>
  <c r="L189" i="7"/>
  <c r="K189" i="7"/>
  <c r="M188" i="7"/>
  <c r="L188" i="7"/>
  <c r="K188" i="7"/>
  <c r="M187" i="7"/>
  <c r="L187" i="7"/>
  <c r="K187" i="7"/>
  <c r="M186" i="7"/>
  <c r="L186" i="7"/>
  <c r="K186" i="7"/>
  <c r="M185" i="7"/>
  <c r="L185" i="7"/>
  <c r="K185" i="7"/>
  <c r="M184" i="7"/>
  <c r="L184" i="7"/>
  <c r="K184" i="7"/>
  <c r="M183" i="7"/>
  <c r="L183" i="7"/>
  <c r="K183" i="7"/>
  <c r="M182" i="7"/>
  <c r="L182" i="7"/>
  <c r="K182" i="7"/>
  <c r="M181" i="7"/>
  <c r="L181" i="7"/>
  <c r="K181" i="7"/>
  <c r="M180" i="7"/>
  <c r="L180" i="7"/>
  <c r="K180" i="7"/>
  <c r="M179" i="7"/>
  <c r="L179" i="7"/>
  <c r="K179" i="7"/>
  <c r="M178" i="7"/>
  <c r="L178" i="7"/>
  <c r="K178" i="7"/>
  <c r="M177" i="7"/>
  <c r="L177" i="7"/>
  <c r="K177" i="7"/>
  <c r="M176" i="7"/>
  <c r="L176" i="7"/>
  <c r="K176" i="7"/>
  <c r="M175" i="7"/>
  <c r="L175" i="7"/>
  <c r="K175" i="7"/>
  <c r="M174" i="7"/>
  <c r="L174" i="7"/>
  <c r="K174" i="7"/>
  <c r="M173" i="7"/>
  <c r="L173" i="7"/>
  <c r="K173" i="7"/>
  <c r="M172" i="7"/>
  <c r="L172" i="7"/>
  <c r="K172" i="7"/>
  <c r="M171" i="7"/>
  <c r="L171" i="7"/>
  <c r="K171" i="7"/>
  <c r="M170" i="7"/>
  <c r="L170" i="7"/>
  <c r="K170" i="7"/>
  <c r="M169" i="7"/>
  <c r="L169" i="7"/>
  <c r="K169" i="7"/>
  <c r="M168" i="7"/>
  <c r="L168" i="7"/>
  <c r="K168" i="7"/>
  <c r="M167" i="7"/>
  <c r="L167" i="7"/>
  <c r="K167" i="7"/>
  <c r="M166" i="7"/>
  <c r="L166" i="7"/>
  <c r="K166" i="7"/>
  <c r="M165" i="7"/>
  <c r="L165" i="7"/>
  <c r="K165" i="7"/>
  <c r="M164" i="7"/>
  <c r="L164" i="7"/>
  <c r="K164" i="7"/>
  <c r="M163" i="7"/>
  <c r="L163" i="7"/>
  <c r="K163" i="7"/>
  <c r="M162" i="7"/>
  <c r="L162" i="7"/>
  <c r="K162" i="7"/>
  <c r="M161" i="7"/>
  <c r="L161" i="7"/>
  <c r="K161" i="7"/>
  <c r="M160" i="7"/>
  <c r="L160" i="7"/>
  <c r="K160" i="7"/>
  <c r="M159" i="7"/>
  <c r="L159" i="7"/>
  <c r="K159" i="7"/>
  <c r="M158" i="7"/>
  <c r="L158" i="7"/>
  <c r="K158" i="7"/>
  <c r="M157" i="7"/>
  <c r="L157" i="7"/>
  <c r="K157" i="7"/>
  <c r="M156" i="7"/>
  <c r="L156" i="7"/>
  <c r="K156" i="7"/>
  <c r="M155" i="7"/>
  <c r="L155" i="7"/>
  <c r="K155" i="7"/>
  <c r="M154" i="7"/>
  <c r="L154" i="7"/>
  <c r="K154" i="7"/>
  <c r="M153" i="7"/>
  <c r="L153" i="7"/>
  <c r="K153" i="7"/>
  <c r="M152" i="7"/>
  <c r="L152" i="7"/>
  <c r="K152" i="7"/>
  <c r="M151" i="7"/>
  <c r="L151" i="7"/>
  <c r="K151" i="7"/>
  <c r="M150" i="7"/>
  <c r="L150" i="7"/>
  <c r="K150" i="7"/>
  <c r="M149" i="7"/>
  <c r="L149" i="7"/>
  <c r="K149" i="7"/>
  <c r="M148" i="7"/>
  <c r="L148" i="7"/>
  <c r="K148" i="7"/>
  <c r="M147" i="7"/>
  <c r="L147" i="7"/>
  <c r="K147" i="7"/>
  <c r="M146" i="7"/>
  <c r="L146" i="7"/>
  <c r="K146" i="7"/>
  <c r="M145" i="7"/>
  <c r="L145" i="7"/>
  <c r="K145" i="7"/>
  <c r="M144" i="7"/>
  <c r="L144" i="7"/>
  <c r="K144" i="7"/>
  <c r="M143" i="7"/>
  <c r="L143" i="7"/>
  <c r="K143" i="7"/>
  <c r="M142" i="7"/>
  <c r="L142" i="7"/>
  <c r="K142" i="7"/>
  <c r="M141" i="7"/>
  <c r="L141" i="7"/>
  <c r="K141" i="7"/>
  <c r="M140" i="7"/>
  <c r="L140" i="7"/>
  <c r="K140" i="7"/>
  <c r="M139" i="7"/>
  <c r="L139" i="7"/>
  <c r="K139" i="7"/>
  <c r="M138" i="7"/>
  <c r="L138" i="7"/>
  <c r="K138" i="7"/>
  <c r="M137" i="7"/>
  <c r="L137" i="7"/>
  <c r="K137" i="7"/>
  <c r="O137" i="7" s="1"/>
  <c r="M136" i="7"/>
  <c r="L136" i="7"/>
  <c r="K136" i="7"/>
  <c r="M135" i="7"/>
  <c r="L135" i="7"/>
  <c r="K135" i="7"/>
  <c r="M134" i="7"/>
  <c r="L134" i="7"/>
  <c r="K134" i="7"/>
  <c r="M133" i="7"/>
  <c r="L133" i="7"/>
  <c r="K133" i="7"/>
  <c r="M132" i="7"/>
  <c r="L132" i="7"/>
  <c r="K132" i="7"/>
  <c r="M131" i="7"/>
  <c r="L131" i="7"/>
  <c r="K131" i="7"/>
  <c r="M130" i="7"/>
  <c r="L130" i="7"/>
  <c r="K130" i="7"/>
  <c r="M129" i="7"/>
  <c r="L129" i="7"/>
  <c r="K129" i="7"/>
  <c r="M128" i="7"/>
  <c r="L128" i="7"/>
  <c r="K128" i="7"/>
  <c r="M127" i="7"/>
  <c r="L127" i="7"/>
  <c r="K127" i="7"/>
  <c r="M126" i="7"/>
  <c r="L126" i="7"/>
  <c r="K126" i="7"/>
  <c r="M125" i="7"/>
  <c r="L125" i="7"/>
  <c r="K125" i="7"/>
  <c r="M124" i="7"/>
  <c r="L124" i="7"/>
  <c r="K124" i="7"/>
  <c r="M123" i="7"/>
  <c r="L123" i="7"/>
  <c r="K123" i="7"/>
  <c r="M122" i="7"/>
  <c r="L122" i="7"/>
  <c r="K122" i="7"/>
  <c r="M121" i="7"/>
  <c r="L121" i="7"/>
  <c r="K121" i="7"/>
  <c r="M120" i="7"/>
  <c r="L120" i="7"/>
  <c r="K120" i="7"/>
  <c r="M119" i="7"/>
  <c r="L119" i="7"/>
  <c r="K119" i="7"/>
  <c r="M118" i="7"/>
  <c r="L118" i="7"/>
  <c r="K118" i="7"/>
  <c r="M117" i="7"/>
  <c r="L117" i="7"/>
  <c r="K117" i="7"/>
  <c r="M116" i="7"/>
  <c r="L116" i="7"/>
  <c r="K116" i="7"/>
  <c r="M115" i="7"/>
  <c r="L115" i="7"/>
  <c r="K115" i="7"/>
  <c r="M114" i="7"/>
  <c r="L114" i="7"/>
  <c r="K114" i="7"/>
  <c r="M113" i="7"/>
  <c r="L113" i="7"/>
  <c r="K113" i="7"/>
  <c r="M112" i="7"/>
  <c r="L112" i="7"/>
  <c r="K112" i="7"/>
  <c r="M111" i="7"/>
  <c r="L111" i="7"/>
  <c r="K111" i="7"/>
  <c r="M110" i="7"/>
  <c r="L110" i="7"/>
  <c r="K110" i="7"/>
  <c r="M109" i="7"/>
  <c r="L109" i="7"/>
  <c r="K109" i="7"/>
  <c r="M108" i="7"/>
  <c r="L108" i="7"/>
  <c r="K108" i="7"/>
  <c r="M107" i="7"/>
  <c r="L107" i="7"/>
  <c r="K107" i="7"/>
  <c r="M106" i="7"/>
  <c r="L106" i="7"/>
  <c r="K106" i="7"/>
  <c r="M105" i="7"/>
  <c r="L105" i="7"/>
  <c r="K105" i="7"/>
  <c r="M104" i="7"/>
  <c r="L104" i="7"/>
  <c r="K104" i="7"/>
  <c r="M103" i="7"/>
  <c r="L103" i="7"/>
  <c r="K103" i="7"/>
  <c r="M102" i="7"/>
  <c r="L102" i="7"/>
  <c r="K102" i="7"/>
  <c r="M101" i="7"/>
  <c r="L101" i="7"/>
  <c r="K101" i="7"/>
  <c r="M100" i="7"/>
  <c r="L100" i="7"/>
  <c r="K100" i="7"/>
  <c r="M99" i="7"/>
  <c r="L99" i="7"/>
  <c r="K99" i="7"/>
  <c r="M98" i="7"/>
  <c r="L98" i="7"/>
  <c r="K98" i="7"/>
  <c r="M97" i="7"/>
  <c r="L97" i="7"/>
  <c r="K97" i="7"/>
  <c r="M96" i="7"/>
  <c r="L96" i="7"/>
  <c r="K96" i="7"/>
  <c r="M95" i="7"/>
  <c r="L95" i="7"/>
  <c r="K95" i="7"/>
  <c r="M94" i="7"/>
  <c r="L94" i="7"/>
  <c r="K94" i="7"/>
  <c r="M93" i="7"/>
  <c r="L93" i="7"/>
  <c r="K93" i="7"/>
  <c r="M92" i="7"/>
  <c r="L92" i="7"/>
  <c r="K92" i="7"/>
  <c r="M91" i="7"/>
  <c r="L91" i="7"/>
  <c r="K91" i="7"/>
  <c r="M90" i="7"/>
  <c r="L90" i="7"/>
  <c r="K90" i="7"/>
  <c r="M89" i="7"/>
  <c r="L89" i="7"/>
  <c r="K89" i="7"/>
  <c r="M88" i="7"/>
  <c r="L88" i="7"/>
  <c r="K88" i="7"/>
  <c r="M87" i="7"/>
  <c r="L87" i="7"/>
  <c r="K87" i="7"/>
  <c r="M86" i="7"/>
  <c r="L86" i="7"/>
  <c r="K86" i="7"/>
  <c r="M85" i="7"/>
  <c r="L85" i="7"/>
  <c r="K85" i="7"/>
  <c r="M84" i="7"/>
  <c r="L84" i="7"/>
  <c r="K84" i="7"/>
  <c r="M83" i="7"/>
  <c r="L83" i="7"/>
  <c r="K83" i="7"/>
  <c r="M82" i="7"/>
  <c r="L82" i="7"/>
  <c r="K82" i="7"/>
  <c r="M81" i="7"/>
  <c r="L81" i="7"/>
  <c r="K81" i="7"/>
  <c r="M80" i="7"/>
  <c r="L80" i="7"/>
  <c r="K80" i="7"/>
  <c r="M79" i="7"/>
  <c r="L79" i="7"/>
  <c r="K79" i="7"/>
  <c r="M78" i="7"/>
  <c r="L78" i="7"/>
  <c r="K78" i="7"/>
  <c r="M77" i="7"/>
  <c r="L77" i="7"/>
  <c r="K77" i="7"/>
  <c r="M76" i="7"/>
  <c r="L76" i="7"/>
  <c r="K76" i="7"/>
  <c r="M75" i="7"/>
  <c r="L75" i="7"/>
  <c r="K75" i="7"/>
  <c r="M74" i="7"/>
  <c r="L74" i="7"/>
  <c r="K74" i="7"/>
  <c r="M73" i="7"/>
  <c r="L73" i="7"/>
  <c r="K73" i="7"/>
  <c r="M72" i="7"/>
  <c r="L72" i="7"/>
  <c r="K72" i="7"/>
  <c r="M71" i="7"/>
  <c r="L71" i="7"/>
  <c r="K71" i="7"/>
  <c r="M70" i="7"/>
  <c r="L70" i="7"/>
  <c r="K70" i="7"/>
  <c r="M69" i="7"/>
  <c r="L69" i="7"/>
  <c r="K69" i="7"/>
  <c r="M68" i="7"/>
  <c r="L68" i="7"/>
  <c r="K68" i="7"/>
  <c r="M67" i="7"/>
  <c r="L67" i="7"/>
  <c r="K67" i="7"/>
  <c r="M66" i="7"/>
  <c r="L66" i="7"/>
  <c r="K66" i="7"/>
  <c r="M65" i="7"/>
  <c r="L65" i="7"/>
  <c r="K65" i="7"/>
  <c r="M64" i="7"/>
  <c r="L64" i="7"/>
  <c r="K64" i="7"/>
  <c r="M63" i="7"/>
  <c r="L63" i="7"/>
  <c r="K63" i="7"/>
  <c r="M62" i="7"/>
  <c r="L62" i="7"/>
  <c r="K62" i="7"/>
  <c r="M61" i="7"/>
  <c r="L61" i="7"/>
  <c r="K61" i="7"/>
  <c r="M60" i="7"/>
  <c r="L60" i="7"/>
  <c r="K60" i="7"/>
  <c r="M59" i="7"/>
  <c r="L59" i="7"/>
  <c r="K59" i="7"/>
  <c r="M58" i="7"/>
  <c r="L58" i="7"/>
  <c r="K58" i="7"/>
  <c r="M57" i="7"/>
  <c r="L57" i="7"/>
  <c r="K57" i="7"/>
  <c r="M56" i="7"/>
  <c r="L56" i="7"/>
  <c r="K56" i="7"/>
  <c r="M55" i="7"/>
  <c r="L55" i="7"/>
  <c r="K55" i="7"/>
  <c r="M54" i="7"/>
  <c r="L54" i="7"/>
  <c r="K54" i="7"/>
  <c r="M53" i="7"/>
  <c r="L53" i="7"/>
  <c r="K53" i="7"/>
  <c r="M52" i="7"/>
  <c r="L52" i="7"/>
  <c r="K52" i="7"/>
  <c r="M51" i="7"/>
  <c r="L51" i="7"/>
  <c r="K51" i="7"/>
  <c r="M50" i="7"/>
  <c r="L50" i="7"/>
  <c r="K50" i="7"/>
  <c r="M49" i="7"/>
  <c r="L49" i="7"/>
  <c r="K49" i="7"/>
  <c r="M48" i="7"/>
  <c r="L48" i="7"/>
  <c r="K48" i="7"/>
  <c r="M47" i="7"/>
  <c r="L47" i="7"/>
  <c r="K47" i="7"/>
  <c r="M46" i="7"/>
  <c r="L46" i="7"/>
  <c r="K46" i="7"/>
  <c r="M45" i="7"/>
  <c r="L45" i="7"/>
  <c r="K45" i="7"/>
  <c r="M44" i="7"/>
  <c r="L44" i="7"/>
  <c r="K44" i="7"/>
  <c r="M43" i="7"/>
  <c r="L43" i="7"/>
  <c r="K43" i="7"/>
  <c r="M42" i="7"/>
  <c r="L42" i="7"/>
  <c r="K42" i="7"/>
  <c r="M41" i="7"/>
  <c r="L41" i="7"/>
  <c r="K41" i="7"/>
  <c r="M40" i="7"/>
  <c r="L40" i="7"/>
  <c r="K40" i="7"/>
  <c r="M39" i="7"/>
  <c r="L39" i="7"/>
  <c r="K39" i="7"/>
  <c r="M38" i="7"/>
  <c r="L38" i="7"/>
  <c r="K38" i="7"/>
  <c r="M37" i="7"/>
  <c r="L37" i="7"/>
  <c r="K37" i="7"/>
  <c r="M36" i="7"/>
  <c r="L36" i="7"/>
  <c r="K36" i="7"/>
  <c r="M35" i="7"/>
  <c r="L35" i="7"/>
  <c r="K35" i="7"/>
  <c r="M34" i="7"/>
  <c r="L34" i="7"/>
  <c r="K34" i="7"/>
  <c r="M33" i="7"/>
  <c r="L33" i="7"/>
  <c r="K33" i="7"/>
  <c r="M32" i="7"/>
  <c r="L32" i="7"/>
  <c r="K32" i="7"/>
  <c r="M31" i="7"/>
  <c r="L31" i="7"/>
  <c r="K31" i="7"/>
  <c r="M30" i="7"/>
  <c r="L30" i="7"/>
  <c r="K30" i="7"/>
  <c r="M29" i="7"/>
  <c r="L29" i="7"/>
  <c r="K29" i="7"/>
  <c r="M28" i="7"/>
  <c r="L28" i="7"/>
  <c r="K28" i="7"/>
  <c r="M27" i="7"/>
  <c r="L27" i="7"/>
  <c r="K27" i="7"/>
  <c r="M26" i="7"/>
  <c r="L26" i="7"/>
  <c r="K26" i="7"/>
  <c r="M25" i="7"/>
  <c r="L25" i="7"/>
  <c r="K25" i="7"/>
  <c r="M24" i="7"/>
  <c r="L24" i="7"/>
  <c r="K24" i="7"/>
  <c r="M23" i="7"/>
  <c r="L23" i="7"/>
  <c r="K23" i="7"/>
  <c r="M22" i="7"/>
  <c r="L22" i="7"/>
  <c r="K22" i="7"/>
  <c r="M21" i="7"/>
  <c r="L21" i="7"/>
  <c r="K21" i="7"/>
  <c r="M20" i="7"/>
  <c r="L20" i="7"/>
  <c r="K20" i="7"/>
  <c r="M19" i="7"/>
  <c r="L19" i="7"/>
  <c r="K19" i="7"/>
  <c r="M18" i="7"/>
  <c r="L18" i="7"/>
  <c r="K18" i="7"/>
  <c r="M17" i="7"/>
  <c r="L17" i="7"/>
  <c r="K17" i="7"/>
  <c r="M16" i="7"/>
  <c r="L16" i="7"/>
  <c r="K16" i="7"/>
  <c r="M15" i="7"/>
  <c r="L15" i="7"/>
  <c r="K15" i="7"/>
  <c r="M14" i="7"/>
  <c r="L14" i="7"/>
  <c r="K14" i="7"/>
  <c r="M13" i="7"/>
  <c r="L13" i="7"/>
  <c r="K13" i="7"/>
  <c r="M12" i="7"/>
  <c r="L12" i="7"/>
  <c r="K12" i="7"/>
  <c r="M11" i="7"/>
  <c r="L11" i="7"/>
  <c r="K11" i="7"/>
  <c r="M10" i="7"/>
  <c r="L10" i="7"/>
  <c r="K10" i="7"/>
  <c r="M9" i="7"/>
  <c r="L9" i="7"/>
  <c r="K9" i="7"/>
  <c r="B27" i="6" l="1"/>
  <c r="B28" i="6"/>
  <c r="O39" i="7"/>
  <c r="P26" i="7"/>
  <c r="O225" i="7"/>
  <c r="O132" i="7"/>
  <c r="O148" i="7"/>
  <c r="O156" i="7"/>
  <c r="O164" i="7"/>
  <c r="O180" i="7"/>
  <c r="O196" i="7"/>
  <c r="O204" i="7"/>
  <c r="P148" i="7"/>
  <c r="O246" i="7"/>
  <c r="O105" i="7"/>
  <c r="P156" i="7"/>
  <c r="Q156" i="7" s="1"/>
  <c r="P79" i="7"/>
  <c r="P110" i="7"/>
  <c r="P150" i="7"/>
  <c r="P181" i="7"/>
  <c r="P189" i="7"/>
  <c r="O84" i="7"/>
  <c r="O47" i="7"/>
  <c r="O55" i="7"/>
  <c r="O63" i="7"/>
  <c r="O71" i="7"/>
  <c r="P228" i="7"/>
  <c r="O89" i="7"/>
  <c r="P31" i="7"/>
  <c r="P39" i="7"/>
  <c r="P44" i="7"/>
  <c r="P113" i="7"/>
  <c r="P117" i="7"/>
  <c r="P125" i="7"/>
  <c r="P165" i="7"/>
  <c r="P173" i="7"/>
  <c r="P237" i="7"/>
  <c r="P99" i="7"/>
  <c r="P120" i="7"/>
  <c r="P136" i="7"/>
  <c r="P144" i="7"/>
  <c r="P160" i="7"/>
  <c r="P224" i="7"/>
  <c r="P240" i="7"/>
  <c r="O53" i="7"/>
  <c r="O61" i="7"/>
  <c r="P161" i="7"/>
  <c r="O228" i="7"/>
  <c r="O236" i="7"/>
  <c r="O244" i="7"/>
  <c r="O77" i="7"/>
  <c r="P17" i="7"/>
  <c r="P70" i="7"/>
  <c r="P78" i="7"/>
  <c r="P94" i="7"/>
  <c r="P102" i="7"/>
  <c r="P115" i="7"/>
  <c r="P123" i="7"/>
  <c r="P139" i="7"/>
  <c r="P147" i="7"/>
  <c r="P155" i="7"/>
  <c r="P163" i="7"/>
  <c r="P243" i="7"/>
  <c r="P12" i="7"/>
  <c r="P142" i="7"/>
  <c r="P82" i="7"/>
  <c r="P32" i="7"/>
  <c r="P114" i="7"/>
  <c r="P178" i="7"/>
  <c r="P186" i="7"/>
  <c r="P194" i="7"/>
  <c r="P245" i="7"/>
  <c r="O211" i="7"/>
  <c r="O227" i="7"/>
  <c r="O235" i="7"/>
  <c r="O243" i="7"/>
  <c r="O9" i="7"/>
  <c r="O97" i="7"/>
  <c r="P235" i="7"/>
  <c r="O31" i="7"/>
  <c r="O92" i="7"/>
  <c r="P174" i="7"/>
  <c r="O220" i="7"/>
  <c r="O29" i="7"/>
  <c r="P21" i="7"/>
  <c r="P85" i="7"/>
  <c r="O104" i="7"/>
  <c r="O109" i="7"/>
  <c r="O133" i="7"/>
  <c r="O157" i="7"/>
  <c r="O173" i="7"/>
  <c r="O181" i="7"/>
  <c r="Q181" i="7" s="1"/>
  <c r="P71" i="7"/>
  <c r="P223" i="7"/>
  <c r="P157" i="7"/>
  <c r="P27" i="7"/>
  <c r="O40" i="7"/>
  <c r="O69" i="7"/>
  <c r="P118" i="7"/>
  <c r="P126" i="7"/>
  <c r="O214" i="7"/>
  <c r="O88" i="7"/>
  <c r="O15" i="7"/>
  <c r="P28" i="7"/>
  <c r="P80" i="7"/>
  <c r="O122" i="7"/>
  <c r="P143" i="7"/>
  <c r="O154" i="7"/>
  <c r="O199" i="7"/>
  <c r="P204" i="7"/>
  <c r="P209" i="7"/>
  <c r="P217" i="7"/>
  <c r="P222" i="7"/>
  <c r="P15" i="7"/>
  <c r="P36" i="7"/>
  <c r="O80" i="7"/>
  <c r="O64" i="7"/>
  <c r="O16" i="7"/>
  <c r="O37" i="7"/>
  <c r="O45" i="7"/>
  <c r="O107" i="7"/>
  <c r="O147" i="7"/>
  <c r="O163" i="7"/>
  <c r="P184" i="7"/>
  <c r="O187" i="7"/>
  <c r="O195" i="7"/>
  <c r="O200" i="7"/>
  <c r="O205" i="7"/>
  <c r="P16" i="7"/>
  <c r="P63" i="7"/>
  <c r="P68" i="7"/>
  <c r="P97" i="7"/>
  <c r="O100" i="7"/>
  <c r="P107" i="7"/>
  <c r="O145" i="7"/>
  <c r="O185" i="7"/>
  <c r="P195" i="7"/>
  <c r="P205" i="7"/>
  <c r="O229" i="7"/>
  <c r="O237" i="7"/>
  <c r="P47" i="7"/>
  <c r="R47" i="7" s="1"/>
  <c r="P55" i="7"/>
  <c r="P122" i="7"/>
  <c r="P130" i="7"/>
  <c r="P138" i="7"/>
  <c r="P146" i="7"/>
  <c r="P154" i="7"/>
  <c r="P162" i="7"/>
  <c r="P227" i="7"/>
  <c r="P30" i="7"/>
  <c r="P90" i="7"/>
  <c r="P231" i="7"/>
  <c r="P59" i="7"/>
  <c r="P72" i="7"/>
  <c r="P166" i="7"/>
  <c r="P221" i="7"/>
  <c r="P239" i="7"/>
  <c r="P67" i="7"/>
  <c r="P75" i="7"/>
  <c r="P93" i="7"/>
  <c r="P98" i="7"/>
  <c r="P198" i="7"/>
  <c r="P211" i="7"/>
  <c r="O48" i="7"/>
  <c r="O65" i="7"/>
  <c r="O72" i="7"/>
  <c r="O123" i="7"/>
  <c r="O149" i="7"/>
  <c r="O158" i="7"/>
  <c r="O171" i="7"/>
  <c r="O189" i="7"/>
  <c r="O212" i="7"/>
  <c r="O245" i="7"/>
  <c r="O32" i="7"/>
  <c r="O73" i="7"/>
  <c r="O27" i="7"/>
  <c r="O51" i="7"/>
  <c r="O75" i="7"/>
  <c r="O85" i="7"/>
  <c r="P105" i="7"/>
  <c r="O108" i="7"/>
  <c r="O116" i="7"/>
  <c r="O121" i="7"/>
  <c r="P131" i="7"/>
  <c r="O136" i="7"/>
  <c r="O144" i="7"/>
  <c r="O152" i="7"/>
  <c r="P179" i="7"/>
  <c r="O184" i="7"/>
  <c r="O192" i="7"/>
  <c r="O197" i="7"/>
  <c r="O207" i="7"/>
  <c r="O240" i="7"/>
  <c r="O83" i="7"/>
  <c r="O124" i="7"/>
  <c r="O155" i="7"/>
  <c r="O172" i="7"/>
  <c r="P10" i="7"/>
  <c r="O13" i="7"/>
  <c r="O35" i="7"/>
  <c r="O59" i="7"/>
  <c r="P83" i="7"/>
  <c r="P91" i="7"/>
  <c r="P96" i="7"/>
  <c r="O101" i="7"/>
  <c r="O117" i="7"/>
  <c r="P132" i="7"/>
  <c r="P134" i="7"/>
  <c r="O140" i="7"/>
  <c r="P172" i="7"/>
  <c r="P180" i="7"/>
  <c r="P190" i="7"/>
  <c r="O198" i="7"/>
  <c r="P203" i="7"/>
  <c r="P213" i="7"/>
  <c r="O216" i="7"/>
  <c r="P236" i="7"/>
  <c r="O249" i="7"/>
  <c r="O96" i="7"/>
  <c r="O142" i="7"/>
  <c r="O203" i="7"/>
  <c r="O213" i="7"/>
  <c r="P52" i="7"/>
  <c r="P76" i="7"/>
  <c r="P106" i="7"/>
  <c r="P127" i="7"/>
  <c r="P137" i="7"/>
  <c r="R137" i="7" s="1"/>
  <c r="P153" i="7"/>
  <c r="O165" i="7"/>
  <c r="O170" i="7"/>
  <c r="P185" i="7"/>
  <c r="O188" i="7"/>
  <c r="P208" i="7"/>
  <c r="P241" i="7"/>
  <c r="O56" i="7"/>
  <c r="O134" i="7"/>
  <c r="O150" i="7"/>
  <c r="O182" i="7"/>
  <c r="O231" i="7"/>
  <c r="O14" i="7"/>
  <c r="O19" i="7"/>
  <c r="O33" i="7"/>
  <c r="O43" i="7"/>
  <c r="O57" i="7"/>
  <c r="O62" i="7"/>
  <c r="O67" i="7"/>
  <c r="O79" i="7"/>
  <c r="O87" i="7"/>
  <c r="O99" i="7"/>
  <c r="P104" i="7"/>
  <c r="O112" i="7"/>
  <c r="O125" i="7"/>
  <c r="O160" i="7"/>
  <c r="O183" i="7"/>
  <c r="P196" i="7"/>
  <c r="O224" i="7"/>
  <c r="O232" i="7"/>
  <c r="O239" i="7"/>
  <c r="P48" i="7"/>
  <c r="P51" i="7"/>
  <c r="P215" i="7"/>
  <c r="P35" i="7"/>
  <c r="P54" i="7"/>
  <c r="P56" i="7"/>
  <c r="P38" i="7"/>
  <c r="P40" i="7"/>
  <c r="P170" i="7"/>
  <c r="P187" i="7"/>
  <c r="P219" i="7"/>
  <c r="P229" i="7"/>
  <c r="P9" i="7"/>
  <c r="P43" i="7"/>
  <c r="P62" i="7"/>
  <c r="P64" i="7"/>
  <c r="P86" i="7"/>
  <c r="P101" i="7"/>
  <c r="P133" i="7"/>
  <c r="P182" i="7"/>
  <c r="P197" i="7"/>
  <c r="P46" i="7"/>
  <c r="P109" i="7"/>
  <c r="P141" i="7"/>
  <c r="P149" i="7"/>
  <c r="P158" i="7"/>
  <c r="P171" i="7"/>
  <c r="P207" i="7"/>
  <c r="P247" i="7"/>
  <c r="O11" i="7"/>
  <c r="P13" i="7"/>
  <c r="P18" i="7"/>
  <c r="P33" i="7"/>
  <c r="O41" i="7"/>
  <c r="O49" i="7"/>
  <c r="P57" i="7"/>
  <c r="P65" i="7"/>
  <c r="P73" i="7"/>
  <c r="P88" i="7"/>
  <c r="O93" i="7"/>
  <c r="P95" i="7"/>
  <c r="P103" i="7"/>
  <c r="P124" i="7"/>
  <c r="O128" i="7"/>
  <c r="O139" i="7"/>
  <c r="P159" i="7"/>
  <c r="P164" i="7"/>
  <c r="O166" i="7"/>
  <c r="O168" i="7"/>
  <c r="O176" i="7"/>
  <c r="P193" i="7"/>
  <c r="P199" i="7"/>
  <c r="P201" i="7"/>
  <c r="P212" i="7"/>
  <c r="P216" i="7"/>
  <c r="O219" i="7"/>
  <c r="P233" i="7"/>
  <c r="P244" i="7"/>
  <c r="O26" i="7"/>
  <c r="O28" i="7"/>
  <c r="O36" i="7"/>
  <c r="P41" i="7"/>
  <c r="O44" i="7"/>
  <c r="P49" i="7"/>
  <c r="O52" i="7"/>
  <c r="O60" i="7"/>
  <c r="O68" i="7"/>
  <c r="O76" i="7"/>
  <c r="O91" i="7"/>
  <c r="O98" i="7"/>
  <c r="P100" i="7"/>
  <c r="O106" i="7"/>
  <c r="P108" i="7"/>
  <c r="P111" i="7"/>
  <c r="P116" i="7"/>
  <c r="O118" i="7"/>
  <c r="O120" i="7"/>
  <c r="O126" i="7"/>
  <c r="P128" i="7"/>
  <c r="O131" i="7"/>
  <c r="P145" i="7"/>
  <c r="P168" i="7"/>
  <c r="O174" i="7"/>
  <c r="P176" i="7"/>
  <c r="O179" i="7"/>
  <c r="O206" i="7"/>
  <c r="O208" i="7"/>
  <c r="O217" i="7"/>
  <c r="O223" i="7"/>
  <c r="P225" i="7"/>
  <c r="O238" i="7"/>
  <c r="O248" i="7"/>
  <c r="O30" i="7"/>
  <c r="O34" i="7"/>
  <c r="O38" i="7"/>
  <c r="O42" i="7"/>
  <c r="O46" i="7"/>
  <c r="O50" i="7"/>
  <c r="O54" i="7"/>
  <c r="O58" i="7"/>
  <c r="P60" i="7"/>
  <c r="O66" i="7"/>
  <c r="O70" i="7"/>
  <c r="O74" i="7"/>
  <c r="O78" i="7"/>
  <c r="O82" i="7"/>
  <c r="O129" i="7"/>
  <c r="O141" i="7"/>
  <c r="O169" i="7"/>
  <c r="O177" i="7"/>
  <c r="P214" i="7"/>
  <c r="O221" i="7"/>
  <c r="O230" i="7"/>
  <c r="P246" i="7"/>
  <c r="Q246" i="7" s="1"/>
  <c r="P248" i="7"/>
  <c r="O17" i="7"/>
  <c r="P50" i="7"/>
  <c r="P58" i="7"/>
  <c r="O81" i="7"/>
  <c r="O110" i="7"/>
  <c r="P112" i="7"/>
  <c r="O115" i="7"/>
  <c r="P129" i="7"/>
  <c r="P152" i="7"/>
  <c r="O161" i="7"/>
  <c r="P169" i="7"/>
  <c r="P177" i="7"/>
  <c r="P183" i="7"/>
  <c r="P188" i="7"/>
  <c r="O190" i="7"/>
  <c r="P192" i="7"/>
  <c r="P200" i="7"/>
  <c r="P206" i="7"/>
  <c r="O209" i="7"/>
  <c r="O215" i="7"/>
  <c r="O222" i="7"/>
  <c r="P232" i="7"/>
  <c r="P238" i="7"/>
  <c r="O241" i="7"/>
  <c r="O247" i="7"/>
  <c r="O20" i="7"/>
  <c r="P29" i="7"/>
  <c r="P37" i="7"/>
  <c r="P45" i="7"/>
  <c r="P53" i="7"/>
  <c r="P61" i="7"/>
  <c r="P69" i="7"/>
  <c r="P77" i="7"/>
  <c r="O113" i="7"/>
  <c r="P121" i="7"/>
  <c r="P140" i="7"/>
  <c r="O153" i="7"/>
  <c r="P220" i="7"/>
  <c r="R220" i="7" s="1"/>
  <c r="P230" i="7"/>
  <c r="P249" i="7"/>
  <c r="O138" i="7"/>
  <c r="O193" i="7"/>
  <c r="O201" i="7"/>
  <c r="O233" i="7"/>
  <c r="P25" i="7"/>
  <c r="O21" i="7"/>
  <c r="P23" i="7"/>
  <c r="O25" i="7"/>
  <c r="O18" i="7"/>
  <c r="O23" i="7"/>
  <c r="O10" i="7"/>
  <c r="P19" i="7"/>
  <c r="P22" i="7"/>
  <c r="O24" i="7"/>
  <c r="P14" i="7"/>
  <c r="P24" i="7"/>
  <c r="O102" i="7"/>
  <c r="O22" i="7"/>
  <c r="P234" i="7"/>
  <c r="O234" i="7"/>
  <c r="P20" i="7"/>
  <c r="P66" i="7"/>
  <c r="P11" i="7"/>
  <c r="P34" i="7"/>
  <c r="P74" i="7"/>
  <c r="O12" i="7"/>
  <c r="P42" i="7"/>
  <c r="O191" i="7"/>
  <c r="P226" i="7"/>
  <c r="O226" i="7"/>
  <c r="P81" i="7"/>
  <c r="P84" i="7"/>
  <c r="O119" i="7"/>
  <c r="O135" i="7"/>
  <c r="O151" i="7"/>
  <c r="O167" i="7"/>
  <c r="O178" i="7"/>
  <c r="P191" i="7"/>
  <c r="P218" i="7"/>
  <c r="O218" i="7"/>
  <c r="P87" i="7"/>
  <c r="P119" i="7"/>
  <c r="P135" i="7"/>
  <c r="P151" i="7"/>
  <c r="P167" i="7"/>
  <c r="P210" i="7"/>
  <c r="O210" i="7"/>
  <c r="O94" i="7"/>
  <c r="O90" i="7"/>
  <c r="O114" i="7"/>
  <c r="O130" i="7"/>
  <c r="O146" i="7"/>
  <c r="O162" i="7"/>
  <c r="O186" i="7"/>
  <c r="P202" i="7"/>
  <c r="O202" i="7"/>
  <c r="O86" i="7"/>
  <c r="O175" i="7"/>
  <c r="P89" i="7"/>
  <c r="P92" i="7"/>
  <c r="O95" i="7"/>
  <c r="O103" i="7"/>
  <c r="O111" i="7"/>
  <c r="O127" i="7"/>
  <c r="O143" i="7"/>
  <c r="O159" i="7"/>
  <c r="P175" i="7"/>
  <c r="O194" i="7"/>
  <c r="P242" i="7"/>
  <c r="O242" i="7"/>
  <c r="R26" i="7" l="1"/>
  <c r="Q132" i="7"/>
  <c r="R204" i="7"/>
  <c r="R55" i="7"/>
  <c r="Q80" i="7"/>
  <c r="R106" i="7"/>
  <c r="Q196" i="7"/>
  <c r="Q79" i="7"/>
  <c r="Q235" i="7"/>
  <c r="R77" i="7"/>
  <c r="Q118" i="7"/>
  <c r="Q83" i="7"/>
  <c r="R225" i="7"/>
  <c r="R148" i="7"/>
  <c r="R117" i="7"/>
  <c r="Q39" i="7"/>
  <c r="Q53" i="7"/>
  <c r="R108" i="7"/>
  <c r="R156" i="7"/>
  <c r="Q155" i="7"/>
  <c r="Q148" i="7"/>
  <c r="Q228" i="7"/>
  <c r="R163" i="7"/>
  <c r="R105" i="7"/>
  <c r="Q173" i="7"/>
  <c r="Q29" i="7"/>
  <c r="Q164" i="7"/>
  <c r="Q186" i="7"/>
  <c r="R84" i="7"/>
  <c r="R11" i="7"/>
  <c r="Q35" i="7"/>
  <c r="R185" i="7"/>
  <c r="R243" i="7"/>
  <c r="R158" i="7"/>
  <c r="Q109" i="7"/>
  <c r="R39" i="7"/>
  <c r="Q90" i="7"/>
  <c r="Q110" i="7"/>
  <c r="R228" i="7"/>
  <c r="Q169" i="7"/>
  <c r="R113" i="7"/>
  <c r="R62" i="7"/>
  <c r="Q180" i="7"/>
  <c r="R66" i="7"/>
  <c r="Q144" i="7"/>
  <c r="Q205" i="7"/>
  <c r="R63" i="7"/>
  <c r="R147" i="7"/>
  <c r="Q224" i="7"/>
  <c r="R181" i="7"/>
  <c r="Q204" i="7"/>
  <c r="Q194" i="7"/>
  <c r="Q93" i="7"/>
  <c r="Q117" i="7"/>
  <c r="Q130" i="7"/>
  <c r="Q150" i="7"/>
  <c r="Q85" i="7"/>
  <c r="Q163" i="7"/>
  <c r="R195" i="7"/>
  <c r="Q16" i="7"/>
  <c r="Q107" i="7"/>
  <c r="Q115" i="7"/>
  <c r="Q160" i="7"/>
  <c r="Q183" i="7"/>
  <c r="Q78" i="7"/>
  <c r="Q223" i="7"/>
  <c r="R171" i="7"/>
  <c r="Q229" i="7"/>
  <c r="R76" i="7"/>
  <c r="R33" i="7"/>
  <c r="R235" i="7"/>
  <c r="R170" i="7"/>
  <c r="R71" i="7"/>
  <c r="R249" i="7"/>
  <c r="Q247" i="7"/>
  <c r="R139" i="7"/>
  <c r="R154" i="7"/>
  <c r="R129" i="7"/>
  <c r="Q189" i="7"/>
  <c r="Q140" i="7"/>
  <c r="Q142" i="7"/>
  <c r="R236" i="7"/>
  <c r="R123" i="7"/>
  <c r="R75" i="7"/>
  <c r="R122" i="7"/>
  <c r="Q157" i="7"/>
  <c r="R110" i="7"/>
  <c r="R14" i="7"/>
  <c r="R200" i="7"/>
  <c r="R65" i="7"/>
  <c r="R165" i="7"/>
  <c r="R87" i="7"/>
  <c r="R227" i="7"/>
  <c r="Q61" i="7"/>
  <c r="R190" i="7"/>
  <c r="Q174" i="7"/>
  <c r="Q147" i="7"/>
  <c r="R31" i="7"/>
  <c r="R99" i="7"/>
  <c r="R69" i="7"/>
  <c r="R223" i="7"/>
  <c r="Q19" i="7"/>
  <c r="R188" i="7"/>
  <c r="R168" i="7"/>
  <c r="Q244" i="7"/>
  <c r="R207" i="7"/>
  <c r="R9" i="7"/>
  <c r="R224" i="7"/>
  <c r="R104" i="7"/>
  <c r="R240" i="7"/>
  <c r="R173" i="7"/>
  <c r="Q76" i="7"/>
  <c r="Q197" i="7"/>
  <c r="Q240" i="7"/>
  <c r="Q50" i="7"/>
  <c r="Q31" i="7"/>
  <c r="R160" i="7"/>
  <c r="Q63" i="7"/>
  <c r="Q106" i="7"/>
  <c r="R237" i="7"/>
  <c r="Q243" i="7"/>
  <c r="Q40" i="7"/>
  <c r="R79" i="7"/>
  <c r="R40" i="7"/>
  <c r="R203" i="7"/>
  <c r="R61" i="7"/>
  <c r="Q233" i="7"/>
  <c r="R192" i="7"/>
  <c r="R44" i="7"/>
  <c r="R197" i="7"/>
  <c r="Q125" i="7"/>
  <c r="R142" i="7"/>
  <c r="R115" i="7"/>
  <c r="R182" i="7"/>
  <c r="R91" i="7"/>
  <c r="R161" i="7"/>
  <c r="Q86" i="7"/>
  <c r="R13" i="7"/>
  <c r="R157" i="7"/>
  <c r="Q237" i="7"/>
  <c r="Q94" i="7"/>
  <c r="R85" i="7"/>
  <c r="Q236" i="7"/>
  <c r="Q45" i="7"/>
  <c r="R222" i="7"/>
  <c r="R28" i="7"/>
  <c r="Q133" i="7"/>
  <c r="R144" i="7"/>
  <c r="R211" i="7"/>
  <c r="Q154" i="7"/>
  <c r="R172" i="7"/>
  <c r="R120" i="7"/>
  <c r="R244" i="7"/>
  <c r="R121" i="7"/>
  <c r="Q124" i="7"/>
  <c r="R205" i="7"/>
  <c r="Q120" i="7"/>
  <c r="Q114" i="7"/>
  <c r="Q62" i="7"/>
  <c r="R164" i="7"/>
  <c r="R83" i="7"/>
  <c r="Q33" i="7"/>
  <c r="R17" i="7"/>
  <c r="Q221" i="7"/>
  <c r="R241" i="7"/>
  <c r="Q162" i="7"/>
  <c r="Q245" i="7"/>
  <c r="Q161" i="7"/>
  <c r="R152" i="7"/>
  <c r="R36" i="7"/>
  <c r="R32" i="7"/>
  <c r="Q139" i="7"/>
  <c r="Q105" i="7"/>
  <c r="Q214" i="7"/>
  <c r="R187" i="7"/>
  <c r="Q136" i="7"/>
  <c r="R238" i="7"/>
  <c r="Q70" i="7"/>
  <c r="R100" i="7"/>
  <c r="R180" i="7"/>
  <c r="R232" i="7"/>
  <c r="R112" i="7"/>
  <c r="Q212" i="7"/>
  <c r="Q71" i="7"/>
  <c r="Q64" i="7"/>
  <c r="R231" i="7"/>
  <c r="Q217" i="7"/>
  <c r="Q27" i="7"/>
  <c r="R245" i="7"/>
  <c r="Q178" i="7"/>
  <c r="Q21" i="7"/>
  <c r="R18" i="7"/>
  <c r="Q113" i="7"/>
  <c r="Q26" i="7"/>
  <c r="R176" i="7"/>
  <c r="R199" i="7"/>
  <c r="R155" i="7"/>
  <c r="R179" i="7"/>
  <c r="R67" i="7"/>
  <c r="R107" i="7"/>
  <c r="Q68" i="7"/>
  <c r="Q67" i="7"/>
  <c r="Q12" i="7"/>
  <c r="R217" i="7"/>
  <c r="Q82" i="7"/>
  <c r="Q231" i="7"/>
  <c r="Q32" i="7"/>
  <c r="R45" i="7"/>
  <c r="Q158" i="7"/>
  <c r="Q138" i="7"/>
  <c r="R93" i="7"/>
  <c r="R229" i="7"/>
  <c r="Q102" i="7"/>
  <c r="Q9" i="7"/>
  <c r="Q55" i="7"/>
  <c r="R30" i="7"/>
  <c r="Q91" i="7"/>
  <c r="Q36" i="7"/>
  <c r="R80" i="7"/>
  <c r="R46" i="7"/>
  <c r="R221" i="7"/>
  <c r="R209" i="7"/>
  <c r="R193" i="7"/>
  <c r="R242" i="7"/>
  <c r="Q131" i="7"/>
  <c r="R98" i="7"/>
  <c r="R59" i="7"/>
  <c r="R97" i="7"/>
  <c r="R126" i="7"/>
  <c r="Q49" i="7"/>
  <c r="R183" i="7"/>
  <c r="R68" i="7"/>
  <c r="R128" i="7"/>
  <c r="Q166" i="7"/>
  <c r="R239" i="7"/>
  <c r="Q57" i="7"/>
  <c r="Q198" i="7"/>
  <c r="R86" i="7"/>
  <c r="R151" i="7"/>
  <c r="Q206" i="7"/>
  <c r="R216" i="7"/>
  <c r="Q43" i="7"/>
  <c r="Q190" i="7"/>
  <c r="Q96" i="7"/>
  <c r="Q122" i="7"/>
  <c r="Q126" i="7"/>
  <c r="Q98" i="7"/>
  <c r="Q73" i="7"/>
  <c r="Q129" i="7"/>
  <c r="Q203" i="7"/>
  <c r="Q184" i="7"/>
  <c r="R248" i="7"/>
  <c r="Q185" i="7"/>
  <c r="Q146" i="7"/>
  <c r="Q97" i="7"/>
  <c r="Q59" i="7"/>
  <c r="Q145" i="7"/>
  <c r="R15" i="7"/>
  <c r="R212" i="7"/>
  <c r="R132" i="7"/>
  <c r="R131" i="7"/>
  <c r="Q46" i="7"/>
  <c r="Q195" i="7"/>
  <c r="R16" i="7"/>
  <c r="R70" i="7"/>
  <c r="R118" i="7"/>
  <c r="R145" i="7"/>
  <c r="Q153" i="7"/>
  <c r="Q222" i="7"/>
  <c r="Q123" i="7"/>
  <c r="Q28" i="7"/>
  <c r="R49" i="7"/>
  <c r="R149" i="7"/>
  <c r="Q170" i="7"/>
  <c r="R72" i="7"/>
  <c r="R202" i="7"/>
  <c r="Q171" i="7"/>
  <c r="R88" i="7"/>
  <c r="R138" i="7"/>
  <c r="R24" i="7"/>
  <c r="Q18" i="7"/>
  <c r="Q219" i="7"/>
  <c r="R175" i="7"/>
  <c r="R174" i="7"/>
  <c r="R74" i="7"/>
  <c r="Q44" i="7"/>
  <c r="Q15" i="7"/>
  <c r="Q37" i="7"/>
  <c r="R230" i="7"/>
  <c r="Q179" i="7"/>
  <c r="Q165" i="7"/>
  <c r="R43" i="7"/>
  <c r="R38" i="7"/>
  <c r="R134" i="7"/>
  <c r="R35" i="7"/>
  <c r="Q51" i="7"/>
  <c r="Q75" i="7"/>
  <c r="Q52" i="7"/>
  <c r="Q213" i="7"/>
  <c r="R27" i="7"/>
  <c r="Q209" i="7"/>
  <c r="R246" i="7"/>
  <c r="R42" i="7"/>
  <c r="R150" i="7"/>
  <c r="B20" i="7"/>
  <c r="R140" i="7"/>
  <c r="R213" i="7"/>
  <c r="Q128" i="7"/>
  <c r="Q10" i="7"/>
  <c r="Q58" i="7"/>
  <c r="Q220" i="7"/>
  <c r="R124" i="7"/>
  <c r="R214" i="7"/>
  <c r="Q211" i="7"/>
  <c r="Q137" i="7"/>
  <c r="Q65" i="7"/>
  <c r="Q72" i="7"/>
  <c r="Q47" i="7"/>
  <c r="Q227" i="7"/>
  <c r="Q239" i="7"/>
  <c r="Q134" i="7"/>
  <c r="R52" i="7"/>
  <c r="Q104" i="7"/>
  <c r="Q241" i="7"/>
  <c r="R196" i="7"/>
  <c r="Q74" i="7"/>
  <c r="R198" i="7"/>
  <c r="Q172" i="7"/>
  <c r="Q149" i="7"/>
  <c r="Q56" i="7"/>
  <c r="R247" i="7"/>
  <c r="R34" i="7"/>
  <c r="R51" i="7"/>
  <c r="R56" i="7"/>
  <c r="R125" i="7"/>
  <c r="Q101" i="7"/>
  <c r="R178" i="7"/>
  <c r="Q187" i="7"/>
  <c r="Q210" i="7"/>
  <c r="R29" i="7"/>
  <c r="Q99" i="7"/>
  <c r="R57" i="7"/>
  <c r="Q193" i="7"/>
  <c r="Q13" i="7"/>
  <c r="R184" i="7"/>
  <c r="R96" i="7"/>
  <c r="R136" i="7"/>
  <c r="Q112" i="7"/>
  <c r="R19" i="7"/>
  <c r="R177" i="7"/>
  <c r="Q216" i="7"/>
  <c r="R109" i="7"/>
  <c r="Q207" i="7"/>
  <c r="Q232" i="7"/>
  <c r="R166" i="7"/>
  <c r="Q188" i="7"/>
  <c r="R189" i="7"/>
  <c r="R133" i="7"/>
  <c r="R37" i="7"/>
  <c r="R10" i="7"/>
  <c r="R153" i="7"/>
  <c r="R58" i="7"/>
  <c r="Q192" i="7"/>
  <c r="R201" i="7"/>
  <c r="R73" i="7"/>
  <c r="R48" i="7"/>
  <c r="R191" i="7"/>
  <c r="R206" i="7"/>
  <c r="R50" i="7"/>
  <c r="Q38" i="7"/>
  <c r="Q116" i="7"/>
  <c r="Q152" i="7"/>
  <c r="Q141" i="7"/>
  <c r="Q60" i="7"/>
  <c r="Q41" i="7"/>
  <c r="Q121" i="7"/>
  <c r="Q77" i="7"/>
  <c r="R64" i="7"/>
  <c r="Q182" i="7"/>
  <c r="R116" i="7"/>
  <c r="Q200" i="7"/>
  <c r="Q88" i="7"/>
  <c r="R54" i="7"/>
  <c r="R101" i="7"/>
  <c r="Q176" i="7"/>
  <c r="R53" i="7"/>
  <c r="Q20" i="7"/>
  <c r="Q215" i="7"/>
  <c r="Q81" i="7"/>
  <c r="Q48" i="7"/>
  <c r="Q168" i="7"/>
  <c r="R119" i="7"/>
  <c r="R218" i="7"/>
  <c r="Q66" i="7"/>
  <c r="Q201" i="7"/>
  <c r="R169" i="7"/>
  <c r="R141" i="7"/>
  <c r="R219" i="7"/>
  <c r="Q100" i="7"/>
  <c r="R78" i="7"/>
  <c r="R167" i="7"/>
  <c r="R114" i="7"/>
  <c r="Q135" i="7"/>
  <c r="Q226" i="7"/>
  <c r="Q54" i="7"/>
  <c r="Q17" i="7"/>
  <c r="Q177" i="7"/>
  <c r="Q199" i="7"/>
  <c r="Q30" i="7"/>
  <c r="Q87" i="7"/>
  <c r="R20" i="7"/>
  <c r="R21" i="7"/>
  <c r="Q69" i="7"/>
  <c r="Q208" i="7"/>
  <c r="R208" i="7"/>
  <c r="R41" i="7"/>
  <c r="R233" i="7"/>
  <c r="R82" i="7"/>
  <c r="R162" i="7"/>
  <c r="Q11" i="7"/>
  <c r="R60" i="7"/>
  <c r="Q108" i="7"/>
  <c r="Q225" i="7"/>
  <c r="Q25" i="7"/>
  <c r="Q230" i="7"/>
  <c r="Q248" i="7"/>
  <c r="Q249" i="7"/>
  <c r="R215" i="7"/>
  <c r="R81" i="7"/>
  <c r="R90" i="7"/>
  <c r="R234" i="7"/>
  <c r="Q22" i="7"/>
  <c r="Q24" i="7"/>
  <c r="R23" i="7"/>
  <c r="Q238" i="7"/>
  <c r="R22" i="7"/>
  <c r="R25" i="7"/>
  <c r="Q23" i="7"/>
  <c r="Q14" i="7"/>
  <c r="R95" i="7"/>
  <c r="Q95" i="7"/>
  <c r="Q242" i="7"/>
  <c r="R89" i="7"/>
  <c r="Q89" i="7"/>
  <c r="Q218" i="7"/>
  <c r="R94" i="7"/>
  <c r="Q234" i="7"/>
  <c r="Q175" i="7"/>
  <c r="R146" i="7"/>
  <c r="R102" i="7"/>
  <c r="R111" i="7"/>
  <c r="Q111" i="7"/>
  <c r="R159" i="7"/>
  <c r="Q159" i="7"/>
  <c r="R194" i="7"/>
  <c r="R135" i="7"/>
  <c r="R226" i="7"/>
  <c r="Q84" i="7"/>
  <c r="Q42" i="7"/>
  <c r="R143" i="7"/>
  <c r="Q143" i="7"/>
  <c r="R103" i="7"/>
  <c r="Q103" i="7"/>
  <c r="Q167" i="7"/>
  <c r="Q191" i="7"/>
  <c r="Q202" i="7"/>
  <c r="Q119" i="7"/>
  <c r="R186" i="7"/>
  <c r="R127" i="7"/>
  <c r="Q127" i="7"/>
  <c r="R92" i="7"/>
  <c r="Q92" i="7"/>
  <c r="R210" i="7"/>
  <c r="Q151" i="7"/>
  <c r="R130" i="7"/>
  <c r="Q34" i="7"/>
  <c r="R12" i="7"/>
  <c r="K10" i="6"/>
  <c r="L10" i="6"/>
  <c r="M10" i="6"/>
  <c r="K11" i="6"/>
  <c r="L11" i="6"/>
  <c r="M11" i="6"/>
  <c r="K12" i="6"/>
  <c r="L12" i="6"/>
  <c r="M12" i="6"/>
  <c r="K13" i="6"/>
  <c r="L13" i="6"/>
  <c r="M13" i="6"/>
  <c r="K14" i="6"/>
  <c r="L14" i="6"/>
  <c r="M14" i="6"/>
  <c r="K15" i="6"/>
  <c r="L15" i="6"/>
  <c r="M15" i="6"/>
  <c r="K16" i="6"/>
  <c r="L16" i="6"/>
  <c r="M16" i="6"/>
  <c r="K17" i="6"/>
  <c r="L17" i="6"/>
  <c r="M17" i="6"/>
  <c r="K18" i="6"/>
  <c r="L18" i="6"/>
  <c r="M18" i="6"/>
  <c r="K19" i="6"/>
  <c r="L19" i="6"/>
  <c r="M19" i="6"/>
  <c r="K20" i="6"/>
  <c r="L20" i="6"/>
  <c r="M20" i="6"/>
  <c r="K21" i="6"/>
  <c r="L21" i="6"/>
  <c r="M21" i="6"/>
  <c r="K22" i="6"/>
  <c r="L22" i="6"/>
  <c r="M22" i="6"/>
  <c r="K23" i="6"/>
  <c r="L23" i="6"/>
  <c r="M23" i="6"/>
  <c r="K24" i="6"/>
  <c r="L24" i="6"/>
  <c r="M24" i="6"/>
  <c r="K25" i="6"/>
  <c r="L25" i="6"/>
  <c r="M25" i="6"/>
  <c r="K26" i="6"/>
  <c r="L26" i="6"/>
  <c r="M26" i="6"/>
  <c r="K27" i="6"/>
  <c r="L27" i="6"/>
  <c r="M27" i="6"/>
  <c r="K28" i="6"/>
  <c r="L28" i="6"/>
  <c r="M28" i="6"/>
  <c r="K29" i="6"/>
  <c r="L29" i="6"/>
  <c r="M29" i="6"/>
  <c r="K30" i="6"/>
  <c r="L30" i="6"/>
  <c r="M30" i="6"/>
  <c r="K31" i="6"/>
  <c r="L31" i="6"/>
  <c r="M31" i="6"/>
  <c r="K32" i="6"/>
  <c r="L32" i="6"/>
  <c r="M32" i="6"/>
  <c r="K33" i="6"/>
  <c r="L33" i="6"/>
  <c r="M33" i="6"/>
  <c r="K34" i="6"/>
  <c r="L34" i="6"/>
  <c r="M34" i="6"/>
  <c r="K35" i="6"/>
  <c r="L35" i="6"/>
  <c r="M35" i="6"/>
  <c r="K36" i="6"/>
  <c r="L36" i="6"/>
  <c r="M36" i="6"/>
  <c r="K37" i="6"/>
  <c r="L37" i="6"/>
  <c r="M37" i="6"/>
  <c r="K38" i="6"/>
  <c r="L38" i="6"/>
  <c r="M38" i="6"/>
  <c r="K39" i="6"/>
  <c r="L39" i="6"/>
  <c r="M39" i="6"/>
  <c r="K40" i="6"/>
  <c r="L40" i="6"/>
  <c r="M40" i="6"/>
  <c r="K41" i="6"/>
  <c r="L41" i="6"/>
  <c r="M41" i="6"/>
  <c r="K42" i="6"/>
  <c r="L42" i="6"/>
  <c r="M42" i="6"/>
  <c r="K43" i="6"/>
  <c r="L43" i="6"/>
  <c r="M43" i="6"/>
  <c r="K44" i="6"/>
  <c r="L44" i="6"/>
  <c r="M44" i="6"/>
  <c r="K45" i="6"/>
  <c r="L45" i="6"/>
  <c r="M45" i="6"/>
  <c r="K46" i="6"/>
  <c r="L46" i="6"/>
  <c r="M46" i="6"/>
  <c r="K47" i="6"/>
  <c r="L47" i="6"/>
  <c r="M47" i="6"/>
  <c r="K48" i="6"/>
  <c r="L48" i="6"/>
  <c r="M48" i="6"/>
  <c r="K49" i="6"/>
  <c r="L49" i="6"/>
  <c r="M49" i="6"/>
  <c r="K50" i="6"/>
  <c r="L50" i="6"/>
  <c r="M50" i="6"/>
  <c r="K51" i="6"/>
  <c r="L51" i="6"/>
  <c r="M51" i="6"/>
  <c r="K52" i="6"/>
  <c r="L52" i="6"/>
  <c r="M52" i="6"/>
  <c r="K53" i="6"/>
  <c r="L53" i="6"/>
  <c r="M53" i="6"/>
  <c r="K54" i="6"/>
  <c r="L54" i="6"/>
  <c r="M54" i="6"/>
  <c r="K55" i="6"/>
  <c r="L55" i="6"/>
  <c r="M55" i="6"/>
  <c r="K56" i="6"/>
  <c r="L56" i="6"/>
  <c r="M56" i="6"/>
  <c r="K57" i="6"/>
  <c r="L57" i="6"/>
  <c r="M57" i="6"/>
  <c r="K58" i="6"/>
  <c r="L58" i="6"/>
  <c r="M58" i="6"/>
  <c r="K59" i="6"/>
  <c r="L59" i="6"/>
  <c r="M59" i="6"/>
  <c r="K60" i="6"/>
  <c r="L60" i="6"/>
  <c r="M60" i="6"/>
  <c r="K61" i="6"/>
  <c r="L61" i="6"/>
  <c r="M61" i="6"/>
  <c r="K62" i="6"/>
  <c r="L62" i="6"/>
  <c r="M62" i="6"/>
  <c r="K63" i="6"/>
  <c r="L63" i="6"/>
  <c r="M63" i="6"/>
  <c r="K64" i="6"/>
  <c r="L64" i="6"/>
  <c r="M64" i="6"/>
  <c r="K65" i="6"/>
  <c r="L65" i="6"/>
  <c r="M65" i="6"/>
  <c r="K66" i="6"/>
  <c r="L66" i="6"/>
  <c r="M66" i="6"/>
  <c r="K67" i="6"/>
  <c r="L67" i="6"/>
  <c r="M67" i="6"/>
  <c r="K68" i="6"/>
  <c r="L68" i="6"/>
  <c r="M68" i="6"/>
  <c r="K69" i="6"/>
  <c r="L69" i="6"/>
  <c r="M69" i="6"/>
  <c r="K70" i="6"/>
  <c r="L70" i="6"/>
  <c r="M70" i="6"/>
  <c r="K71" i="6"/>
  <c r="L71" i="6"/>
  <c r="M71" i="6"/>
  <c r="K72" i="6"/>
  <c r="L72" i="6"/>
  <c r="M72" i="6"/>
  <c r="K73" i="6"/>
  <c r="L73" i="6"/>
  <c r="M73" i="6"/>
  <c r="K74" i="6"/>
  <c r="L74" i="6"/>
  <c r="M74" i="6"/>
  <c r="K75" i="6"/>
  <c r="L75" i="6"/>
  <c r="M75" i="6"/>
  <c r="K76" i="6"/>
  <c r="L76" i="6"/>
  <c r="M76" i="6"/>
  <c r="K77" i="6"/>
  <c r="L77" i="6"/>
  <c r="M77" i="6"/>
  <c r="K78" i="6"/>
  <c r="L78" i="6"/>
  <c r="M78" i="6"/>
  <c r="K79" i="6"/>
  <c r="L79" i="6"/>
  <c r="M79" i="6"/>
  <c r="K80" i="6"/>
  <c r="L80" i="6"/>
  <c r="M80" i="6"/>
  <c r="K81" i="6"/>
  <c r="L81" i="6"/>
  <c r="M81" i="6"/>
  <c r="K82" i="6"/>
  <c r="L82" i="6"/>
  <c r="M82" i="6"/>
  <c r="K83" i="6"/>
  <c r="L83" i="6"/>
  <c r="M83" i="6"/>
  <c r="K84" i="6"/>
  <c r="L84" i="6"/>
  <c r="M84" i="6"/>
  <c r="K85" i="6"/>
  <c r="L85" i="6"/>
  <c r="M85" i="6"/>
  <c r="K86" i="6"/>
  <c r="L86" i="6"/>
  <c r="M86" i="6"/>
  <c r="K87" i="6"/>
  <c r="L87" i="6"/>
  <c r="M87" i="6"/>
  <c r="K88" i="6"/>
  <c r="L88" i="6"/>
  <c r="M88" i="6"/>
  <c r="K89" i="6"/>
  <c r="L89" i="6"/>
  <c r="M89" i="6"/>
  <c r="K90" i="6"/>
  <c r="L90" i="6"/>
  <c r="M90" i="6"/>
  <c r="K91" i="6"/>
  <c r="L91" i="6"/>
  <c r="M91" i="6"/>
  <c r="K92" i="6"/>
  <c r="L92" i="6"/>
  <c r="M92" i="6"/>
  <c r="K93" i="6"/>
  <c r="L93" i="6"/>
  <c r="M93" i="6"/>
  <c r="K94" i="6"/>
  <c r="L94" i="6"/>
  <c r="M94" i="6"/>
  <c r="K95" i="6"/>
  <c r="L95" i="6"/>
  <c r="M95" i="6"/>
  <c r="K96" i="6"/>
  <c r="L96" i="6"/>
  <c r="M96" i="6"/>
  <c r="K97" i="6"/>
  <c r="L97" i="6"/>
  <c r="M97" i="6"/>
  <c r="K98" i="6"/>
  <c r="L98" i="6"/>
  <c r="M98" i="6"/>
  <c r="K99" i="6"/>
  <c r="L99" i="6"/>
  <c r="M99" i="6"/>
  <c r="K100" i="6"/>
  <c r="L100" i="6"/>
  <c r="M100" i="6"/>
  <c r="K101" i="6"/>
  <c r="L101" i="6"/>
  <c r="M101" i="6"/>
  <c r="K102" i="6"/>
  <c r="L102" i="6"/>
  <c r="M102" i="6"/>
  <c r="K103" i="6"/>
  <c r="L103" i="6"/>
  <c r="M103" i="6"/>
  <c r="K104" i="6"/>
  <c r="L104" i="6"/>
  <c r="M104" i="6"/>
  <c r="K105" i="6"/>
  <c r="L105" i="6"/>
  <c r="M105" i="6"/>
  <c r="K106" i="6"/>
  <c r="L106" i="6"/>
  <c r="M106" i="6"/>
  <c r="K107" i="6"/>
  <c r="L107" i="6"/>
  <c r="M107" i="6"/>
  <c r="K108" i="6"/>
  <c r="L108" i="6"/>
  <c r="M108" i="6"/>
  <c r="K109" i="6"/>
  <c r="L109" i="6"/>
  <c r="M109" i="6"/>
  <c r="K110" i="6"/>
  <c r="L110" i="6"/>
  <c r="M110" i="6"/>
  <c r="K111" i="6"/>
  <c r="L111" i="6"/>
  <c r="M111" i="6"/>
  <c r="K112" i="6"/>
  <c r="L112" i="6"/>
  <c r="M112" i="6"/>
  <c r="K113" i="6"/>
  <c r="L113" i="6"/>
  <c r="M113" i="6"/>
  <c r="K114" i="6"/>
  <c r="L114" i="6"/>
  <c r="M114" i="6"/>
  <c r="K115" i="6"/>
  <c r="L115" i="6"/>
  <c r="M115" i="6"/>
  <c r="K116" i="6"/>
  <c r="L116" i="6"/>
  <c r="M116" i="6"/>
  <c r="K117" i="6"/>
  <c r="L117" i="6"/>
  <c r="M117" i="6"/>
  <c r="K118" i="6"/>
  <c r="L118" i="6"/>
  <c r="M118" i="6"/>
  <c r="K119" i="6"/>
  <c r="L119" i="6"/>
  <c r="M119" i="6"/>
  <c r="K120" i="6"/>
  <c r="L120" i="6"/>
  <c r="M120" i="6"/>
  <c r="K121" i="6"/>
  <c r="L121" i="6"/>
  <c r="M121" i="6"/>
  <c r="K122" i="6"/>
  <c r="L122" i="6"/>
  <c r="M122" i="6"/>
  <c r="K123" i="6"/>
  <c r="L123" i="6"/>
  <c r="M123" i="6"/>
  <c r="K124" i="6"/>
  <c r="L124" i="6"/>
  <c r="M124" i="6"/>
  <c r="K125" i="6"/>
  <c r="L125" i="6"/>
  <c r="M125" i="6"/>
  <c r="K126" i="6"/>
  <c r="L126" i="6"/>
  <c r="M126" i="6"/>
  <c r="K127" i="6"/>
  <c r="L127" i="6"/>
  <c r="M127" i="6"/>
  <c r="K128" i="6"/>
  <c r="L128" i="6"/>
  <c r="M128" i="6"/>
  <c r="K129" i="6"/>
  <c r="L129" i="6"/>
  <c r="M129" i="6"/>
  <c r="K130" i="6"/>
  <c r="L130" i="6"/>
  <c r="M130" i="6"/>
  <c r="K131" i="6"/>
  <c r="L131" i="6"/>
  <c r="M131" i="6"/>
  <c r="K132" i="6"/>
  <c r="L132" i="6"/>
  <c r="M132" i="6"/>
  <c r="K133" i="6"/>
  <c r="L133" i="6"/>
  <c r="M133" i="6"/>
  <c r="K134" i="6"/>
  <c r="L134" i="6"/>
  <c r="M134" i="6"/>
  <c r="K135" i="6"/>
  <c r="L135" i="6"/>
  <c r="M135" i="6"/>
  <c r="K136" i="6"/>
  <c r="L136" i="6"/>
  <c r="M136" i="6"/>
  <c r="K137" i="6"/>
  <c r="L137" i="6"/>
  <c r="M137" i="6"/>
  <c r="K138" i="6"/>
  <c r="L138" i="6"/>
  <c r="M138" i="6"/>
  <c r="K139" i="6"/>
  <c r="L139" i="6"/>
  <c r="M139" i="6"/>
  <c r="K140" i="6"/>
  <c r="L140" i="6"/>
  <c r="M140" i="6"/>
  <c r="K141" i="6"/>
  <c r="L141" i="6"/>
  <c r="M141" i="6"/>
  <c r="K142" i="6"/>
  <c r="L142" i="6"/>
  <c r="M142" i="6"/>
  <c r="K143" i="6"/>
  <c r="L143" i="6"/>
  <c r="M143" i="6"/>
  <c r="K144" i="6"/>
  <c r="L144" i="6"/>
  <c r="M144" i="6"/>
  <c r="K145" i="6"/>
  <c r="L145" i="6"/>
  <c r="M145" i="6"/>
  <c r="K146" i="6"/>
  <c r="L146" i="6"/>
  <c r="M146" i="6"/>
  <c r="K147" i="6"/>
  <c r="L147" i="6"/>
  <c r="M147" i="6"/>
  <c r="K148" i="6"/>
  <c r="L148" i="6"/>
  <c r="M148" i="6"/>
  <c r="K149" i="6"/>
  <c r="L149" i="6"/>
  <c r="M149" i="6"/>
  <c r="K150" i="6"/>
  <c r="L150" i="6"/>
  <c r="M150" i="6"/>
  <c r="K151" i="6"/>
  <c r="L151" i="6"/>
  <c r="M151" i="6"/>
  <c r="K152" i="6"/>
  <c r="L152" i="6"/>
  <c r="M152" i="6"/>
  <c r="K153" i="6"/>
  <c r="L153" i="6"/>
  <c r="M153" i="6"/>
  <c r="K154" i="6"/>
  <c r="L154" i="6"/>
  <c r="M154" i="6"/>
  <c r="K155" i="6"/>
  <c r="L155" i="6"/>
  <c r="M155" i="6"/>
  <c r="K156" i="6"/>
  <c r="L156" i="6"/>
  <c r="M156" i="6"/>
  <c r="K157" i="6"/>
  <c r="L157" i="6"/>
  <c r="M157" i="6"/>
  <c r="K158" i="6"/>
  <c r="L158" i="6"/>
  <c r="M158" i="6"/>
  <c r="K159" i="6"/>
  <c r="L159" i="6"/>
  <c r="M159" i="6"/>
  <c r="K160" i="6"/>
  <c r="L160" i="6"/>
  <c r="M160" i="6"/>
  <c r="K161" i="6"/>
  <c r="L161" i="6"/>
  <c r="M161" i="6"/>
  <c r="K162" i="6"/>
  <c r="L162" i="6"/>
  <c r="M162" i="6"/>
  <c r="K163" i="6"/>
  <c r="L163" i="6"/>
  <c r="M163" i="6"/>
  <c r="K164" i="6"/>
  <c r="L164" i="6"/>
  <c r="M164" i="6"/>
  <c r="K165" i="6"/>
  <c r="L165" i="6"/>
  <c r="M165" i="6"/>
  <c r="K166" i="6"/>
  <c r="L166" i="6"/>
  <c r="M166" i="6"/>
  <c r="K167" i="6"/>
  <c r="L167" i="6"/>
  <c r="M167" i="6"/>
  <c r="K168" i="6"/>
  <c r="L168" i="6"/>
  <c r="M168" i="6"/>
  <c r="K169" i="6"/>
  <c r="L169" i="6"/>
  <c r="M169" i="6"/>
  <c r="K170" i="6"/>
  <c r="L170" i="6"/>
  <c r="M170" i="6"/>
  <c r="K171" i="6"/>
  <c r="L171" i="6"/>
  <c r="M171" i="6"/>
  <c r="K172" i="6"/>
  <c r="L172" i="6"/>
  <c r="M172" i="6"/>
  <c r="K173" i="6"/>
  <c r="L173" i="6"/>
  <c r="M173" i="6"/>
  <c r="K174" i="6"/>
  <c r="L174" i="6"/>
  <c r="M174" i="6"/>
  <c r="K175" i="6"/>
  <c r="L175" i="6"/>
  <c r="M175" i="6"/>
  <c r="K176" i="6"/>
  <c r="L176" i="6"/>
  <c r="M176" i="6"/>
  <c r="K177" i="6"/>
  <c r="L177" i="6"/>
  <c r="M177" i="6"/>
  <c r="K178" i="6"/>
  <c r="L178" i="6"/>
  <c r="M178" i="6"/>
  <c r="K179" i="6"/>
  <c r="L179" i="6"/>
  <c r="M179" i="6"/>
  <c r="K180" i="6"/>
  <c r="L180" i="6"/>
  <c r="M180" i="6"/>
  <c r="K181" i="6"/>
  <c r="L181" i="6"/>
  <c r="M181" i="6"/>
  <c r="K182" i="6"/>
  <c r="L182" i="6"/>
  <c r="M182" i="6"/>
  <c r="K183" i="6"/>
  <c r="L183" i="6"/>
  <c r="M183" i="6"/>
  <c r="K184" i="6"/>
  <c r="L184" i="6"/>
  <c r="M184" i="6"/>
  <c r="K185" i="6"/>
  <c r="L185" i="6"/>
  <c r="M185" i="6"/>
  <c r="K186" i="6"/>
  <c r="L186" i="6"/>
  <c r="M186" i="6"/>
  <c r="K187" i="6"/>
  <c r="L187" i="6"/>
  <c r="M187" i="6"/>
  <c r="K188" i="6"/>
  <c r="L188" i="6"/>
  <c r="M188" i="6"/>
  <c r="K189" i="6"/>
  <c r="L189" i="6"/>
  <c r="M189" i="6"/>
  <c r="K190" i="6"/>
  <c r="L190" i="6"/>
  <c r="M190" i="6"/>
  <c r="K191" i="6"/>
  <c r="L191" i="6"/>
  <c r="M191" i="6"/>
  <c r="K192" i="6"/>
  <c r="L192" i="6"/>
  <c r="M192" i="6"/>
  <c r="K193" i="6"/>
  <c r="L193" i="6"/>
  <c r="M193" i="6"/>
  <c r="K194" i="6"/>
  <c r="L194" i="6"/>
  <c r="M194" i="6"/>
  <c r="K195" i="6"/>
  <c r="L195" i="6"/>
  <c r="M195" i="6"/>
  <c r="K196" i="6"/>
  <c r="L196" i="6"/>
  <c r="M196" i="6"/>
  <c r="K197" i="6"/>
  <c r="L197" i="6"/>
  <c r="M197" i="6"/>
  <c r="K198" i="6"/>
  <c r="L198" i="6"/>
  <c r="M198" i="6"/>
  <c r="K199" i="6"/>
  <c r="L199" i="6"/>
  <c r="M199" i="6"/>
  <c r="K200" i="6"/>
  <c r="L200" i="6"/>
  <c r="M200" i="6"/>
  <c r="K201" i="6"/>
  <c r="L201" i="6"/>
  <c r="M201" i="6"/>
  <c r="K202" i="6"/>
  <c r="L202" i="6"/>
  <c r="M202" i="6"/>
  <c r="K203" i="6"/>
  <c r="L203" i="6"/>
  <c r="M203" i="6"/>
  <c r="K204" i="6"/>
  <c r="L204" i="6"/>
  <c r="M204" i="6"/>
  <c r="K205" i="6"/>
  <c r="L205" i="6"/>
  <c r="M205" i="6"/>
  <c r="K206" i="6"/>
  <c r="L206" i="6"/>
  <c r="M206" i="6"/>
  <c r="K207" i="6"/>
  <c r="L207" i="6"/>
  <c r="M207" i="6"/>
  <c r="K208" i="6"/>
  <c r="L208" i="6"/>
  <c r="M208" i="6"/>
  <c r="K209" i="6"/>
  <c r="L209" i="6"/>
  <c r="M209" i="6"/>
  <c r="K210" i="6"/>
  <c r="L210" i="6"/>
  <c r="M210" i="6"/>
  <c r="K211" i="6"/>
  <c r="L211" i="6"/>
  <c r="M211" i="6"/>
  <c r="K212" i="6"/>
  <c r="L212" i="6"/>
  <c r="M212" i="6"/>
  <c r="K213" i="6"/>
  <c r="L213" i="6"/>
  <c r="M213" i="6"/>
  <c r="K214" i="6"/>
  <c r="L214" i="6"/>
  <c r="M214" i="6"/>
  <c r="K215" i="6"/>
  <c r="L215" i="6"/>
  <c r="M215" i="6"/>
  <c r="K216" i="6"/>
  <c r="L216" i="6"/>
  <c r="M216" i="6"/>
  <c r="K217" i="6"/>
  <c r="L217" i="6"/>
  <c r="M217" i="6"/>
  <c r="K218" i="6"/>
  <c r="L218" i="6"/>
  <c r="M218" i="6"/>
  <c r="K219" i="6"/>
  <c r="L219" i="6"/>
  <c r="M219" i="6"/>
  <c r="K220" i="6"/>
  <c r="L220" i="6"/>
  <c r="M220" i="6"/>
  <c r="K221" i="6"/>
  <c r="L221" i="6"/>
  <c r="M221" i="6"/>
  <c r="K222" i="6"/>
  <c r="L222" i="6"/>
  <c r="M222" i="6"/>
  <c r="K223" i="6"/>
  <c r="L223" i="6"/>
  <c r="M223" i="6"/>
  <c r="K224" i="6"/>
  <c r="L224" i="6"/>
  <c r="M224" i="6"/>
  <c r="K225" i="6"/>
  <c r="L225" i="6"/>
  <c r="M225" i="6"/>
  <c r="K226" i="6"/>
  <c r="L226" i="6"/>
  <c r="M226" i="6"/>
  <c r="K227" i="6"/>
  <c r="L227" i="6"/>
  <c r="M227" i="6"/>
  <c r="K228" i="6"/>
  <c r="L228" i="6"/>
  <c r="M228" i="6"/>
  <c r="K229" i="6"/>
  <c r="L229" i="6"/>
  <c r="M229" i="6"/>
  <c r="K230" i="6"/>
  <c r="L230" i="6"/>
  <c r="M230" i="6"/>
  <c r="K231" i="6"/>
  <c r="L231" i="6"/>
  <c r="M231" i="6"/>
  <c r="K232" i="6"/>
  <c r="L232" i="6"/>
  <c r="M232" i="6"/>
  <c r="K233" i="6"/>
  <c r="L233" i="6"/>
  <c r="M233" i="6"/>
  <c r="K234" i="6"/>
  <c r="L234" i="6"/>
  <c r="M234" i="6"/>
  <c r="K235" i="6"/>
  <c r="L235" i="6"/>
  <c r="M235" i="6"/>
  <c r="K236" i="6"/>
  <c r="L236" i="6"/>
  <c r="M236" i="6"/>
  <c r="K237" i="6"/>
  <c r="L237" i="6"/>
  <c r="M237" i="6"/>
  <c r="K238" i="6"/>
  <c r="L238" i="6"/>
  <c r="M238" i="6"/>
  <c r="K239" i="6"/>
  <c r="L239" i="6"/>
  <c r="M239" i="6"/>
  <c r="K240" i="6"/>
  <c r="L240" i="6"/>
  <c r="M240" i="6"/>
  <c r="K241" i="6"/>
  <c r="L241" i="6"/>
  <c r="M241" i="6"/>
  <c r="K242" i="6"/>
  <c r="L242" i="6"/>
  <c r="M242" i="6"/>
  <c r="K243" i="6"/>
  <c r="L243" i="6"/>
  <c r="M243" i="6"/>
  <c r="K244" i="6"/>
  <c r="L244" i="6"/>
  <c r="M244" i="6"/>
  <c r="K245" i="6"/>
  <c r="L245" i="6"/>
  <c r="M245" i="6"/>
  <c r="K246" i="6"/>
  <c r="L246" i="6"/>
  <c r="M246" i="6"/>
  <c r="K247" i="6"/>
  <c r="L247" i="6"/>
  <c r="M247" i="6"/>
  <c r="K248" i="6"/>
  <c r="L248" i="6"/>
  <c r="M248" i="6"/>
  <c r="K249" i="6"/>
  <c r="L249" i="6"/>
  <c r="M249" i="6"/>
  <c r="M9" i="6"/>
  <c r="L9" i="6"/>
  <c r="K9" i="6"/>
  <c r="B21" i="7" l="1"/>
  <c r="O42" i="6"/>
  <c r="P190" i="6"/>
  <c r="P139" i="6"/>
  <c r="O94" i="6"/>
  <c r="O38" i="6"/>
  <c r="O22" i="6"/>
  <c r="O14" i="6"/>
  <c r="O43" i="6"/>
  <c r="P31" i="6"/>
  <c r="P183" i="6"/>
  <c r="O181" i="6"/>
  <c r="P42" i="6"/>
  <c r="P79" i="6"/>
  <c r="P9" i="6"/>
  <c r="P233" i="6"/>
  <c r="P57" i="6"/>
  <c r="P97" i="6"/>
  <c r="O79" i="6"/>
  <c r="O177" i="6"/>
  <c r="O105" i="6"/>
  <c r="O147" i="6"/>
  <c r="O139" i="6"/>
  <c r="O107" i="6"/>
  <c r="B20" i="6"/>
  <c r="O168" i="6"/>
  <c r="O128" i="6"/>
  <c r="P149" i="6"/>
  <c r="P93" i="6"/>
  <c r="O82" i="6"/>
  <c r="O40" i="6"/>
  <c r="O32" i="6"/>
  <c r="P128" i="6"/>
  <c r="P112" i="6"/>
  <c r="P104" i="6"/>
  <c r="O232" i="6"/>
  <c r="O216" i="6"/>
  <c r="O208" i="6"/>
  <c r="O200" i="6"/>
  <c r="O184" i="6"/>
  <c r="O112" i="6"/>
  <c r="O83" i="6"/>
  <c r="O78" i="6"/>
  <c r="O25" i="6"/>
  <c r="P11" i="6"/>
  <c r="O9" i="6"/>
  <c r="O226" i="6"/>
  <c r="O218" i="6"/>
  <c r="O202" i="6"/>
  <c r="O194" i="6"/>
  <c r="P191" i="6"/>
  <c r="P159" i="6"/>
  <c r="P117" i="6"/>
  <c r="P96" i="6"/>
  <c r="P90" i="6"/>
  <c r="O80" i="6"/>
  <c r="P69" i="6"/>
  <c r="P95" i="6"/>
  <c r="P156" i="6"/>
  <c r="P66" i="6"/>
  <c r="P177" i="6"/>
  <c r="P161" i="6"/>
  <c r="O116" i="6"/>
  <c r="O100" i="6"/>
  <c r="O95" i="6"/>
  <c r="P92" i="6"/>
  <c r="P71" i="6"/>
  <c r="P39" i="6"/>
  <c r="O222" i="6"/>
  <c r="O60" i="6"/>
  <c r="O143" i="6"/>
  <c r="O235" i="6"/>
  <c r="O224" i="6"/>
  <c r="O195" i="6"/>
  <c r="O174" i="6"/>
  <c r="O171" i="6"/>
  <c r="P153" i="6"/>
  <c r="O150" i="6"/>
  <c r="O145" i="6"/>
  <c r="P118" i="6"/>
  <c r="P110" i="6"/>
  <c r="P81" i="6"/>
  <c r="P30" i="6"/>
  <c r="P240" i="6"/>
  <c r="P179" i="6"/>
  <c r="O142" i="6"/>
  <c r="O126" i="6"/>
  <c r="P121" i="6"/>
  <c r="O118" i="6"/>
  <c r="P94" i="6"/>
  <c r="P45" i="6"/>
  <c r="O24" i="6"/>
  <c r="P127" i="6"/>
  <c r="P236" i="6"/>
  <c r="P228" i="6"/>
  <c r="P220" i="6"/>
  <c r="P204" i="6"/>
  <c r="P196" i="6"/>
  <c r="O178" i="6"/>
  <c r="P175" i="6"/>
  <c r="P167" i="6"/>
  <c r="P141" i="6"/>
  <c r="P133" i="6"/>
  <c r="P49" i="6"/>
  <c r="O141" i="6"/>
  <c r="P138" i="6"/>
  <c r="O75" i="6"/>
  <c r="O62" i="6"/>
  <c r="O57" i="6"/>
  <c r="O49" i="6"/>
  <c r="O23" i="6"/>
  <c r="O241" i="6"/>
  <c r="O193" i="6"/>
  <c r="O159" i="6"/>
  <c r="O151" i="6"/>
  <c r="O106" i="6"/>
  <c r="P38" i="6"/>
  <c r="O28" i="6"/>
  <c r="P25" i="6"/>
  <c r="O20" i="6"/>
  <c r="O12" i="6"/>
  <c r="P241" i="6"/>
  <c r="O231" i="6"/>
  <c r="O228" i="6"/>
  <c r="P209" i="6"/>
  <c r="O196" i="6"/>
  <c r="P185" i="6"/>
  <c r="O183" i="6"/>
  <c r="O175" i="6"/>
  <c r="P157" i="6"/>
  <c r="O144" i="6"/>
  <c r="P120" i="6"/>
  <c r="P113" i="6"/>
  <c r="O110" i="6"/>
  <c r="O92" i="6"/>
  <c r="O51" i="6"/>
  <c r="P41" i="6"/>
  <c r="P28" i="6"/>
  <c r="P26" i="6"/>
  <c r="P23" i="6"/>
  <c r="O16" i="6"/>
  <c r="O11" i="6"/>
  <c r="P77" i="6"/>
  <c r="P219" i="6"/>
  <c r="P203" i="6"/>
  <c r="O172" i="6"/>
  <c r="P166" i="6"/>
  <c r="P122" i="6"/>
  <c r="O84" i="6"/>
  <c r="P76" i="6"/>
  <c r="P15" i="6"/>
  <c r="P154" i="6"/>
  <c r="P248" i="6"/>
  <c r="P184" i="6"/>
  <c r="P169" i="6"/>
  <c r="O166" i="6"/>
  <c r="O148" i="6"/>
  <c r="O122" i="6"/>
  <c r="P119" i="6"/>
  <c r="P106" i="6"/>
  <c r="O86" i="6"/>
  <c r="O76" i="6"/>
  <c r="P73" i="6"/>
  <c r="P55" i="6"/>
  <c r="O53" i="6"/>
  <c r="P245" i="6"/>
  <c r="P229" i="6"/>
  <c r="P221" i="6"/>
  <c r="P213" i="6"/>
  <c r="P189" i="6"/>
  <c r="P168" i="6"/>
  <c r="P160" i="6"/>
  <c r="P155" i="6"/>
  <c r="P129" i="6"/>
  <c r="P124" i="6"/>
  <c r="P111" i="6"/>
  <c r="P88" i="6"/>
  <c r="P47" i="6"/>
  <c r="O237" i="6"/>
  <c r="P218" i="6"/>
  <c r="O213" i="6"/>
  <c r="P202" i="6"/>
  <c r="O189" i="6"/>
  <c r="P165" i="6"/>
  <c r="O155" i="6"/>
  <c r="P142" i="6"/>
  <c r="O132" i="6"/>
  <c r="O129" i="6"/>
  <c r="P108" i="6"/>
  <c r="P100" i="6"/>
  <c r="P85" i="6"/>
  <c r="P62" i="6"/>
  <c r="P29" i="6"/>
  <c r="O17" i="6"/>
  <c r="P14" i="6"/>
  <c r="O242" i="6"/>
  <c r="P234" i="6"/>
  <c r="O221" i="6"/>
  <c r="O214" i="6"/>
  <c r="O204" i="6"/>
  <c r="P199" i="6"/>
  <c r="O190" i="6"/>
  <c r="O161" i="6"/>
  <c r="O156" i="6"/>
  <c r="O127" i="6"/>
  <c r="O117" i="6"/>
  <c r="P114" i="6"/>
  <c r="P102" i="6"/>
  <c r="O88" i="6"/>
  <c r="P80" i="6"/>
  <c r="O71" i="6"/>
  <c r="P63" i="6"/>
  <c r="P58" i="6"/>
  <c r="P53" i="6"/>
  <c r="O44" i="6"/>
  <c r="P36" i="6"/>
  <c r="P34" i="6"/>
  <c r="O29" i="6"/>
  <c r="P24" i="6"/>
  <c r="P249" i="6"/>
  <c r="P244" i="6"/>
  <c r="O234" i="6"/>
  <c r="P201" i="6"/>
  <c r="P182" i="6"/>
  <c r="P170" i="6"/>
  <c r="O153" i="6"/>
  <c r="P151" i="6"/>
  <c r="P148" i="6"/>
  <c r="P143" i="6"/>
  <c r="O114" i="6"/>
  <c r="O97" i="6"/>
  <c r="O90" i="6"/>
  <c r="P82" i="6"/>
  <c r="O63" i="6"/>
  <c r="P61" i="6"/>
  <c r="O46" i="6"/>
  <c r="O36" i="6"/>
  <c r="O31" i="6"/>
  <c r="P20" i="6"/>
  <c r="O247" i="6"/>
  <c r="O244" i="6"/>
  <c r="O211" i="6"/>
  <c r="O182" i="6"/>
  <c r="O170" i="6"/>
  <c r="O158" i="6"/>
  <c r="P145" i="6"/>
  <c r="O68" i="6"/>
  <c r="P246" i="6"/>
  <c r="P238" i="6"/>
  <c r="P225" i="6"/>
  <c r="P210" i="6"/>
  <c r="P205" i="6"/>
  <c r="P198" i="6"/>
  <c r="P172" i="6"/>
  <c r="P135" i="6"/>
  <c r="P130" i="6"/>
  <c r="P101" i="6"/>
  <c r="P89" i="6"/>
  <c r="P52" i="6"/>
  <c r="O48" i="6"/>
  <c r="O41" i="6"/>
  <c r="P35" i="6"/>
  <c r="P33" i="6"/>
  <c r="O19" i="6"/>
  <c r="P17" i="6"/>
  <c r="O238" i="6"/>
  <c r="P230" i="6"/>
  <c r="O225" i="6"/>
  <c r="P222" i="6"/>
  <c r="O210" i="6"/>
  <c r="O203" i="6"/>
  <c r="O198" i="6"/>
  <c r="P193" i="6"/>
  <c r="O179" i="6"/>
  <c r="O167" i="6"/>
  <c r="O165" i="6"/>
  <c r="O160" i="6"/>
  <c r="P140" i="6"/>
  <c r="O135" i="6"/>
  <c r="O123" i="6"/>
  <c r="O113" i="6"/>
  <c r="O111" i="6"/>
  <c r="O101" i="6"/>
  <c r="P98" i="6"/>
  <c r="P91" i="6"/>
  <c r="O77" i="6"/>
  <c r="P65" i="6"/>
  <c r="O55" i="6"/>
  <c r="O52" i="6"/>
  <c r="P40" i="6"/>
  <c r="O35" i="6"/>
  <c r="O30" i="6"/>
  <c r="O21" i="6"/>
  <c r="P12" i="6"/>
  <c r="P207" i="6"/>
  <c r="P195" i="6"/>
  <c r="P188" i="6"/>
  <c r="P181" i="6"/>
  <c r="P176" i="6"/>
  <c r="P174" i="6"/>
  <c r="P164" i="6"/>
  <c r="P125" i="6"/>
  <c r="P74" i="6"/>
  <c r="P64" i="6"/>
  <c r="P37" i="6"/>
  <c r="P27" i="6"/>
  <c r="P18" i="6"/>
  <c r="P16" i="6"/>
  <c r="P217" i="6"/>
  <c r="P212" i="6"/>
  <c r="O248" i="6"/>
  <c r="O240" i="6"/>
  <c r="P237" i="6"/>
  <c r="O217" i="6"/>
  <c r="O215" i="6"/>
  <c r="O188" i="6"/>
  <c r="O176" i="6"/>
  <c r="O164" i="6"/>
  <c r="O125" i="6"/>
  <c r="O120" i="6"/>
  <c r="O91" i="6"/>
  <c r="O74" i="6"/>
  <c r="O72" i="6"/>
  <c r="O37" i="6"/>
  <c r="O27" i="6"/>
  <c r="O18" i="6"/>
  <c r="O47" i="6"/>
  <c r="O45" i="6"/>
  <c r="O33" i="6"/>
  <c r="P22" i="6"/>
  <c r="O133" i="6"/>
  <c r="O96" i="6"/>
  <c r="O69" i="6"/>
  <c r="O245" i="6"/>
  <c r="P243" i="6"/>
  <c r="O236" i="6"/>
  <c r="P232" i="6"/>
  <c r="O229" i="6"/>
  <c r="O227" i="6"/>
  <c r="O220" i="6"/>
  <c r="O209" i="6"/>
  <c r="O207" i="6"/>
  <c r="O191" i="6"/>
  <c r="P187" i="6"/>
  <c r="P178" i="6"/>
  <c r="O173" i="6"/>
  <c r="O149" i="6"/>
  <c r="O137" i="6"/>
  <c r="O130" i="6"/>
  <c r="O119" i="6"/>
  <c r="O108" i="6"/>
  <c r="O104" i="6"/>
  <c r="O81" i="6"/>
  <c r="O73" i="6"/>
  <c r="O66" i="6"/>
  <c r="O64" i="6"/>
  <c r="P59" i="6"/>
  <c r="O39" i="6"/>
  <c r="P21" i="6"/>
  <c r="P19" i="6"/>
  <c r="P13" i="6"/>
  <c r="P247" i="6"/>
  <c r="P231" i="6"/>
  <c r="P206" i="6"/>
  <c r="P197" i="6"/>
  <c r="P162" i="6"/>
  <c r="P146" i="6"/>
  <c r="P144" i="6"/>
  <c r="P137" i="6"/>
  <c r="P134" i="6"/>
  <c r="P132" i="6"/>
  <c r="P103" i="6"/>
  <c r="P70" i="6"/>
  <c r="P68" i="6"/>
  <c r="P50" i="6"/>
  <c r="P48" i="6"/>
  <c r="P46" i="6"/>
  <c r="P44" i="6"/>
  <c r="O15" i="6"/>
  <c r="O13" i="6"/>
  <c r="O239" i="6"/>
  <c r="O223" i="6"/>
  <c r="P216" i="6"/>
  <c r="O249" i="6"/>
  <c r="P242" i="6"/>
  <c r="P226" i="6"/>
  <c r="P224" i="6"/>
  <c r="P215" i="6"/>
  <c r="O206" i="6"/>
  <c r="P200" i="6"/>
  <c r="O197" i="6"/>
  <c r="P180" i="6"/>
  <c r="P171" i="6"/>
  <c r="O169" i="6"/>
  <c r="P158" i="6"/>
  <c r="P150" i="6"/>
  <c r="O146" i="6"/>
  <c r="O134" i="6"/>
  <c r="P123" i="6"/>
  <c r="O121" i="6"/>
  <c r="O103" i="6"/>
  <c r="P87" i="6"/>
  <c r="O85" i="6"/>
  <c r="O70" i="6"/>
  <c r="O59" i="6"/>
  <c r="P54" i="6"/>
  <c r="O50" i="6"/>
  <c r="P32" i="6"/>
  <c r="P10" i="6"/>
  <c r="O233" i="6"/>
  <c r="O180" i="6"/>
  <c r="O154" i="6"/>
  <c r="O140" i="6"/>
  <c r="O87" i="6"/>
  <c r="O65" i="6"/>
  <c r="O61" i="6"/>
  <c r="O54" i="6"/>
  <c r="O34" i="6"/>
  <c r="O26" i="6"/>
  <c r="O10" i="6"/>
  <c r="O246" i="6"/>
  <c r="P239" i="6"/>
  <c r="O230" i="6"/>
  <c r="P223" i="6"/>
  <c r="O219" i="6"/>
  <c r="P214" i="6"/>
  <c r="O212" i="6"/>
  <c r="P208" i="6"/>
  <c r="O205" i="6"/>
  <c r="O201" i="6"/>
  <c r="O199" i="6"/>
  <c r="P194" i="6"/>
  <c r="O185" i="6"/>
  <c r="O138" i="6"/>
  <c r="O131" i="6"/>
  <c r="P126" i="6"/>
  <c r="O124" i="6"/>
  <c r="P116" i="6"/>
  <c r="P107" i="6"/>
  <c r="P105" i="6"/>
  <c r="O102" i="6"/>
  <c r="O98" i="6"/>
  <c r="O89" i="6"/>
  <c r="P86" i="6"/>
  <c r="P84" i="6"/>
  <c r="P78" i="6"/>
  <c r="O67" i="6"/>
  <c r="P60" i="6"/>
  <c r="O56" i="6"/>
  <c r="O163" i="6"/>
  <c r="O93" i="6"/>
  <c r="O187" i="6"/>
  <c r="O157" i="6"/>
  <c r="O136" i="6"/>
  <c r="P136" i="6"/>
  <c r="O115" i="6"/>
  <c r="P235" i="6"/>
  <c r="P227" i="6"/>
  <c r="P211" i="6"/>
  <c r="O243" i="6"/>
  <c r="P192" i="6"/>
  <c r="P109" i="6"/>
  <c r="O192" i="6"/>
  <c r="O186" i="6"/>
  <c r="P186" i="6"/>
  <c r="P173" i="6"/>
  <c r="O152" i="6"/>
  <c r="P152" i="6"/>
  <c r="O109" i="6"/>
  <c r="O99" i="6"/>
  <c r="P163" i="6"/>
  <c r="P147" i="6"/>
  <c r="P131" i="6"/>
  <c r="P115" i="6"/>
  <c r="P99" i="6"/>
  <c r="P83" i="6"/>
  <c r="P67" i="6"/>
  <c r="P51" i="6"/>
  <c r="O58" i="6"/>
  <c r="P75" i="6"/>
  <c r="P43" i="6"/>
  <c r="P72" i="6"/>
  <c r="P56" i="6"/>
  <c r="O162" i="6"/>
  <c r="R181" i="6" l="1"/>
  <c r="R60" i="6"/>
  <c r="R171" i="6"/>
  <c r="R62" i="6"/>
  <c r="Q25" i="6"/>
  <c r="R177" i="6"/>
  <c r="Q66" i="6"/>
  <c r="Q149" i="6"/>
  <c r="Q24" i="6"/>
  <c r="R232" i="6"/>
  <c r="R126" i="6"/>
  <c r="R240" i="6"/>
  <c r="Q39" i="6"/>
  <c r="R139" i="6"/>
  <c r="R144" i="6"/>
  <c r="Q78" i="6"/>
  <c r="Q38" i="6"/>
  <c r="R79" i="6"/>
  <c r="R231" i="6"/>
  <c r="R42" i="6"/>
  <c r="R151" i="6"/>
  <c r="Q93" i="6"/>
  <c r="Q105" i="6"/>
  <c r="Q175" i="6"/>
  <c r="R14" i="6"/>
  <c r="R193" i="6"/>
  <c r="R142" i="6"/>
  <c r="Q94" i="6"/>
  <c r="Q65" i="6"/>
  <c r="R40" i="6"/>
  <c r="R104" i="6"/>
  <c r="Q243" i="6"/>
  <c r="Q31" i="6"/>
  <c r="Q177" i="6"/>
  <c r="Q159" i="6"/>
  <c r="Q42" i="6"/>
  <c r="R222" i="6"/>
  <c r="R11" i="6"/>
  <c r="Q238" i="6"/>
  <c r="Q183" i="6"/>
  <c r="Q233" i="6"/>
  <c r="Q41" i="6"/>
  <c r="Q244" i="6"/>
  <c r="Q22" i="6"/>
  <c r="Q194" i="6"/>
  <c r="R238" i="6"/>
  <c r="Q14" i="6"/>
  <c r="R143" i="6"/>
  <c r="R118" i="6"/>
  <c r="R184" i="6"/>
  <c r="R43" i="6"/>
  <c r="R137" i="6"/>
  <c r="Q178" i="6"/>
  <c r="R22" i="6"/>
  <c r="Q139" i="6"/>
  <c r="Q40" i="6"/>
  <c r="Q190" i="6"/>
  <c r="Q57" i="6"/>
  <c r="R51" i="6"/>
  <c r="Q62" i="6"/>
  <c r="R107" i="6"/>
  <c r="R32" i="6"/>
  <c r="Q49" i="6"/>
  <c r="Q218" i="6"/>
  <c r="R25" i="6"/>
  <c r="R189" i="6"/>
  <c r="Q128" i="6"/>
  <c r="Q79" i="6"/>
  <c r="Q207" i="6"/>
  <c r="Q92" i="6"/>
  <c r="Q85" i="6"/>
  <c r="Q15" i="6"/>
  <c r="R106" i="6"/>
  <c r="R202" i="6"/>
  <c r="R57" i="6"/>
  <c r="Q114" i="6"/>
  <c r="R221" i="6"/>
  <c r="Q20" i="6"/>
  <c r="R128" i="6"/>
  <c r="Q30" i="6"/>
  <c r="Q36" i="6"/>
  <c r="Q127" i="6"/>
  <c r="Q154" i="6"/>
  <c r="Q191" i="6"/>
  <c r="Q33" i="6"/>
  <c r="Q74" i="6"/>
  <c r="R176" i="6"/>
  <c r="Q156" i="6"/>
  <c r="Q196" i="6"/>
  <c r="R9" i="6"/>
  <c r="Q45" i="6"/>
  <c r="Q179" i="6"/>
  <c r="R71" i="6"/>
  <c r="Q142" i="6"/>
  <c r="Q222" i="6"/>
  <c r="Q47" i="6"/>
  <c r="R203" i="6"/>
  <c r="R111" i="6"/>
  <c r="Q193" i="6"/>
  <c r="Q16" i="6"/>
  <c r="Q141" i="6"/>
  <c r="Q9" i="6"/>
  <c r="R83" i="6"/>
  <c r="R21" i="6"/>
  <c r="R127" i="6"/>
  <c r="Q129" i="6"/>
  <c r="R122" i="6"/>
  <c r="Q106" i="6"/>
  <c r="R227" i="6"/>
  <c r="Q203" i="6"/>
  <c r="Q116" i="6"/>
  <c r="R239" i="6"/>
  <c r="R226" i="6"/>
  <c r="R90" i="6"/>
  <c r="R204" i="6"/>
  <c r="R66" i="6"/>
  <c r="R45" i="6"/>
  <c r="Q54" i="6"/>
  <c r="Q108" i="6"/>
  <c r="R23" i="6"/>
  <c r="Q228" i="6"/>
  <c r="Q84" i="6"/>
  <c r="Q205" i="6"/>
  <c r="Q12" i="6"/>
  <c r="Q35" i="6"/>
  <c r="R20" i="6"/>
  <c r="Q97" i="6"/>
  <c r="Q44" i="6"/>
  <c r="R114" i="6"/>
  <c r="Q76" i="6"/>
  <c r="R30" i="6"/>
  <c r="Q145" i="6"/>
  <c r="R95" i="6"/>
  <c r="Q112" i="6"/>
  <c r="Q58" i="6"/>
  <c r="R200" i="6"/>
  <c r="Q69" i="6"/>
  <c r="Q91" i="6"/>
  <c r="Q101" i="6"/>
  <c r="Q167" i="6"/>
  <c r="R52" i="6"/>
  <c r="Q148" i="6"/>
  <c r="R72" i="6"/>
  <c r="Q236" i="6"/>
  <c r="Q95" i="6"/>
  <c r="R85" i="6"/>
  <c r="R175" i="6"/>
  <c r="R94" i="6"/>
  <c r="Q157" i="6"/>
  <c r="Q89" i="6"/>
  <c r="R180" i="6"/>
  <c r="R249" i="6"/>
  <c r="R46" i="6"/>
  <c r="R195" i="6"/>
  <c r="Q55" i="6"/>
  <c r="Q153" i="6"/>
  <c r="Q202" i="6"/>
  <c r="R241" i="6"/>
  <c r="R173" i="6"/>
  <c r="R208" i="6"/>
  <c r="R59" i="6"/>
  <c r="R161" i="6"/>
  <c r="R112" i="6"/>
  <c r="R147" i="6"/>
  <c r="R159" i="6"/>
  <c r="Q98" i="6"/>
  <c r="R138" i="6"/>
  <c r="Q140" i="6"/>
  <c r="R216" i="6"/>
  <c r="R82" i="6"/>
  <c r="R76" i="6"/>
  <c r="Q11" i="6"/>
  <c r="Q110" i="6"/>
  <c r="Q28" i="6"/>
  <c r="R168" i="6"/>
  <c r="Q120" i="6"/>
  <c r="R41" i="6"/>
  <c r="R68" i="6"/>
  <c r="Q174" i="6"/>
  <c r="Q165" i="6"/>
  <c r="R172" i="6"/>
  <c r="Q234" i="6"/>
  <c r="Q117" i="6"/>
  <c r="Q221" i="6"/>
  <c r="R47" i="6"/>
  <c r="R166" i="6"/>
  <c r="R37" i="6"/>
  <c r="R220" i="6"/>
  <c r="R99" i="6"/>
  <c r="R235" i="6"/>
  <c r="R234" i="6"/>
  <c r="R121" i="6"/>
  <c r="R44" i="6"/>
  <c r="Q229" i="6"/>
  <c r="Q96" i="6"/>
  <c r="R36" i="6"/>
  <c r="R218" i="6"/>
  <c r="Q160" i="6"/>
  <c r="Q166" i="6"/>
  <c r="R196" i="6"/>
  <c r="R228" i="6"/>
  <c r="Q237" i="6"/>
  <c r="R35" i="6"/>
  <c r="R53" i="6"/>
  <c r="Q184" i="6"/>
  <c r="R141" i="6"/>
  <c r="R24" i="6"/>
  <c r="R119" i="6"/>
  <c r="R27" i="6"/>
  <c r="R158" i="6"/>
  <c r="Q189" i="6"/>
  <c r="Q201" i="6"/>
  <c r="R26" i="6"/>
  <c r="Q206" i="6"/>
  <c r="Q130" i="6"/>
  <c r="Q155" i="6"/>
  <c r="R88" i="6"/>
  <c r="Q213" i="6"/>
  <c r="R248" i="6"/>
  <c r="Q46" i="6"/>
  <c r="Q104" i="6"/>
  <c r="Q162" i="6"/>
  <c r="Q71" i="6"/>
  <c r="Q138" i="6"/>
  <c r="Q124" i="6"/>
  <c r="Q246" i="6"/>
  <c r="Q34" i="6"/>
  <c r="R150" i="6"/>
  <c r="Q151" i="6"/>
  <c r="Q241" i="6"/>
  <c r="Q18" i="6"/>
  <c r="Q125" i="6"/>
  <c r="R17" i="6"/>
  <c r="Q210" i="6"/>
  <c r="R148" i="6"/>
  <c r="R174" i="6"/>
  <c r="R19" i="6"/>
  <c r="R211" i="6"/>
  <c r="Q212" i="6"/>
  <c r="R65" i="6"/>
  <c r="Q61" i="6"/>
  <c r="Q81" i="6"/>
  <c r="R217" i="6"/>
  <c r="Q135" i="6"/>
  <c r="R63" i="6"/>
  <c r="R80" i="6"/>
  <c r="Q100" i="6"/>
  <c r="Q245" i="6"/>
  <c r="R92" i="6"/>
  <c r="Q118" i="6"/>
  <c r="R110" i="6"/>
  <c r="Q176" i="6"/>
  <c r="Q182" i="6"/>
  <c r="Q240" i="6"/>
  <c r="R214" i="6"/>
  <c r="R38" i="6"/>
  <c r="R132" i="6"/>
  <c r="Q209" i="6"/>
  <c r="Q133" i="6"/>
  <c r="R207" i="6"/>
  <c r="Q225" i="6"/>
  <c r="Q242" i="6"/>
  <c r="R165" i="6"/>
  <c r="R28" i="6"/>
  <c r="R84" i="6"/>
  <c r="R78" i="6"/>
  <c r="Q37" i="6"/>
  <c r="Q111" i="6"/>
  <c r="R100" i="6"/>
  <c r="Q185" i="6"/>
  <c r="R219" i="6"/>
  <c r="Q59" i="6"/>
  <c r="Q48" i="6"/>
  <c r="Q73" i="6"/>
  <c r="Q220" i="6"/>
  <c r="R245" i="6"/>
  <c r="R190" i="6"/>
  <c r="R108" i="6"/>
  <c r="Q70" i="6"/>
  <c r="Q204" i="6"/>
  <c r="Q216" i="6"/>
  <c r="Q13" i="6"/>
  <c r="R145" i="6"/>
  <c r="R16" i="6"/>
  <c r="R116" i="6"/>
  <c r="Q168" i="6"/>
  <c r="Q143" i="6"/>
  <c r="Q119" i="6"/>
  <c r="Q10" i="6"/>
  <c r="Q231" i="6"/>
  <c r="R224" i="6"/>
  <c r="R178" i="6"/>
  <c r="Q247" i="6"/>
  <c r="R170" i="6"/>
  <c r="R201" i="6"/>
  <c r="R49" i="6"/>
  <c r="Q90" i="6"/>
  <c r="R113" i="6"/>
  <c r="Q122" i="6"/>
  <c r="Q63" i="6"/>
  <c r="R198" i="6"/>
  <c r="Q29" i="6"/>
  <c r="R160" i="6"/>
  <c r="Q180" i="6"/>
  <c r="R123" i="6"/>
  <c r="R246" i="6"/>
  <c r="Q121" i="6"/>
  <c r="R98" i="6"/>
  <c r="R86" i="6"/>
  <c r="Q134" i="6"/>
  <c r="R153" i="6"/>
  <c r="R197" i="6"/>
  <c r="R183" i="6"/>
  <c r="Q27" i="6"/>
  <c r="Q248" i="6"/>
  <c r="R188" i="6"/>
  <c r="Q52" i="6"/>
  <c r="Q88" i="6"/>
  <c r="R156" i="6"/>
  <c r="R213" i="6"/>
  <c r="R33" i="6"/>
  <c r="R48" i="6"/>
  <c r="Q23" i="6"/>
  <c r="Q192" i="6"/>
  <c r="Q19" i="6"/>
  <c r="R237" i="6"/>
  <c r="Q158" i="6"/>
  <c r="Q77" i="6"/>
  <c r="R101" i="6"/>
  <c r="R244" i="6"/>
  <c r="Q146" i="6"/>
  <c r="R149" i="6"/>
  <c r="Q132" i="6"/>
  <c r="R210" i="6"/>
  <c r="Q102" i="6"/>
  <c r="R96" i="6"/>
  <c r="Q173" i="6"/>
  <c r="R31" i="6"/>
  <c r="R167" i="6"/>
  <c r="R97" i="6"/>
  <c r="Q224" i="6"/>
  <c r="R223" i="6"/>
  <c r="R87" i="6"/>
  <c r="Q169" i="6"/>
  <c r="R247" i="6"/>
  <c r="R164" i="6"/>
  <c r="Q181" i="6"/>
  <c r="R129" i="6"/>
  <c r="R229" i="6"/>
  <c r="R140" i="6"/>
  <c r="R69" i="6"/>
  <c r="R185" i="6"/>
  <c r="Q170" i="6"/>
  <c r="R199" i="6"/>
  <c r="R230" i="6"/>
  <c r="R242" i="6"/>
  <c r="R103" i="6"/>
  <c r="R187" i="6"/>
  <c r="R91" i="6"/>
  <c r="R120" i="6"/>
  <c r="Q217" i="6"/>
  <c r="Q53" i="6"/>
  <c r="R155" i="6"/>
  <c r="R29" i="6"/>
  <c r="R73" i="6"/>
  <c r="Q137" i="6"/>
  <c r="Q26" i="6"/>
  <c r="Q198" i="6"/>
  <c r="R131" i="6"/>
  <c r="R134" i="6"/>
  <c r="R39" i="6"/>
  <c r="Q51" i="6"/>
  <c r="R15" i="6"/>
  <c r="Q60" i="6"/>
  <c r="R169" i="6"/>
  <c r="R125" i="6"/>
  <c r="R206" i="6"/>
  <c r="R225" i="6"/>
  <c r="R205" i="6"/>
  <c r="Q161" i="6"/>
  <c r="Q21" i="6"/>
  <c r="R117" i="6"/>
  <c r="Q113" i="6"/>
  <c r="Q82" i="6"/>
  <c r="Q68" i="6"/>
  <c r="R194" i="6"/>
  <c r="Q164" i="6"/>
  <c r="R182" i="6"/>
  <c r="R163" i="6"/>
  <c r="Q187" i="6"/>
  <c r="Q200" i="6"/>
  <c r="Q109" i="6"/>
  <c r="R81" i="6"/>
  <c r="R77" i="6"/>
  <c r="Q195" i="6"/>
  <c r="Q226" i="6"/>
  <c r="Q214" i="6"/>
  <c r="Q249" i="6"/>
  <c r="R236" i="6"/>
  <c r="Q144" i="6"/>
  <c r="Q64" i="6"/>
  <c r="R55" i="6"/>
  <c r="R18" i="6"/>
  <c r="R67" i="6"/>
  <c r="R179" i="6"/>
  <c r="Q86" i="6"/>
  <c r="Q199" i="6"/>
  <c r="Q50" i="6"/>
  <c r="Q126" i="6"/>
  <c r="R135" i="6"/>
  <c r="Q172" i="6"/>
  <c r="Q188" i="6"/>
  <c r="Q17" i="6"/>
  <c r="R74" i="6"/>
  <c r="R105" i="6"/>
  <c r="Q223" i="6"/>
  <c r="R12" i="6"/>
  <c r="R215" i="6"/>
  <c r="Q80" i="6"/>
  <c r="Q115" i="6"/>
  <c r="R162" i="6"/>
  <c r="Q230" i="6"/>
  <c r="Q239" i="6"/>
  <c r="R50" i="6"/>
  <c r="R212" i="6"/>
  <c r="R34" i="6"/>
  <c r="R102" i="6"/>
  <c r="Q103" i="6"/>
  <c r="R157" i="6"/>
  <c r="R233" i="6"/>
  <c r="Q232" i="6"/>
  <c r="R56" i="6"/>
  <c r="R130" i="6"/>
  <c r="R70" i="6"/>
  <c r="R10" i="6"/>
  <c r="R191" i="6"/>
  <c r="R13" i="6"/>
  <c r="R89" i="6"/>
  <c r="R61" i="6"/>
  <c r="Q87" i="6"/>
  <c r="Q150" i="6"/>
  <c r="Q107" i="6"/>
  <c r="Q136" i="6"/>
  <c r="Q215" i="6"/>
  <c r="Q219" i="6"/>
  <c r="Q197" i="6"/>
  <c r="R146" i="6"/>
  <c r="R209" i="6"/>
  <c r="Q32" i="6"/>
  <c r="Q123" i="6"/>
  <c r="R124" i="6"/>
  <c r="Q235" i="6"/>
  <c r="R54" i="6"/>
  <c r="R64" i="6"/>
  <c r="Q171" i="6"/>
  <c r="R152" i="6"/>
  <c r="Q186" i="6"/>
  <c r="R133" i="6"/>
  <c r="Q208" i="6"/>
  <c r="R154" i="6"/>
  <c r="Q163" i="6"/>
  <c r="R136" i="6"/>
  <c r="R58" i="6"/>
  <c r="R109" i="6"/>
  <c r="Q56" i="6"/>
  <c r="Q83" i="6"/>
  <c r="Q227" i="6"/>
  <c r="Q75" i="6"/>
  <c r="R75" i="6"/>
  <c r="Q99" i="6"/>
  <c r="R186" i="6"/>
  <c r="Q72" i="6"/>
  <c r="R192" i="6"/>
  <c r="Q147" i="6"/>
  <c r="Q211" i="6"/>
  <c r="R243" i="6"/>
  <c r="Q131" i="6"/>
  <c r="R115" i="6"/>
  <c r="Q67" i="6"/>
  <c r="Q152" i="6"/>
  <c r="Q43" i="6"/>
  <c r="R93" i="6"/>
  <c r="B21"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3" authorId="0" shapeId="0" xr:uid="{AE7AD2F3-330E-48F3-ADD6-A176FA829542}">
      <text>
        <r>
          <rPr>
            <b/>
            <sz val="9"/>
            <color indexed="81"/>
            <rFont val="Tahoma"/>
            <family val="2"/>
          </rPr>
          <t>FO:</t>
        </r>
        <r>
          <rPr>
            <sz val="9"/>
            <color indexed="81"/>
            <rFont val="Tahoma"/>
            <family val="2"/>
          </rPr>
          <t xml:space="preserve">
The setup to measure the optical power output vs the angle is composed by a motorized rotation stage (central hub) with an arm. The detection sits at the end of the arm and is composed by a Glan-Thompson polarizer mounted in a motorized rotation stage. An aperture with 6.5 mm is monted after the polarized to reject the undesired polarization. It is followed by a slit with a 1 mm width and a detector. The distance between central hub and the slit is ~573mm (1 mm slit = 0,1º). The detector is connected to a lock-in amplifer SR830.
The laser is installed in the diode holder with the laser diode window centred with the central hub. A wave generator is used to drive the lase diode controller with a sinosoidal wave of amplitude 'A' and offset of 'A/2'.
The power meter was used to adjust the average power.
The laser was measured with the diode die oriented roughly with the horizontal and vertical of the laboratory to measure the angular dispertion in both orientations.
Polariation was measured at 0º (horizontal), 45º, 90º and 135º.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3" authorId="0" shapeId="0" xr:uid="{13377410-3432-4DD0-8BC6-EC2128F75D25}">
      <text>
        <r>
          <rPr>
            <b/>
            <sz val="9"/>
            <color indexed="81"/>
            <rFont val="Tahoma"/>
            <family val="2"/>
          </rPr>
          <t>FO:</t>
        </r>
        <r>
          <rPr>
            <sz val="9"/>
            <color indexed="81"/>
            <rFont val="Tahoma"/>
            <family val="2"/>
          </rPr>
          <t xml:space="preserve">
The setup to measure the optical power output vs the angle is composed by a motorized rotation stage (central hub) with an arm. The detection sits at the end of the arm and is composed by a Glan-Thompson polarizer mounted in a motorized rotation stage. An aperture with 6.5 mm is monted after the polarized to reject the undesired polarization. It is followed by a slit with a 1 mm width and a detector. The distance between central hub and the slit is ~573mm (1 mm slit = 0,1º). The detector is connected to a lock-in amplifer SR830.
The laser is installed in the diode holder with the laser diode window centred with the central hub. A wave generator is used to drive the lase diode controller with a sinosoidal wave of amplitude 'A' and offset of 'A/2'.
The power meter was used to adjust the average power.
The laser was measured with the diode die oriented roughly with the horizontal and vertical of the laboratory to measure the angular dispertion in both orientations.
Polariation was measured at 0º (horizontal), 45º, 90º and 135º. </t>
        </r>
      </text>
    </comment>
  </commentList>
</comments>
</file>

<file path=xl/sharedStrings.xml><?xml version="1.0" encoding="utf-8"?>
<sst xmlns="http://schemas.openxmlformats.org/spreadsheetml/2006/main" count="163" uniqueCount="83">
  <si>
    <t>Thorlabs PM320E</t>
  </si>
  <si>
    <t>Thorlabs LDC205C</t>
  </si>
  <si>
    <t>Thorlabs TCLDM9</t>
  </si>
  <si>
    <t>mW</t>
  </si>
  <si>
    <t>Thorlabs S142C</t>
  </si>
  <si>
    <t>Brand:</t>
  </si>
  <si>
    <t>Wavelength:</t>
  </si>
  <si>
    <t>nm</t>
  </si>
  <si>
    <t>Optical Power:</t>
  </si>
  <si>
    <t>Laser Diode Information</t>
  </si>
  <si>
    <t>Photodiode:</t>
  </si>
  <si>
    <t>Integrated</t>
  </si>
  <si>
    <t>Measurment Information:</t>
  </si>
  <si>
    <t>PowerMeter:</t>
  </si>
  <si>
    <t>PowerMeter Detector:</t>
  </si>
  <si>
    <t>Laser Diode Controller:</t>
  </si>
  <si>
    <t>Temperature Controller:</t>
  </si>
  <si>
    <t>mA</t>
  </si>
  <si>
    <t>Part Number:</t>
  </si>
  <si>
    <t>Package Size:</t>
  </si>
  <si>
    <t>5.6 mm (TO56), Flat window</t>
  </si>
  <si>
    <t>Threshold Current:</t>
  </si>
  <si>
    <t>Operating Current:</t>
  </si>
  <si>
    <t>W/A</t>
  </si>
  <si>
    <t>Beam Divergence (FWHM)</t>
  </si>
  <si>
    <t>deg</t>
  </si>
  <si>
    <t>Datasheet Information</t>
  </si>
  <si>
    <t>Slope Efficiency:</t>
  </si>
  <si>
    <t>parallel:</t>
  </si>
  <si>
    <t>perpendicular:</t>
  </si>
  <si>
    <t>Laser Diode Holder:</t>
  </si>
  <si>
    <t>Measurment Notes</t>
  </si>
  <si>
    <t>Measured Data:</t>
  </si>
  <si>
    <t>Fixed LD house Temp.:</t>
  </si>
  <si>
    <t>Angle</t>
  </si>
  <si>
    <t>(a.u.)</t>
  </si>
  <si>
    <t>PSA = Polarization State Analyser</t>
  </si>
  <si>
    <t>Intensity</t>
  </si>
  <si>
    <t>Optical Power Output vs Angle</t>
  </si>
  <si>
    <t>s0</t>
  </si>
  <si>
    <t>s1</t>
  </si>
  <si>
    <t>s2</t>
  </si>
  <si>
    <t>Calculated Data</t>
  </si>
  <si>
    <t>S0</t>
  </si>
  <si>
    <t>S1</t>
  </si>
  <si>
    <t>S2</t>
  </si>
  <si>
    <t>DOLP*</t>
  </si>
  <si>
    <t>* DOLP - degree of linear polarization</t>
  </si>
  <si>
    <t>Azimuth</t>
  </si>
  <si>
    <t>FWHM</t>
  </si>
  <si>
    <t>Stocks Vector Components</t>
  </si>
  <si>
    <t>Norm. Stockes Vector Comp.</t>
  </si>
  <si>
    <t>Max. Intentity PSA = 0º</t>
  </si>
  <si>
    <t>Half-Maximum</t>
  </si>
  <si>
    <t xml:space="preserve">Negative 'Half-angle' </t>
  </si>
  <si>
    <t>Positive 'Half-angle'</t>
  </si>
  <si>
    <t>%</t>
  </si>
  <si>
    <t>Detector</t>
  </si>
  <si>
    <t>Hamamatsu H9656-20</t>
  </si>
  <si>
    <t>Lock-in Amplifier</t>
  </si>
  <si>
    <t>Stanford Research System SR830</t>
  </si>
  <si>
    <t>Auxiliar</t>
  </si>
  <si>
    <t>DOLP (max value)</t>
  </si>
  <si>
    <r>
      <t>(</t>
    </r>
    <r>
      <rPr>
        <b/>
        <sz val="11"/>
        <color theme="1"/>
        <rFont val="Calibri"/>
        <family val="2"/>
      </rPr>
      <t>⁰</t>
    </r>
    <r>
      <rPr>
        <b/>
        <sz val="11"/>
        <color theme="1"/>
        <rFont val="Calibri"/>
        <family val="2"/>
        <scheme val="minor"/>
      </rPr>
      <t>)</t>
    </r>
  </si>
  <si>
    <t>⁰</t>
  </si>
  <si>
    <t>⁰C</t>
  </si>
  <si>
    <t>PSA = 0⁰</t>
  </si>
  <si>
    <t>PSA = 45⁰</t>
  </si>
  <si>
    <t>PSA = 90⁰</t>
  </si>
  <si>
    <t>PSA = 135⁰</t>
  </si>
  <si>
    <t>(⁰)</t>
  </si>
  <si>
    <t>Row Position = Max.</t>
  </si>
  <si>
    <t>Wave Generator:</t>
  </si>
  <si>
    <t>Teledyne LeCroy WaveStation 2023</t>
  </si>
  <si>
    <t xml:space="preserve">Thorlabs TED200C </t>
  </si>
  <si>
    <t>Optical Power (avg.):</t>
  </si>
  <si>
    <t>Modulation Freq.:</t>
  </si>
  <si>
    <t>Hz</t>
  </si>
  <si>
    <t>LD Photodiode Current:</t>
  </si>
  <si>
    <t>Perpendicular Direction</t>
  </si>
  <si>
    <t>Parallel Direction</t>
  </si>
  <si>
    <t>Roithner Lasers</t>
  </si>
  <si>
    <t>S9850MG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</si>
</sst>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9"/>
      <color indexed="81"/>
      <name val="Tahoma"/>
      <family val="2"/>
    </font>
    <font>
      <b/>
      <sz val="9"/>
      <color indexed="81"/>
      <name val="Tahoma"/>
      <family val="2"/>
    </font>
    <font>
      <b/>
      <sz val="11"/>
      <color theme="1"/>
      <name val="Calibri"/>
      <family val="2"/>
    </font>
    <font>
      <sz val="8"/>
      <name val="Calibri"/>
      <family val="2"/>
      <scheme val="minor"/>
    </font>
    <font>
      <sz val="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2" borderId="0" xfId="0" applyFill="1"/>
    <xf numFmtId="0" fontId="1" fillId="0" borderId="0" xfId="0" applyFont="1" applyAlignment="1">
      <alignment horizontal="center"/>
    </xf>
    <xf numFmtId="2" fontId="0" fillId="0" borderId="0" xfId="0" applyNumberFormat="1"/>
    <xf numFmtId="11" fontId="0" fillId="0" borderId="0" xfId="0" applyNumberFormat="1"/>
    <xf numFmtId="164" fontId="0" fillId="0" borderId="0" xfId="0" applyNumberFormat="1"/>
    <xf numFmtId="0" fontId="1" fillId="4" borderId="0" xfId="0" applyFont="1" applyFill="1"/>
    <xf numFmtId="164" fontId="0" fillId="4" borderId="0" xfId="0" applyNumberFormat="1" applyFill="1"/>
    <xf numFmtId="0" fontId="0" fillId="4" borderId="0" xfId="0" applyFill="1"/>
    <xf numFmtId="0" fontId="1" fillId="0" borderId="1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3" borderId="10" xfId="0" applyFill="1" applyBorder="1" applyAlignment="1">
      <alignment horizontal="center"/>
    </xf>
    <xf numFmtId="0" fontId="1" fillId="0" borderId="1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3" borderId="11" xfId="0" applyFill="1" applyBorder="1" applyAlignment="1">
      <alignment horizontal="center"/>
    </xf>
    <xf numFmtId="0" fontId="0" fillId="0" borderId="11" xfId="0" applyBorder="1" applyAlignment="1">
      <alignment horizontal="center"/>
    </xf>
    <xf numFmtId="0" fontId="1" fillId="0" borderId="9" xfId="0" applyFont="1" applyBorder="1" applyAlignment="1">
      <alignment horizontal="center"/>
    </xf>
    <xf numFmtId="0" fontId="1" fillId="3" borderId="9" xfId="0" applyFont="1" applyFill="1" applyBorder="1" applyAlignment="1">
      <alignment horizontal="center"/>
    </xf>
    <xf numFmtId="164" fontId="1" fillId="4" borderId="0" xfId="0" applyNumberFormat="1" applyFont="1" applyFill="1"/>
    <xf numFmtId="0" fontId="8" fillId="4" borderId="0" xfId="0" applyFont="1" applyFill="1" applyAlignment="1">
      <alignment vertical="center"/>
    </xf>
    <xf numFmtId="2" fontId="8" fillId="4" borderId="0" xfId="0" applyNumberFormat="1" applyFont="1" applyFill="1" applyAlignment="1">
      <alignment vertical="center"/>
    </xf>
    <xf numFmtId="0" fontId="0" fillId="2" borderId="0" xfId="0" quotePrefix="1" applyFill="1"/>
    <xf numFmtId="0" fontId="2" fillId="0" borderId="0" xfId="0" applyFont="1" applyAlignment="1">
      <alignment horizontal="center"/>
    </xf>
    <xf numFmtId="0" fontId="3" fillId="0" borderId="0" xfId="0" applyFont="1" applyAlignment="1">
      <alignment horizontal="center"/>
    </xf>
    <xf numFmtId="0" fontId="0" fillId="0" borderId="0" xfId="0"/>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PSA = 0º</c:v>
          </c:tx>
          <c:spPr>
            <a:ln w="19050" cap="rnd">
              <a:solidFill>
                <a:schemeClr val="accent1"/>
              </a:solidFill>
              <a:round/>
            </a:ln>
            <a:effectLst/>
          </c:spPr>
          <c:marker>
            <c:symbol val="circle"/>
            <c:size val="5"/>
            <c:spPr>
              <a:noFill/>
              <a:ln w="9525">
                <a:noFill/>
              </a:ln>
              <a:effectLst/>
            </c:spPr>
          </c:marker>
          <c:xVal>
            <c:numRef>
              <c:f>Angle_Parallel!$E$9:$E$249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Angle_Parallel!$F$9:$F$249</c:f>
              <c:numCache>
                <c:formatCode>0.00E+00</c:formatCode>
                <c:ptCount val="241"/>
                <c:pt idx="0">
                  <c:v>2.0406000000000001E-5</c:v>
                </c:pt>
                <c:pt idx="1">
                  <c:v>2.6940999999999998E-5</c:v>
                </c:pt>
                <c:pt idx="2">
                  <c:v>2.5187000000000001E-5</c:v>
                </c:pt>
                <c:pt idx="3">
                  <c:v>2.1852999999999999E-5</c:v>
                </c:pt>
                <c:pt idx="4">
                  <c:v>3.1837E-5</c:v>
                </c:pt>
                <c:pt idx="5">
                  <c:v>3.0543999999999998E-5</c:v>
                </c:pt>
                <c:pt idx="6">
                  <c:v>3.3099000000000003E-5</c:v>
                </c:pt>
                <c:pt idx="7">
                  <c:v>3.8377999999999997E-5</c:v>
                </c:pt>
                <c:pt idx="8">
                  <c:v>3.4264999999999998E-5</c:v>
                </c:pt>
                <c:pt idx="9">
                  <c:v>2.7053E-5</c:v>
                </c:pt>
                <c:pt idx="10">
                  <c:v>4.1931999999999998E-5</c:v>
                </c:pt>
                <c:pt idx="11">
                  <c:v>3.1531E-5</c:v>
                </c:pt>
                <c:pt idx="12">
                  <c:v>3.2656E-5</c:v>
                </c:pt>
                <c:pt idx="13">
                  <c:v>3.6374000000000001E-5</c:v>
                </c:pt>
                <c:pt idx="14">
                  <c:v>3.6053999999999997E-5</c:v>
                </c:pt>
                <c:pt idx="15">
                  <c:v>2.4289000000000001E-5</c:v>
                </c:pt>
                <c:pt idx="16">
                  <c:v>2.3354E-5</c:v>
                </c:pt>
                <c:pt idx="17">
                  <c:v>2.2232999999999999E-5</c:v>
                </c:pt>
                <c:pt idx="18">
                  <c:v>2.4278E-5</c:v>
                </c:pt>
                <c:pt idx="19">
                  <c:v>2.1242000000000001E-5</c:v>
                </c:pt>
                <c:pt idx="20">
                  <c:v>2.0899000000000001E-5</c:v>
                </c:pt>
                <c:pt idx="21">
                  <c:v>2.3938999999999999E-5</c:v>
                </c:pt>
                <c:pt idx="22">
                  <c:v>2.0526999999999998E-5</c:v>
                </c:pt>
                <c:pt idx="23">
                  <c:v>2.3212000000000001E-5</c:v>
                </c:pt>
                <c:pt idx="24">
                  <c:v>2.5746E-5</c:v>
                </c:pt>
                <c:pt idx="25">
                  <c:v>2.3949999999999999E-5</c:v>
                </c:pt>
                <c:pt idx="26">
                  <c:v>2.7127999999999998E-5</c:v>
                </c:pt>
                <c:pt idx="27">
                  <c:v>2.9679000000000002E-5</c:v>
                </c:pt>
                <c:pt idx="28">
                  <c:v>3.0164000000000001E-5</c:v>
                </c:pt>
                <c:pt idx="29">
                  <c:v>3.0842E-5</c:v>
                </c:pt>
                <c:pt idx="30">
                  <c:v>3.6198999999999997E-5</c:v>
                </c:pt>
                <c:pt idx="31">
                  <c:v>4.6298000000000003E-5</c:v>
                </c:pt>
                <c:pt idx="32">
                  <c:v>7.0922999999999998E-5</c:v>
                </c:pt>
                <c:pt idx="33">
                  <c:v>1.12951E-4</c:v>
                </c:pt>
                <c:pt idx="34">
                  <c:v>1.68414E-4</c:v>
                </c:pt>
                <c:pt idx="35">
                  <c:v>1.9902099999999999E-4</c:v>
                </c:pt>
                <c:pt idx="36">
                  <c:v>1.9174900000000001E-4</c:v>
                </c:pt>
                <c:pt idx="37">
                  <c:v>1.9532499999999999E-4</c:v>
                </c:pt>
                <c:pt idx="38">
                  <c:v>1.94372E-4</c:v>
                </c:pt>
                <c:pt idx="39">
                  <c:v>1.85699E-4</c:v>
                </c:pt>
                <c:pt idx="40">
                  <c:v>1.9562299999999999E-4</c:v>
                </c:pt>
                <c:pt idx="41">
                  <c:v>2.1210399999999999E-4</c:v>
                </c:pt>
                <c:pt idx="42">
                  <c:v>2.5090799999999999E-4</c:v>
                </c:pt>
                <c:pt idx="43">
                  <c:v>2.8038200000000003E-4</c:v>
                </c:pt>
                <c:pt idx="44">
                  <c:v>2.7337900000000003E-4</c:v>
                </c:pt>
                <c:pt idx="45">
                  <c:v>2.80501E-4</c:v>
                </c:pt>
                <c:pt idx="46">
                  <c:v>2.8848799999999999E-4</c:v>
                </c:pt>
                <c:pt idx="47">
                  <c:v>3.0747199999999999E-4</c:v>
                </c:pt>
                <c:pt idx="48">
                  <c:v>3.0273399999999998E-4</c:v>
                </c:pt>
                <c:pt idx="49">
                  <c:v>3.43176E-4</c:v>
                </c:pt>
                <c:pt idx="50">
                  <c:v>3.46275E-4</c:v>
                </c:pt>
                <c:pt idx="51">
                  <c:v>3.3435399999999998E-4</c:v>
                </c:pt>
                <c:pt idx="52">
                  <c:v>3.6859700000000002E-4</c:v>
                </c:pt>
                <c:pt idx="53">
                  <c:v>3.35695E-4</c:v>
                </c:pt>
                <c:pt idx="54">
                  <c:v>3.6490099999999999E-4</c:v>
                </c:pt>
                <c:pt idx="55">
                  <c:v>3.5220599999999998E-4</c:v>
                </c:pt>
                <c:pt idx="56">
                  <c:v>3.7750799999999998E-4</c:v>
                </c:pt>
                <c:pt idx="57">
                  <c:v>3.2881099999999998E-4</c:v>
                </c:pt>
                <c:pt idx="58">
                  <c:v>3.1736699999999999E-4</c:v>
                </c:pt>
                <c:pt idx="59">
                  <c:v>3.4260900000000001E-4</c:v>
                </c:pt>
                <c:pt idx="60">
                  <c:v>3.3197000000000001E-4</c:v>
                </c:pt>
                <c:pt idx="61">
                  <c:v>3.2916899999999998E-4</c:v>
                </c:pt>
                <c:pt idx="62">
                  <c:v>3.1969099999999999E-4</c:v>
                </c:pt>
                <c:pt idx="63">
                  <c:v>3.36917E-4</c:v>
                </c:pt>
                <c:pt idx="64">
                  <c:v>3.3784100000000002E-4</c:v>
                </c:pt>
                <c:pt idx="65">
                  <c:v>3.4678200000000001E-4</c:v>
                </c:pt>
                <c:pt idx="66">
                  <c:v>3.55633E-4</c:v>
                </c:pt>
                <c:pt idx="67">
                  <c:v>3.6695800000000002E-4</c:v>
                </c:pt>
                <c:pt idx="68">
                  <c:v>3.9637299999999999E-4</c:v>
                </c:pt>
                <c:pt idx="69">
                  <c:v>3.9360099999999999E-4</c:v>
                </c:pt>
                <c:pt idx="70">
                  <c:v>4.7448500000000002E-4</c:v>
                </c:pt>
                <c:pt idx="71">
                  <c:v>6.3717699999999995E-4</c:v>
                </c:pt>
                <c:pt idx="72">
                  <c:v>5.8162600000000002E-4</c:v>
                </c:pt>
                <c:pt idx="73">
                  <c:v>6.9427900000000001E-4</c:v>
                </c:pt>
                <c:pt idx="74">
                  <c:v>6.2811699999999998E-4</c:v>
                </c:pt>
                <c:pt idx="75">
                  <c:v>7.2229300000000005E-4</c:v>
                </c:pt>
                <c:pt idx="76">
                  <c:v>6.0057999999999997E-4</c:v>
                </c:pt>
                <c:pt idx="77">
                  <c:v>8.1587200000000004E-4</c:v>
                </c:pt>
                <c:pt idx="78">
                  <c:v>6.3932300000000002E-4</c:v>
                </c:pt>
                <c:pt idx="79">
                  <c:v>5.5122700000000005E-4</c:v>
                </c:pt>
                <c:pt idx="80">
                  <c:v>5.58261E-4</c:v>
                </c:pt>
                <c:pt idx="81">
                  <c:v>7.8916900000000005E-4</c:v>
                </c:pt>
                <c:pt idx="82">
                  <c:v>6.3002499999999999E-4</c:v>
                </c:pt>
                <c:pt idx="83">
                  <c:v>6.1965399999999997E-4</c:v>
                </c:pt>
                <c:pt idx="84">
                  <c:v>6.6554899999999998E-4</c:v>
                </c:pt>
                <c:pt idx="85">
                  <c:v>6.1893799999999998E-4</c:v>
                </c:pt>
                <c:pt idx="86">
                  <c:v>5.4025999999999998E-4</c:v>
                </c:pt>
                <c:pt idx="87">
                  <c:v>6.5052899999999995E-4</c:v>
                </c:pt>
                <c:pt idx="88">
                  <c:v>1.1294E-3</c:v>
                </c:pt>
                <c:pt idx="89">
                  <c:v>1.2792400000000001E-3</c:v>
                </c:pt>
                <c:pt idx="90">
                  <c:v>1.5108700000000001E-3</c:v>
                </c:pt>
                <c:pt idx="91">
                  <c:v>2.08808E-3</c:v>
                </c:pt>
                <c:pt idx="92">
                  <c:v>3.7069500000000001E-3</c:v>
                </c:pt>
                <c:pt idx="93">
                  <c:v>6.1989100000000002E-3</c:v>
                </c:pt>
                <c:pt idx="94">
                  <c:v>9.1057399999999993E-3</c:v>
                </c:pt>
                <c:pt idx="95">
                  <c:v>1.46695E-2</c:v>
                </c:pt>
                <c:pt idx="96">
                  <c:v>1.34602E-2</c:v>
                </c:pt>
                <c:pt idx="97">
                  <c:v>1.8213400000000001E-2</c:v>
                </c:pt>
                <c:pt idx="98">
                  <c:v>2.8991800000000002E-2</c:v>
                </c:pt>
                <c:pt idx="99">
                  <c:v>3.9715100000000003E-2</c:v>
                </c:pt>
                <c:pt idx="100">
                  <c:v>5.56643E-2</c:v>
                </c:pt>
                <c:pt idx="101">
                  <c:v>7.4310799999999996E-2</c:v>
                </c:pt>
                <c:pt idx="102">
                  <c:v>9.0935199999999994E-2</c:v>
                </c:pt>
                <c:pt idx="103">
                  <c:v>0.108193</c:v>
                </c:pt>
                <c:pt idx="104">
                  <c:v>0.13251599999999999</c:v>
                </c:pt>
                <c:pt idx="105">
                  <c:v>0.149232</c:v>
                </c:pt>
                <c:pt idx="106">
                  <c:v>0.158525</c:v>
                </c:pt>
                <c:pt idx="107">
                  <c:v>0.18168000000000001</c:v>
                </c:pt>
                <c:pt idx="108">
                  <c:v>0.232545</c:v>
                </c:pt>
                <c:pt idx="109">
                  <c:v>0.25879099999999999</c:v>
                </c:pt>
                <c:pt idx="110">
                  <c:v>0.298952</c:v>
                </c:pt>
                <c:pt idx="111">
                  <c:v>0.366396</c:v>
                </c:pt>
                <c:pt idx="112">
                  <c:v>0.41888599999999998</c:v>
                </c:pt>
                <c:pt idx="113">
                  <c:v>0.46344200000000002</c:v>
                </c:pt>
                <c:pt idx="114">
                  <c:v>0.52521099999999998</c:v>
                </c:pt>
                <c:pt idx="115">
                  <c:v>0.55572900000000003</c:v>
                </c:pt>
                <c:pt idx="116">
                  <c:v>0.57483300000000004</c:v>
                </c:pt>
                <c:pt idx="117">
                  <c:v>0.60614400000000002</c:v>
                </c:pt>
                <c:pt idx="118">
                  <c:v>0.62054799999999999</c:v>
                </c:pt>
                <c:pt idx="119">
                  <c:v>0.60089499999999996</c:v>
                </c:pt>
                <c:pt idx="120">
                  <c:v>0.575932</c:v>
                </c:pt>
                <c:pt idx="121">
                  <c:v>0.54846600000000001</c:v>
                </c:pt>
                <c:pt idx="122">
                  <c:v>0.49865900000000002</c:v>
                </c:pt>
                <c:pt idx="123">
                  <c:v>0.45099099999999998</c:v>
                </c:pt>
                <c:pt idx="124">
                  <c:v>0.39105400000000001</c:v>
                </c:pt>
                <c:pt idx="125">
                  <c:v>0.35058800000000001</c:v>
                </c:pt>
                <c:pt idx="126">
                  <c:v>0.31500400000000001</c:v>
                </c:pt>
                <c:pt idx="127">
                  <c:v>0.26660299999999998</c:v>
                </c:pt>
                <c:pt idx="128">
                  <c:v>0.22992000000000001</c:v>
                </c:pt>
                <c:pt idx="129">
                  <c:v>0.19934199999999999</c:v>
                </c:pt>
                <c:pt idx="130">
                  <c:v>0.17212</c:v>
                </c:pt>
                <c:pt idx="131">
                  <c:v>0.142457</c:v>
                </c:pt>
                <c:pt idx="132">
                  <c:v>0.11724900000000001</c:v>
                </c:pt>
                <c:pt idx="133">
                  <c:v>9.78131E-2</c:v>
                </c:pt>
                <c:pt idx="134">
                  <c:v>7.7004000000000003E-2</c:v>
                </c:pt>
                <c:pt idx="135">
                  <c:v>6.0039799999999997E-2</c:v>
                </c:pt>
                <c:pt idx="136">
                  <c:v>4.2396799999999998E-2</c:v>
                </c:pt>
                <c:pt idx="137">
                  <c:v>2.4730800000000001E-2</c:v>
                </c:pt>
                <c:pt idx="138">
                  <c:v>1.6925900000000001E-2</c:v>
                </c:pt>
                <c:pt idx="139">
                  <c:v>1.4534099999999999E-2</c:v>
                </c:pt>
                <c:pt idx="140">
                  <c:v>8.8196400000000001E-3</c:v>
                </c:pt>
                <c:pt idx="141">
                  <c:v>9.2235200000000007E-3</c:v>
                </c:pt>
                <c:pt idx="142">
                  <c:v>5.5213299999999996E-3</c:v>
                </c:pt>
                <c:pt idx="143">
                  <c:v>4.8513699999999998E-3</c:v>
                </c:pt>
                <c:pt idx="144">
                  <c:v>2.9053799999999999E-3</c:v>
                </c:pt>
                <c:pt idx="145">
                  <c:v>1.5730900000000001E-3</c:v>
                </c:pt>
                <c:pt idx="146">
                  <c:v>1.0042300000000001E-3</c:v>
                </c:pt>
                <c:pt idx="147">
                  <c:v>1.09483E-3</c:v>
                </c:pt>
                <c:pt idx="148">
                  <c:v>8.8519200000000003E-4</c:v>
                </c:pt>
                <c:pt idx="149">
                  <c:v>8.8376199999999996E-4</c:v>
                </c:pt>
                <c:pt idx="150">
                  <c:v>8.0061300000000004E-4</c:v>
                </c:pt>
                <c:pt idx="151">
                  <c:v>9.2757099999999997E-4</c:v>
                </c:pt>
                <c:pt idx="152">
                  <c:v>9.03431E-4</c:v>
                </c:pt>
                <c:pt idx="153">
                  <c:v>1.01877E-3</c:v>
                </c:pt>
                <c:pt idx="154">
                  <c:v>8.7762300000000001E-4</c:v>
                </c:pt>
                <c:pt idx="155">
                  <c:v>8.2898499999999996E-4</c:v>
                </c:pt>
                <c:pt idx="156">
                  <c:v>1.0662200000000001E-3</c:v>
                </c:pt>
                <c:pt idx="157">
                  <c:v>1.08362E-3</c:v>
                </c:pt>
                <c:pt idx="158">
                  <c:v>8.2588599999999996E-4</c:v>
                </c:pt>
                <c:pt idx="159">
                  <c:v>8.5115799999999997E-4</c:v>
                </c:pt>
                <c:pt idx="160">
                  <c:v>7.6437399999999996E-4</c:v>
                </c:pt>
                <c:pt idx="161">
                  <c:v>7.3576299999999996E-4</c:v>
                </c:pt>
                <c:pt idx="162">
                  <c:v>6.3729699999999999E-4</c:v>
                </c:pt>
                <c:pt idx="163">
                  <c:v>5.5575700000000004E-4</c:v>
                </c:pt>
                <c:pt idx="164">
                  <c:v>5.3596899999999996E-4</c:v>
                </c:pt>
                <c:pt idx="165">
                  <c:v>4.5159600000000002E-4</c:v>
                </c:pt>
                <c:pt idx="166">
                  <c:v>4.4328199999999998E-4</c:v>
                </c:pt>
                <c:pt idx="167">
                  <c:v>3.83886E-4</c:v>
                </c:pt>
                <c:pt idx="168">
                  <c:v>3.7855099999999997E-4</c:v>
                </c:pt>
                <c:pt idx="169">
                  <c:v>3.8925E-4</c:v>
                </c:pt>
                <c:pt idx="170">
                  <c:v>3.5783800000000003E-4</c:v>
                </c:pt>
                <c:pt idx="171">
                  <c:v>3.6192100000000002E-4</c:v>
                </c:pt>
                <c:pt idx="172">
                  <c:v>4.0003800000000002E-4</c:v>
                </c:pt>
                <c:pt idx="173">
                  <c:v>3.9163400000000003E-4</c:v>
                </c:pt>
                <c:pt idx="174">
                  <c:v>3.7849100000000001E-4</c:v>
                </c:pt>
                <c:pt idx="175">
                  <c:v>3.5980499999999999E-4</c:v>
                </c:pt>
                <c:pt idx="176">
                  <c:v>3.51818E-4</c:v>
                </c:pt>
                <c:pt idx="177">
                  <c:v>3.2255199999999998E-4</c:v>
                </c:pt>
                <c:pt idx="178">
                  <c:v>3.2290999999999998E-4</c:v>
                </c:pt>
                <c:pt idx="179">
                  <c:v>3.1543000000000001E-4</c:v>
                </c:pt>
                <c:pt idx="180">
                  <c:v>3.0297199999999999E-4</c:v>
                </c:pt>
                <c:pt idx="181">
                  <c:v>2.9871100000000001E-4</c:v>
                </c:pt>
                <c:pt idx="182">
                  <c:v>3.0332999999999998E-4</c:v>
                </c:pt>
                <c:pt idx="183">
                  <c:v>3.0192899999999999E-4</c:v>
                </c:pt>
                <c:pt idx="184">
                  <c:v>2.9370399999999999E-4</c:v>
                </c:pt>
                <c:pt idx="185">
                  <c:v>3.0282300000000002E-4</c:v>
                </c:pt>
                <c:pt idx="186">
                  <c:v>2.7266299999999997E-4</c:v>
                </c:pt>
                <c:pt idx="187">
                  <c:v>2.8449500000000001E-4</c:v>
                </c:pt>
                <c:pt idx="188">
                  <c:v>2.7930899999999999E-4</c:v>
                </c:pt>
                <c:pt idx="189">
                  <c:v>2.6452700000000002E-4</c:v>
                </c:pt>
                <c:pt idx="190">
                  <c:v>2.7316999999999999E-4</c:v>
                </c:pt>
                <c:pt idx="191">
                  <c:v>2.7442200000000002E-4</c:v>
                </c:pt>
                <c:pt idx="192">
                  <c:v>2.6348399999999997E-4</c:v>
                </c:pt>
                <c:pt idx="193">
                  <c:v>2.5212999999999999E-4</c:v>
                </c:pt>
                <c:pt idx="194">
                  <c:v>2.45782E-4</c:v>
                </c:pt>
                <c:pt idx="195">
                  <c:v>2.4098300000000001E-4</c:v>
                </c:pt>
                <c:pt idx="196">
                  <c:v>2.32131E-4</c:v>
                </c:pt>
                <c:pt idx="197">
                  <c:v>2.3192300000000001E-4</c:v>
                </c:pt>
                <c:pt idx="198">
                  <c:v>2.13952E-4</c:v>
                </c:pt>
                <c:pt idx="199">
                  <c:v>2.0456399999999999E-4</c:v>
                </c:pt>
                <c:pt idx="200">
                  <c:v>1.9192800000000001E-4</c:v>
                </c:pt>
                <c:pt idx="201">
                  <c:v>1.9478900000000001E-4</c:v>
                </c:pt>
                <c:pt idx="202">
                  <c:v>1.5872799999999999E-4</c:v>
                </c:pt>
                <c:pt idx="203">
                  <c:v>1.0246099999999999E-4</c:v>
                </c:pt>
                <c:pt idx="204">
                  <c:v>7.0333999999999994E-5</c:v>
                </c:pt>
                <c:pt idx="205">
                  <c:v>5.2840000000000002E-5</c:v>
                </c:pt>
                <c:pt idx="206">
                  <c:v>4.1386E-5</c:v>
                </c:pt>
                <c:pt idx="207">
                  <c:v>3.3553999999999998E-5</c:v>
                </c:pt>
                <c:pt idx="208">
                  <c:v>2.9782E-5</c:v>
                </c:pt>
                <c:pt idx="209">
                  <c:v>3.0719000000000002E-5</c:v>
                </c:pt>
                <c:pt idx="210">
                  <c:v>2.932E-5</c:v>
                </c:pt>
                <c:pt idx="211">
                  <c:v>2.2432000000000001E-5</c:v>
                </c:pt>
                <c:pt idx="212">
                  <c:v>2.3079999999999999E-5</c:v>
                </c:pt>
                <c:pt idx="213">
                  <c:v>2.3164E-5</c:v>
                </c:pt>
                <c:pt idx="214">
                  <c:v>1.9267E-5</c:v>
                </c:pt>
                <c:pt idx="215">
                  <c:v>1.9599E-5</c:v>
                </c:pt>
                <c:pt idx="216">
                  <c:v>2.0058999999999999E-5</c:v>
                </c:pt>
                <c:pt idx="217">
                  <c:v>1.7791999999999998E-5</c:v>
                </c:pt>
                <c:pt idx="218">
                  <c:v>1.7524E-5</c:v>
                </c:pt>
                <c:pt idx="219">
                  <c:v>1.7966999999999999E-5</c:v>
                </c:pt>
                <c:pt idx="220">
                  <c:v>1.9264000000000001E-5</c:v>
                </c:pt>
                <c:pt idx="221">
                  <c:v>1.6730000000000001E-5</c:v>
                </c:pt>
                <c:pt idx="222">
                  <c:v>1.9148E-5</c:v>
                </c:pt>
                <c:pt idx="223">
                  <c:v>1.7927999999999998E-5</c:v>
                </c:pt>
                <c:pt idx="224">
                  <c:v>1.5074E-5</c:v>
                </c:pt>
                <c:pt idx="225">
                  <c:v>1.7020999999999998E-5</c:v>
                </c:pt>
                <c:pt idx="226">
                  <c:v>1.6259000000000001E-5</c:v>
                </c:pt>
                <c:pt idx="227">
                  <c:v>1.4518999999999999E-5</c:v>
                </c:pt>
                <c:pt idx="228">
                  <c:v>1.4914E-5</c:v>
                </c:pt>
                <c:pt idx="229">
                  <c:v>1.853E-5</c:v>
                </c:pt>
                <c:pt idx="230">
                  <c:v>1.8811E-5</c:v>
                </c:pt>
                <c:pt idx="231">
                  <c:v>1.6963E-5</c:v>
                </c:pt>
                <c:pt idx="232">
                  <c:v>1.7628000000000001E-5</c:v>
                </c:pt>
                <c:pt idx="233">
                  <c:v>1.5838E-5</c:v>
                </c:pt>
                <c:pt idx="234">
                  <c:v>1.8428999999999999E-5</c:v>
                </c:pt>
                <c:pt idx="235">
                  <c:v>1.6694999999999999E-5</c:v>
                </c:pt>
                <c:pt idx="236">
                  <c:v>1.4583000000000001E-5</c:v>
                </c:pt>
                <c:pt idx="237">
                  <c:v>1.3665999999999999E-5</c:v>
                </c:pt>
                <c:pt idx="238">
                  <c:v>1.3832000000000001E-5</c:v>
                </c:pt>
                <c:pt idx="239">
                  <c:v>1.1442E-5</c:v>
                </c:pt>
                <c:pt idx="240">
                  <c:v>9.4509999999999998E-6</c:v>
                </c:pt>
              </c:numCache>
            </c:numRef>
          </c:yVal>
          <c:smooth val="0"/>
          <c:extLst>
            <c:ext xmlns:c16="http://schemas.microsoft.com/office/drawing/2014/chart" uri="{C3380CC4-5D6E-409C-BE32-E72D297353CC}">
              <c16:uniqueId val="{00000000-7B1C-4EE1-8072-58836F420B97}"/>
            </c:ext>
          </c:extLst>
        </c:ser>
        <c:ser>
          <c:idx val="1"/>
          <c:order val="1"/>
          <c:tx>
            <c:v>PSA = 45º</c:v>
          </c:tx>
          <c:spPr>
            <a:ln w="25400" cap="rnd">
              <a:solidFill>
                <a:schemeClr val="accent2"/>
              </a:solidFill>
              <a:round/>
            </a:ln>
            <a:effectLst/>
          </c:spPr>
          <c:marker>
            <c:symbol val="circle"/>
            <c:size val="5"/>
            <c:spPr>
              <a:noFill/>
              <a:ln w="9525">
                <a:noFill/>
              </a:ln>
              <a:effectLst/>
            </c:spPr>
          </c:marker>
          <c:xVal>
            <c:numRef>
              <c:f>Angle_Parallel!$E$9:$E$249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Angle_Parallel!$G$9:$G$249</c:f>
              <c:numCache>
                <c:formatCode>General</c:formatCode>
                <c:ptCount val="241"/>
                <c:pt idx="0">
                  <c:v>1.8808E-5</c:v>
                </c:pt>
                <c:pt idx="1">
                  <c:v>2.2523000000000001E-5</c:v>
                </c:pt>
                <c:pt idx="2">
                  <c:v>2.4229000000000001E-5</c:v>
                </c:pt>
                <c:pt idx="3">
                  <c:v>2.2045999999999999E-5</c:v>
                </c:pt>
                <c:pt idx="4">
                  <c:v>2.7999000000000001E-5</c:v>
                </c:pt>
                <c:pt idx="5">
                  <c:v>2.6692000000000001E-5</c:v>
                </c:pt>
                <c:pt idx="6">
                  <c:v>2.4654000000000001E-5</c:v>
                </c:pt>
                <c:pt idx="7">
                  <c:v>2.9448999999999999E-5</c:v>
                </c:pt>
                <c:pt idx="8">
                  <c:v>2.6684000000000001E-5</c:v>
                </c:pt>
                <c:pt idx="9">
                  <c:v>2.0775999999999999E-5</c:v>
                </c:pt>
                <c:pt idx="10">
                  <c:v>2.9609000000000001E-5</c:v>
                </c:pt>
                <c:pt idx="11">
                  <c:v>2.4862999999999999E-5</c:v>
                </c:pt>
                <c:pt idx="12">
                  <c:v>2.1525000000000001E-5</c:v>
                </c:pt>
                <c:pt idx="13">
                  <c:v>2.4094999999999999E-5</c:v>
                </c:pt>
                <c:pt idx="14">
                  <c:v>2.2906999999999999E-5</c:v>
                </c:pt>
                <c:pt idx="15">
                  <c:v>2.1488000000000002E-5</c:v>
                </c:pt>
                <c:pt idx="16">
                  <c:v>1.7133E-5</c:v>
                </c:pt>
                <c:pt idx="17">
                  <c:v>1.8053000000000001E-5</c:v>
                </c:pt>
                <c:pt idx="18">
                  <c:v>2.2229E-5</c:v>
                </c:pt>
                <c:pt idx="19">
                  <c:v>1.7139999999999999E-5</c:v>
                </c:pt>
                <c:pt idx="20">
                  <c:v>1.7591000000000001E-5</c:v>
                </c:pt>
                <c:pt idx="21">
                  <c:v>1.961E-5</c:v>
                </c:pt>
                <c:pt idx="22">
                  <c:v>1.8604E-5</c:v>
                </c:pt>
                <c:pt idx="23">
                  <c:v>1.8552000000000001E-5</c:v>
                </c:pt>
                <c:pt idx="24">
                  <c:v>2.1223E-5</c:v>
                </c:pt>
                <c:pt idx="25">
                  <c:v>2.1599000000000001E-5</c:v>
                </c:pt>
                <c:pt idx="26">
                  <c:v>2.0149999999999999E-5</c:v>
                </c:pt>
                <c:pt idx="27">
                  <c:v>2.9422999999999999E-5</c:v>
                </c:pt>
                <c:pt idx="28">
                  <c:v>2.6211E-5</c:v>
                </c:pt>
                <c:pt idx="29">
                  <c:v>2.6245E-5</c:v>
                </c:pt>
                <c:pt idx="30">
                  <c:v>2.9132000000000002E-5</c:v>
                </c:pt>
                <c:pt idx="31">
                  <c:v>3.3062000000000003E-5</c:v>
                </c:pt>
                <c:pt idx="32">
                  <c:v>4.6384000000000002E-5</c:v>
                </c:pt>
                <c:pt idx="33">
                  <c:v>6.9324000000000002E-5</c:v>
                </c:pt>
                <c:pt idx="34">
                  <c:v>1.0532200000000001E-4</c:v>
                </c:pt>
                <c:pt idx="35">
                  <c:v>1.16915E-4</c:v>
                </c:pt>
                <c:pt idx="36">
                  <c:v>1.10418E-4</c:v>
                </c:pt>
                <c:pt idx="37">
                  <c:v>1.16766E-4</c:v>
                </c:pt>
                <c:pt idx="38">
                  <c:v>1.11759E-4</c:v>
                </c:pt>
                <c:pt idx="39">
                  <c:v>1.0681200000000001E-4</c:v>
                </c:pt>
                <c:pt idx="40">
                  <c:v>1.11938E-4</c:v>
                </c:pt>
                <c:pt idx="41">
                  <c:v>1.2353200000000001E-4</c:v>
                </c:pt>
                <c:pt idx="42">
                  <c:v>1.45079E-4</c:v>
                </c:pt>
                <c:pt idx="43">
                  <c:v>1.60099E-4</c:v>
                </c:pt>
                <c:pt idx="44">
                  <c:v>1.62662E-4</c:v>
                </c:pt>
                <c:pt idx="45">
                  <c:v>1.5813200000000001E-4</c:v>
                </c:pt>
                <c:pt idx="46">
                  <c:v>1.6322799999999999E-4</c:v>
                </c:pt>
                <c:pt idx="47">
                  <c:v>1.79471E-4</c:v>
                </c:pt>
                <c:pt idx="48">
                  <c:v>1.7649000000000001E-4</c:v>
                </c:pt>
                <c:pt idx="49">
                  <c:v>1.9919999999999999E-4</c:v>
                </c:pt>
                <c:pt idx="50">
                  <c:v>2.0733599999999999E-4</c:v>
                </c:pt>
                <c:pt idx="51">
                  <c:v>1.94014E-4</c:v>
                </c:pt>
                <c:pt idx="52">
                  <c:v>2.2441200000000001E-4</c:v>
                </c:pt>
                <c:pt idx="53">
                  <c:v>2.08796E-4</c:v>
                </c:pt>
                <c:pt idx="54">
                  <c:v>2.22952E-4</c:v>
                </c:pt>
                <c:pt idx="55">
                  <c:v>2.24055E-4</c:v>
                </c:pt>
                <c:pt idx="56">
                  <c:v>2.15651E-4</c:v>
                </c:pt>
                <c:pt idx="57">
                  <c:v>2.1144800000000001E-4</c:v>
                </c:pt>
                <c:pt idx="58">
                  <c:v>1.98514E-4</c:v>
                </c:pt>
                <c:pt idx="59">
                  <c:v>1.9732199999999999E-4</c:v>
                </c:pt>
                <c:pt idx="60">
                  <c:v>2.0501100000000001E-4</c:v>
                </c:pt>
                <c:pt idx="61">
                  <c:v>1.9860400000000001E-4</c:v>
                </c:pt>
                <c:pt idx="62">
                  <c:v>1.8963300000000001E-4</c:v>
                </c:pt>
                <c:pt idx="63">
                  <c:v>2.0349100000000001E-4</c:v>
                </c:pt>
                <c:pt idx="64">
                  <c:v>1.9180900000000001E-4</c:v>
                </c:pt>
                <c:pt idx="65">
                  <c:v>1.9946800000000001E-4</c:v>
                </c:pt>
                <c:pt idx="66">
                  <c:v>1.9213699999999999E-4</c:v>
                </c:pt>
                <c:pt idx="67">
                  <c:v>2.0164299999999999E-4</c:v>
                </c:pt>
                <c:pt idx="68">
                  <c:v>2.0548800000000001E-4</c:v>
                </c:pt>
                <c:pt idx="69">
                  <c:v>2.1106099999999999E-4</c:v>
                </c:pt>
                <c:pt idx="70">
                  <c:v>2.4619900000000001E-4</c:v>
                </c:pt>
                <c:pt idx="71">
                  <c:v>2.8321299999999999E-4</c:v>
                </c:pt>
                <c:pt idx="72">
                  <c:v>2.7647799999999998E-4</c:v>
                </c:pt>
                <c:pt idx="73">
                  <c:v>3.1817100000000001E-4</c:v>
                </c:pt>
                <c:pt idx="74">
                  <c:v>3.1981099999999998E-4</c:v>
                </c:pt>
                <c:pt idx="75">
                  <c:v>2.9796500000000002E-4</c:v>
                </c:pt>
                <c:pt idx="76">
                  <c:v>2.8756400000000003E-4</c:v>
                </c:pt>
                <c:pt idx="77">
                  <c:v>3.5798699999999999E-4</c:v>
                </c:pt>
                <c:pt idx="78">
                  <c:v>2.94538E-4</c:v>
                </c:pt>
                <c:pt idx="79">
                  <c:v>3.0192899999999999E-4</c:v>
                </c:pt>
                <c:pt idx="80">
                  <c:v>2.71322E-4</c:v>
                </c:pt>
                <c:pt idx="81">
                  <c:v>3.4252000000000002E-4</c:v>
                </c:pt>
                <c:pt idx="82">
                  <c:v>2.8896500000000002E-4</c:v>
                </c:pt>
                <c:pt idx="83">
                  <c:v>3.4216200000000002E-4</c:v>
                </c:pt>
                <c:pt idx="84">
                  <c:v>3.0872400000000002E-4</c:v>
                </c:pt>
                <c:pt idx="85">
                  <c:v>3.3304299999999999E-4</c:v>
                </c:pt>
                <c:pt idx="86">
                  <c:v>3.8451099999999998E-4</c:v>
                </c:pt>
                <c:pt idx="87">
                  <c:v>6.2096500000000002E-4</c:v>
                </c:pt>
                <c:pt idx="88">
                  <c:v>6.8664900000000001E-4</c:v>
                </c:pt>
                <c:pt idx="89">
                  <c:v>7.3647899999999995E-4</c:v>
                </c:pt>
                <c:pt idx="90">
                  <c:v>8.4472099999999999E-4</c:v>
                </c:pt>
                <c:pt idx="91">
                  <c:v>1.22751E-3</c:v>
                </c:pt>
                <c:pt idx="92">
                  <c:v>2.2874000000000002E-3</c:v>
                </c:pt>
                <c:pt idx="93">
                  <c:v>3.9468100000000002E-3</c:v>
                </c:pt>
                <c:pt idx="94">
                  <c:v>5.3606299999999999E-3</c:v>
                </c:pt>
                <c:pt idx="95">
                  <c:v>7.63753E-3</c:v>
                </c:pt>
                <c:pt idx="96">
                  <c:v>6.80402E-3</c:v>
                </c:pt>
                <c:pt idx="97">
                  <c:v>9.7628200000000002E-3</c:v>
                </c:pt>
                <c:pt idx="98">
                  <c:v>1.6330799999999999E-2</c:v>
                </c:pt>
                <c:pt idx="99">
                  <c:v>2.19308E-2</c:v>
                </c:pt>
                <c:pt idx="100">
                  <c:v>2.8633200000000001E-2</c:v>
                </c:pt>
                <c:pt idx="101">
                  <c:v>3.6838799999999998E-2</c:v>
                </c:pt>
                <c:pt idx="102">
                  <c:v>4.46188E-2</c:v>
                </c:pt>
                <c:pt idx="103">
                  <c:v>5.3054999999999998E-2</c:v>
                </c:pt>
                <c:pt idx="104">
                  <c:v>6.5216499999999997E-2</c:v>
                </c:pt>
                <c:pt idx="105">
                  <c:v>7.4150599999999997E-2</c:v>
                </c:pt>
                <c:pt idx="106">
                  <c:v>7.9086799999999999E-2</c:v>
                </c:pt>
                <c:pt idx="107">
                  <c:v>9.0248599999999998E-2</c:v>
                </c:pt>
                <c:pt idx="108">
                  <c:v>0.113839</c:v>
                </c:pt>
                <c:pt idx="109">
                  <c:v>0.12684699999999999</c:v>
                </c:pt>
                <c:pt idx="110">
                  <c:v>0.14856800000000001</c:v>
                </c:pt>
                <c:pt idx="111">
                  <c:v>0.180947</c:v>
                </c:pt>
                <c:pt idx="112">
                  <c:v>0.20977899999999999</c:v>
                </c:pt>
                <c:pt idx="113">
                  <c:v>0.23285</c:v>
                </c:pt>
                <c:pt idx="114">
                  <c:v>0.26086599999999999</c:v>
                </c:pt>
                <c:pt idx="115">
                  <c:v>0.28070299999999998</c:v>
                </c:pt>
                <c:pt idx="116">
                  <c:v>0.28937000000000002</c:v>
                </c:pt>
                <c:pt idx="117">
                  <c:v>0.30737500000000001</c:v>
                </c:pt>
                <c:pt idx="118">
                  <c:v>0.31671300000000002</c:v>
                </c:pt>
                <c:pt idx="119">
                  <c:v>0.30584899999999998</c:v>
                </c:pt>
                <c:pt idx="120">
                  <c:v>0.29187200000000002</c:v>
                </c:pt>
                <c:pt idx="121">
                  <c:v>0.278505</c:v>
                </c:pt>
                <c:pt idx="122">
                  <c:v>0.246278</c:v>
                </c:pt>
                <c:pt idx="123">
                  <c:v>0.231263</c:v>
                </c:pt>
                <c:pt idx="124">
                  <c:v>0.192384</c:v>
                </c:pt>
                <c:pt idx="125">
                  <c:v>0.17230300000000001</c:v>
                </c:pt>
                <c:pt idx="126">
                  <c:v>0.15679999999999999</c:v>
                </c:pt>
                <c:pt idx="127">
                  <c:v>0.13141</c:v>
                </c:pt>
                <c:pt idx="128">
                  <c:v>0.112244</c:v>
                </c:pt>
                <c:pt idx="129">
                  <c:v>9.7206600000000004E-2</c:v>
                </c:pt>
                <c:pt idx="130">
                  <c:v>8.5064399999999998E-2</c:v>
                </c:pt>
                <c:pt idx="131">
                  <c:v>6.9508100000000003E-2</c:v>
                </c:pt>
                <c:pt idx="132">
                  <c:v>5.75793E-2</c:v>
                </c:pt>
                <c:pt idx="133">
                  <c:v>4.7889899999999999E-2</c:v>
                </c:pt>
                <c:pt idx="134">
                  <c:v>3.8063300000000001E-2</c:v>
                </c:pt>
                <c:pt idx="135">
                  <c:v>3.0361300000000001E-2</c:v>
                </c:pt>
                <c:pt idx="136">
                  <c:v>2.2098699999999999E-2</c:v>
                </c:pt>
                <c:pt idx="137">
                  <c:v>1.3080700000000001E-2</c:v>
                </c:pt>
                <c:pt idx="138">
                  <c:v>8.5697800000000008E-3</c:v>
                </c:pt>
                <c:pt idx="139">
                  <c:v>7.0629400000000002E-3</c:v>
                </c:pt>
                <c:pt idx="140">
                  <c:v>4.0502799999999999E-3</c:v>
                </c:pt>
                <c:pt idx="141">
                  <c:v>4.1523300000000001E-3</c:v>
                </c:pt>
                <c:pt idx="142">
                  <c:v>2.6483700000000002E-3</c:v>
                </c:pt>
                <c:pt idx="143">
                  <c:v>2.5229599999999999E-3</c:v>
                </c:pt>
                <c:pt idx="144">
                  <c:v>1.7218699999999999E-3</c:v>
                </c:pt>
                <c:pt idx="145">
                  <c:v>7.8499699999999995E-4</c:v>
                </c:pt>
                <c:pt idx="146">
                  <c:v>6.1357399999999998E-4</c:v>
                </c:pt>
                <c:pt idx="147">
                  <c:v>1.02092E-3</c:v>
                </c:pt>
                <c:pt idx="148">
                  <c:v>6.7162899999999998E-4</c:v>
                </c:pt>
                <c:pt idx="149">
                  <c:v>7.1621300000000005E-4</c:v>
                </c:pt>
                <c:pt idx="150">
                  <c:v>6.4063399999999995E-4</c:v>
                </c:pt>
                <c:pt idx="151">
                  <c:v>8.2922400000000004E-4</c:v>
                </c:pt>
                <c:pt idx="152">
                  <c:v>7.7271800000000004E-4</c:v>
                </c:pt>
                <c:pt idx="153">
                  <c:v>5.9962600000000002E-4</c:v>
                </c:pt>
                <c:pt idx="154">
                  <c:v>5.4645900000000001E-4</c:v>
                </c:pt>
                <c:pt idx="155">
                  <c:v>4.47305E-4</c:v>
                </c:pt>
                <c:pt idx="156">
                  <c:v>5.3513400000000004E-4</c:v>
                </c:pt>
                <c:pt idx="157">
                  <c:v>5.58261E-4</c:v>
                </c:pt>
                <c:pt idx="158">
                  <c:v>5.1105400000000004E-4</c:v>
                </c:pt>
                <c:pt idx="159">
                  <c:v>4.0495599999999999E-4</c:v>
                </c:pt>
                <c:pt idx="160">
                  <c:v>4.3714200000000001E-4</c:v>
                </c:pt>
                <c:pt idx="161">
                  <c:v>3.9363100000000003E-4</c:v>
                </c:pt>
                <c:pt idx="162">
                  <c:v>3.0112500000000001E-4</c:v>
                </c:pt>
                <c:pt idx="163">
                  <c:v>3.0708500000000002E-4</c:v>
                </c:pt>
                <c:pt idx="164">
                  <c:v>2.7382600000000002E-4</c:v>
                </c:pt>
                <c:pt idx="165">
                  <c:v>2.4128100000000001E-4</c:v>
                </c:pt>
                <c:pt idx="166">
                  <c:v>2.3853899999999999E-4</c:v>
                </c:pt>
                <c:pt idx="167">
                  <c:v>2.1076299999999999E-4</c:v>
                </c:pt>
                <c:pt idx="168">
                  <c:v>2.1672299999999999E-4</c:v>
                </c:pt>
                <c:pt idx="169">
                  <c:v>2.21492E-4</c:v>
                </c:pt>
                <c:pt idx="170">
                  <c:v>1.9533300000000001E-4</c:v>
                </c:pt>
                <c:pt idx="171">
                  <c:v>1.9179399999999999E-4</c:v>
                </c:pt>
                <c:pt idx="172">
                  <c:v>2.5099699999999998E-4</c:v>
                </c:pt>
                <c:pt idx="173">
                  <c:v>2.2423399999999999E-4</c:v>
                </c:pt>
                <c:pt idx="174">
                  <c:v>2.0736499999999999E-4</c:v>
                </c:pt>
                <c:pt idx="175">
                  <c:v>2.2220700000000001E-4</c:v>
                </c:pt>
                <c:pt idx="176">
                  <c:v>2.0414700000000001E-4</c:v>
                </c:pt>
                <c:pt idx="177">
                  <c:v>1.7684800000000001E-4</c:v>
                </c:pt>
                <c:pt idx="178">
                  <c:v>1.8853000000000001E-4</c:v>
                </c:pt>
                <c:pt idx="179">
                  <c:v>1.8793400000000001E-4</c:v>
                </c:pt>
                <c:pt idx="180">
                  <c:v>1.69636E-4</c:v>
                </c:pt>
                <c:pt idx="181">
                  <c:v>1.7458299999999999E-4</c:v>
                </c:pt>
                <c:pt idx="182">
                  <c:v>1.7273500000000001E-4</c:v>
                </c:pt>
                <c:pt idx="183">
                  <c:v>1.94372E-4</c:v>
                </c:pt>
                <c:pt idx="184">
                  <c:v>1.82153E-4</c:v>
                </c:pt>
                <c:pt idx="185">
                  <c:v>1.72616E-4</c:v>
                </c:pt>
                <c:pt idx="186">
                  <c:v>1.53602E-4</c:v>
                </c:pt>
                <c:pt idx="187">
                  <c:v>1.6570199999999999E-4</c:v>
                </c:pt>
                <c:pt idx="188">
                  <c:v>1.62781E-4</c:v>
                </c:pt>
                <c:pt idx="189">
                  <c:v>1.5497300000000001E-4</c:v>
                </c:pt>
                <c:pt idx="190">
                  <c:v>1.5992E-4</c:v>
                </c:pt>
                <c:pt idx="191">
                  <c:v>1.5640399999999999E-4</c:v>
                </c:pt>
                <c:pt idx="192">
                  <c:v>1.4227700000000001E-4</c:v>
                </c:pt>
                <c:pt idx="193">
                  <c:v>1.4019100000000001E-4</c:v>
                </c:pt>
                <c:pt idx="194">
                  <c:v>1.3691300000000001E-4</c:v>
                </c:pt>
                <c:pt idx="195">
                  <c:v>1.42218E-4</c:v>
                </c:pt>
                <c:pt idx="196">
                  <c:v>1.29045E-4</c:v>
                </c:pt>
                <c:pt idx="197">
                  <c:v>1.2809099999999999E-4</c:v>
                </c:pt>
                <c:pt idx="198">
                  <c:v>1.16408E-4</c:v>
                </c:pt>
                <c:pt idx="199">
                  <c:v>1.18435E-4</c:v>
                </c:pt>
                <c:pt idx="200">
                  <c:v>1.0347400000000001E-4</c:v>
                </c:pt>
                <c:pt idx="201">
                  <c:v>1.0746799999999999E-4</c:v>
                </c:pt>
                <c:pt idx="202">
                  <c:v>9.4079000000000005E-5</c:v>
                </c:pt>
                <c:pt idx="203">
                  <c:v>6.1754999999999994E-5</c:v>
                </c:pt>
                <c:pt idx="204">
                  <c:v>4.5306999999999998E-5</c:v>
                </c:pt>
                <c:pt idx="205">
                  <c:v>3.7588E-5</c:v>
                </c:pt>
                <c:pt idx="206">
                  <c:v>3.1982E-5</c:v>
                </c:pt>
                <c:pt idx="207">
                  <c:v>3.3815000000000001E-5</c:v>
                </c:pt>
                <c:pt idx="208">
                  <c:v>2.3368999999999999E-5</c:v>
                </c:pt>
                <c:pt idx="209">
                  <c:v>2.2721000000000002E-5</c:v>
                </c:pt>
                <c:pt idx="210">
                  <c:v>2.4952000000000001E-5</c:v>
                </c:pt>
                <c:pt idx="211">
                  <c:v>1.7963000000000001E-5</c:v>
                </c:pt>
                <c:pt idx="212">
                  <c:v>2.1100000000000001E-5</c:v>
                </c:pt>
                <c:pt idx="213">
                  <c:v>2.3872000000000001E-5</c:v>
                </c:pt>
                <c:pt idx="214">
                  <c:v>1.8291000000000002E-5</c:v>
                </c:pt>
                <c:pt idx="215">
                  <c:v>1.9639999999999998E-5</c:v>
                </c:pt>
                <c:pt idx="216">
                  <c:v>1.9035999999999999E-5</c:v>
                </c:pt>
                <c:pt idx="217">
                  <c:v>1.6339000000000001E-5</c:v>
                </c:pt>
                <c:pt idx="218">
                  <c:v>1.8131E-5</c:v>
                </c:pt>
                <c:pt idx="219">
                  <c:v>1.7051E-5</c:v>
                </c:pt>
                <c:pt idx="220">
                  <c:v>1.6518E-5</c:v>
                </c:pt>
                <c:pt idx="221">
                  <c:v>1.6194000000000001E-5</c:v>
                </c:pt>
                <c:pt idx="222">
                  <c:v>2.0276999999999999E-5</c:v>
                </c:pt>
                <c:pt idx="223">
                  <c:v>1.4175000000000001E-5</c:v>
                </c:pt>
                <c:pt idx="224">
                  <c:v>1.3478E-5</c:v>
                </c:pt>
                <c:pt idx="225">
                  <c:v>1.5274E-5</c:v>
                </c:pt>
                <c:pt idx="226">
                  <c:v>1.5658000000000002E-5</c:v>
                </c:pt>
                <c:pt idx="227">
                  <c:v>1.5143000000000001E-5</c:v>
                </c:pt>
                <c:pt idx="228">
                  <c:v>1.6727000000000001E-5</c:v>
                </c:pt>
                <c:pt idx="229">
                  <c:v>1.5460000000000001E-5</c:v>
                </c:pt>
                <c:pt idx="230">
                  <c:v>1.7527999999999999E-5</c:v>
                </c:pt>
                <c:pt idx="231">
                  <c:v>1.4115E-5</c:v>
                </c:pt>
                <c:pt idx="232">
                  <c:v>1.5426000000000001E-5</c:v>
                </c:pt>
                <c:pt idx="233">
                  <c:v>1.5270000000000001E-5</c:v>
                </c:pt>
                <c:pt idx="234">
                  <c:v>1.6912999999999999E-5</c:v>
                </c:pt>
                <c:pt idx="235">
                  <c:v>1.4208E-5</c:v>
                </c:pt>
                <c:pt idx="236">
                  <c:v>1.3873000000000001E-5</c:v>
                </c:pt>
                <c:pt idx="237">
                  <c:v>1.1996E-5</c:v>
                </c:pt>
                <c:pt idx="238">
                  <c:v>1.4E-5</c:v>
                </c:pt>
                <c:pt idx="239">
                  <c:v>1.1303E-5</c:v>
                </c:pt>
                <c:pt idx="240">
                  <c:v>8.867E-6</c:v>
                </c:pt>
              </c:numCache>
            </c:numRef>
          </c:yVal>
          <c:smooth val="0"/>
          <c:extLst>
            <c:ext xmlns:c16="http://schemas.microsoft.com/office/drawing/2014/chart" uri="{C3380CC4-5D6E-409C-BE32-E72D297353CC}">
              <c16:uniqueId val="{00000001-1D2D-4018-92C2-28BB5CFEFC94}"/>
            </c:ext>
          </c:extLst>
        </c:ser>
        <c:ser>
          <c:idx val="2"/>
          <c:order val="2"/>
          <c:tx>
            <c:v>PSA = 90º</c:v>
          </c:tx>
          <c:spPr>
            <a:ln w="25400" cap="rnd">
              <a:solidFill>
                <a:schemeClr val="accent4"/>
              </a:solidFill>
              <a:round/>
            </a:ln>
            <a:effectLst/>
          </c:spPr>
          <c:marker>
            <c:symbol val="circle"/>
            <c:size val="5"/>
            <c:spPr>
              <a:noFill/>
              <a:ln w="9525">
                <a:noFill/>
              </a:ln>
              <a:effectLst/>
            </c:spPr>
          </c:marker>
          <c:xVal>
            <c:numRef>
              <c:f>Angle_Parallel!$E$9:$E$249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Angle_Parallel!$H$9:$H$249</c:f>
              <c:numCache>
                <c:formatCode>0.00E+00</c:formatCode>
                <c:ptCount val="241"/>
                <c:pt idx="0">
                  <c:v>2.5143999999999998E-5</c:v>
                </c:pt>
                <c:pt idx="1">
                  <c:v>2.512E-5</c:v>
                </c:pt>
                <c:pt idx="2">
                  <c:v>3.0403999999999999E-5</c:v>
                </c:pt>
                <c:pt idx="3">
                  <c:v>2.4241999999999999E-5</c:v>
                </c:pt>
                <c:pt idx="4">
                  <c:v>3.6053999999999997E-5</c:v>
                </c:pt>
                <c:pt idx="5">
                  <c:v>3.3405000000000003E-5</c:v>
                </c:pt>
                <c:pt idx="6">
                  <c:v>2.1254999999999999E-5</c:v>
                </c:pt>
                <c:pt idx="7">
                  <c:v>2.747E-5</c:v>
                </c:pt>
                <c:pt idx="8">
                  <c:v>2.4579999999999998E-5</c:v>
                </c:pt>
                <c:pt idx="9">
                  <c:v>1.7555999999999999E-5</c:v>
                </c:pt>
                <c:pt idx="10">
                  <c:v>2.3421000000000002E-5</c:v>
                </c:pt>
                <c:pt idx="11">
                  <c:v>2.3947999999999998E-5</c:v>
                </c:pt>
                <c:pt idx="12">
                  <c:v>2.3637000000000001E-5</c:v>
                </c:pt>
                <c:pt idx="13">
                  <c:v>2.7253000000000001E-5</c:v>
                </c:pt>
                <c:pt idx="14">
                  <c:v>3.1671000000000002E-5</c:v>
                </c:pt>
                <c:pt idx="15">
                  <c:v>1.9228E-5</c:v>
                </c:pt>
                <c:pt idx="16">
                  <c:v>1.7339000000000001E-5</c:v>
                </c:pt>
                <c:pt idx="17">
                  <c:v>2.069E-5</c:v>
                </c:pt>
                <c:pt idx="18">
                  <c:v>2.1645999999999999E-5</c:v>
                </c:pt>
                <c:pt idx="19">
                  <c:v>1.5313000000000001E-5</c:v>
                </c:pt>
                <c:pt idx="20">
                  <c:v>1.6781000000000001E-5</c:v>
                </c:pt>
                <c:pt idx="21">
                  <c:v>1.9902999999999999E-5</c:v>
                </c:pt>
                <c:pt idx="22">
                  <c:v>1.5245999999999999E-5</c:v>
                </c:pt>
                <c:pt idx="23">
                  <c:v>1.5302E-5</c:v>
                </c:pt>
                <c:pt idx="24">
                  <c:v>2.1294E-5</c:v>
                </c:pt>
                <c:pt idx="25">
                  <c:v>1.9984E-5</c:v>
                </c:pt>
                <c:pt idx="26">
                  <c:v>1.9575000000000001E-5</c:v>
                </c:pt>
                <c:pt idx="27">
                  <c:v>2.8989999999999999E-5</c:v>
                </c:pt>
                <c:pt idx="28">
                  <c:v>2.2480000000000002E-5</c:v>
                </c:pt>
                <c:pt idx="29">
                  <c:v>2.067E-5</c:v>
                </c:pt>
                <c:pt idx="30">
                  <c:v>2.6849999999999999E-5</c:v>
                </c:pt>
                <c:pt idx="31">
                  <c:v>2.3581E-5</c:v>
                </c:pt>
                <c:pt idx="32">
                  <c:v>2.4768000000000001E-5</c:v>
                </c:pt>
                <c:pt idx="33">
                  <c:v>3.4616999999999997E-5</c:v>
                </c:pt>
                <c:pt idx="34">
                  <c:v>4.9254E-5</c:v>
                </c:pt>
                <c:pt idx="35">
                  <c:v>4.6149000000000001E-5</c:v>
                </c:pt>
                <c:pt idx="36">
                  <c:v>4.494E-5</c:v>
                </c:pt>
                <c:pt idx="37">
                  <c:v>4.9438999999999999E-5</c:v>
                </c:pt>
                <c:pt idx="38">
                  <c:v>5.0627000000000002E-5</c:v>
                </c:pt>
                <c:pt idx="39">
                  <c:v>4.8213000000000001E-5</c:v>
                </c:pt>
                <c:pt idx="40">
                  <c:v>4.9144000000000002E-5</c:v>
                </c:pt>
                <c:pt idx="41">
                  <c:v>5.1171000000000002E-5</c:v>
                </c:pt>
                <c:pt idx="42">
                  <c:v>5.3495000000000002E-5</c:v>
                </c:pt>
                <c:pt idx="43">
                  <c:v>5.6638999999999998E-5</c:v>
                </c:pt>
                <c:pt idx="44">
                  <c:v>5.8792999999999998E-5</c:v>
                </c:pt>
                <c:pt idx="45">
                  <c:v>6.3523999999999997E-5</c:v>
                </c:pt>
                <c:pt idx="46">
                  <c:v>5.7540999999999997E-5</c:v>
                </c:pt>
                <c:pt idx="47">
                  <c:v>7.1354999999999997E-5</c:v>
                </c:pt>
                <c:pt idx="48">
                  <c:v>6.0059000000000002E-5</c:v>
                </c:pt>
                <c:pt idx="49">
                  <c:v>6.1512000000000003E-5</c:v>
                </c:pt>
                <c:pt idx="50">
                  <c:v>6.6392999999999999E-5</c:v>
                </c:pt>
                <c:pt idx="51">
                  <c:v>6.1036000000000003E-5</c:v>
                </c:pt>
                <c:pt idx="52">
                  <c:v>7.3060999999999997E-5</c:v>
                </c:pt>
                <c:pt idx="53">
                  <c:v>7.2346000000000002E-5</c:v>
                </c:pt>
                <c:pt idx="54">
                  <c:v>7.1831999999999999E-5</c:v>
                </c:pt>
                <c:pt idx="55">
                  <c:v>9.2089999999999994E-5</c:v>
                </c:pt>
                <c:pt idx="56">
                  <c:v>7.5168999999999998E-5</c:v>
                </c:pt>
                <c:pt idx="57">
                  <c:v>7.5168999999999998E-5</c:v>
                </c:pt>
                <c:pt idx="58">
                  <c:v>7.7560999999999998E-5</c:v>
                </c:pt>
                <c:pt idx="59">
                  <c:v>7.2532000000000003E-5</c:v>
                </c:pt>
                <c:pt idx="60">
                  <c:v>7.5661000000000006E-5</c:v>
                </c:pt>
                <c:pt idx="61">
                  <c:v>8.1890000000000004E-5</c:v>
                </c:pt>
                <c:pt idx="62">
                  <c:v>7.3441000000000004E-5</c:v>
                </c:pt>
                <c:pt idx="63">
                  <c:v>8.3201000000000005E-5</c:v>
                </c:pt>
                <c:pt idx="64">
                  <c:v>8.6724999999999994E-5</c:v>
                </c:pt>
                <c:pt idx="65">
                  <c:v>8.7507000000000001E-5</c:v>
                </c:pt>
                <c:pt idx="66">
                  <c:v>8.8022000000000005E-5</c:v>
                </c:pt>
                <c:pt idx="67">
                  <c:v>8.7984000000000003E-5</c:v>
                </c:pt>
                <c:pt idx="68">
                  <c:v>8.8326999999999996E-5</c:v>
                </c:pt>
                <c:pt idx="69">
                  <c:v>1.09576E-4</c:v>
                </c:pt>
                <c:pt idx="70">
                  <c:v>1.03862E-4</c:v>
                </c:pt>
                <c:pt idx="71">
                  <c:v>1.02975E-4</c:v>
                </c:pt>
                <c:pt idx="72">
                  <c:v>1.01343E-4</c:v>
                </c:pt>
                <c:pt idx="73">
                  <c:v>1.1158E-4</c:v>
                </c:pt>
                <c:pt idx="74">
                  <c:v>1.14479E-4</c:v>
                </c:pt>
                <c:pt idx="75">
                  <c:v>1.3824599999999999E-4</c:v>
                </c:pt>
                <c:pt idx="76">
                  <c:v>1.13428E-4</c:v>
                </c:pt>
                <c:pt idx="77">
                  <c:v>1.28419E-4</c:v>
                </c:pt>
                <c:pt idx="78">
                  <c:v>1.34707E-4</c:v>
                </c:pt>
                <c:pt idx="79">
                  <c:v>2.15353E-4</c:v>
                </c:pt>
                <c:pt idx="80">
                  <c:v>1.29641E-4</c:v>
                </c:pt>
                <c:pt idx="81">
                  <c:v>1.3309800000000001E-4</c:v>
                </c:pt>
                <c:pt idx="82">
                  <c:v>1.5223100000000001E-4</c:v>
                </c:pt>
                <c:pt idx="83">
                  <c:v>1.50383E-4</c:v>
                </c:pt>
                <c:pt idx="84">
                  <c:v>1.5163500000000001E-4</c:v>
                </c:pt>
                <c:pt idx="85">
                  <c:v>1.4650899999999999E-4</c:v>
                </c:pt>
                <c:pt idx="86">
                  <c:v>3.0809799999999998E-4</c:v>
                </c:pt>
                <c:pt idx="87">
                  <c:v>3.48093E-4</c:v>
                </c:pt>
                <c:pt idx="88">
                  <c:v>2.5248700000000002E-4</c:v>
                </c:pt>
                <c:pt idx="89">
                  <c:v>1.7982799999999999E-4</c:v>
                </c:pt>
                <c:pt idx="90">
                  <c:v>3.1614499999999999E-4</c:v>
                </c:pt>
                <c:pt idx="91">
                  <c:v>2.99754E-4</c:v>
                </c:pt>
                <c:pt idx="92">
                  <c:v>4.60925E-4</c:v>
                </c:pt>
                <c:pt idx="93">
                  <c:v>5.9634800000000002E-4</c:v>
                </c:pt>
                <c:pt idx="94">
                  <c:v>4.8285899999999998E-4</c:v>
                </c:pt>
                <c:pt idx="95">
                  <c:v>5.7292400000000005E-4</c:v>
                </c:pt>
                <c:pt idx="96">
                  <c:v>6.8706599999999996E-4</c:v>
                </c:pt>
                <c:pt idx="97">
                  <c:v>9.5522800000000002E-4</c:v>
                </c:pt>
                <c:pt idx="98">
                  <c:v>1.31942E-3</c:v>
                </c:pt>
                <c:pt idx="99">
                  <c:v>1.20736E-3</c:v>
                </c:pt>
                <c:pt idx="100">
                  <c:v>1.37258E-3</c:v>
                </c:pt>
                <c:pt idx="101">
                  <c:v>1.6377E-3</c:v>
                </c:pt>
                <c:pt idx="102">
                  <c:v>2.0146500000000002E-3</c:v>
                </c:pt>
                <c:pt idx="103">
                  <c:v>2.4233000000000002E-3</c:v>
                </c:pt>
                <c:pt idx="104">
                  <c:v>2.8729599999999999E-3</c:v>
                </c:pt>
                <c:pt idx="105">
                  <c:v>3.1211500000000001E-3</c:v>
                </c:pt>
                <c:pt idx="106">
                  <c:v>3.08253E-3</c:v>
                </c:pt>
                <c:pt idx="107">
                  <c:v>3.1819499999999998E-3</c:v>
                </c:pt>
                <c:pt idx="108">
                  <c:v>3.7975499999999998E-3</c:v>
                </c:pt>
                <c:pt idx="109">
                  <c:v>4.1857099999999996E-3</c:v>
                </c:pt>
                <c:pt idx="110">
                  <c:v>4.8439800000000003E-3</c:v>
                </c:pt>
                <c:pt idx="111">
                  <c:v>5.7487800000000002E-3</c:v>
                </c:pt>
                <c:pt idx="112">
                  <c:v>5.9194900000000003E-3</c:v>
                </c:pt>
                <c:pt idx="113">
                  <c:v>6.7587200000000002E-3</c:v>
                </c:pt>
                <c:pt idx="114">
                  <c:v>7.3061300000000001E-3</c:v>
                </c:pt>
                <c:pt idx="115">
                  <c:v>7.1048999999999999E-3</c:v>
                </c:pt>
                <c:pt idx="116">
                  <c:v>6.9494500000000002E-3</c:v>
                </c:pt>
                <c:pt idx="117">
                  <c:v>6.6051800000000004E-3</c:v>
                </c:pt>
                <c:pt idx="118">
                  <c:v>6.4001400000000003E-3</c:v>
                </c:pt>
                <c:pt idx="119">
                  <c:v>6.0348800000000003E-3</c:v>
                </c:pt>
                <c:pt idx="120">
                  <c:v>5.3520499999999997E-3</c:v>
                </c:pt>
                <c:pt idx="121">
                  <c:v>4.8017800000000003E-3</c:v>
                </c:pt>
                <c:pt idx="122">
                  <c:v>4.6615900000000002E-3</c:v>
                </c:pt>
                <c:pt idx="123">
                  <c:v>3.4675700000000001E-3</c:v>
                </c:pt>
                <c:pt idx="124">
                  <c:v>3.63065E-3</c:v>
                </c:pt>
                <c:pt idx="125">
                  <c:v>2.9821499999999998E-3</c:v>
                </c:pt>
                <c:pt idx="126">
                  <c:v>2.5320199999999998E-3</c:v>
                </c:pt>
                <c:pt idx="127">
                  <c:v>2.2783399999999998E-3</c:v>
                </c:pt>
                <c:pt idx="128">
                  <c:v>2.0704400000000002E-3</c:v>
                </c:pt>
                <c:pt idx="129">
                  <c:v>1.88244E-3</c:v>
                </c:pt>
                <c:pt idx="130">
                  <c:v>1.6467599999999999E-3</c:v>
                </c:pt>
                <c:pt idx="131">
                  <c:v>1.6269800000000001E-3</c:v>
                </c:pt>
                <c:pt idx="132">
                  <c:v>1.41001E-3</c:v>
                </c:pt>
                <c:pt idx="133">
                  <c:v>1.06872E-3</c:v>
                </c:pt>
                <c:pt idx="134">
                  <c:v>1.04929E-3</c:v>
                </c:pt>
                <c:pt idx="135">
                  <c:v>9.0897500000000002E-4</c:v>
                </c:pt>
                <c:pt idx="136">
                  <c:v>7.8261300000000004E-4</c:v>
                </c:pt>
                <c:pt idx="137">
                  <c:v>5.0366300000000001E-4</c:v>
                </c:pt>
                <c:pt idx="138">
                  <c:v>3.7741800000000002E-4</c:v>
                </c:pt>
                <c:pt idx="139">
                  <c:v>4.2057200000000002E-4</c:v>
                </c:pt>
                <c:pt idx="140">
                  <c:v>4.0817400000000003E-4</c:v>
                </c:pt>
                <c:pt idx="141">
                  <c:v>6.4707199999999995E-4</c:v>
                </c:pt>
                <c:pt idx="142">
                  <c:v>6.1417000000000004E-4</c:v>
                </c:pt>
                <c:pt idx="143">
                  <c:v>5.9664600000000005E-4</c:v>
                </c:pt>
                <c:pt idx="144">
                  <c:v>4.1699599999999999E-4</c:v>
                </c:pt>
                <c:pt idx="145">
                  <c:v>2.42711E-4</c:v>
                </c:pt>
                <c:pt idx="146">
                  <c:v>3.02436E-4</c:v>
                </c:pt>
                <c:pt idx="147">
                  <c:v>5.6863200000000001E-4</c:v>
                </c:pt>
                <c:pt idx="148">
                  <c:v>3.6990800000000001E-4</c:v>
                </c:pt>
                <c:pt idx="149">
                  <c:v>3.4403999999999999E-4</c:v>
                </c:pt>
                <c:pt idx="150">
                  <c:v>3.0935000000000001E-4</c:v>
                </c:pt>
                <c:pt idx="151">
                  <c:v>3.35695E-4</c:v>
                </c:pt>
                <c:pt idx="152">
                  <c:v>3.1185300000000001E-4</c:v>
                </c:pt>
                <c:pt idx="153">
                  <c:v>2.8705799999999997E-4</c:v>
                </c:pt>
                <c:pt idx="154">
                  <c:v>1.7162500000000001E-4</c:v>
                </c:pt>
                <c:pt idx="155">
                  <c:v>1.43931E-4</c:v>
                </c:pt>
                <c:pt idx="156">
                  <c:v>1.53595E-4</c:v>
                </c:pt>
                <c:pt idx="157">
                  <c:v>1.6892E-4</c:v>
                </c:pt>
                <c:pt idx="158">
                  <c:v>1.36697E-4</c:v>
                </c:pt>
                <c:pt idx="159">
                  <c:v>1.1569300000000001E-4</c:v>
                </c:pt>
                <c:pt idx="160">
                  <c:v>1.05136E-4</c:v>
                </c:pt>
                <c:pt idx="161">
                  <c:v>1.10455E-4</c:v>
                </c:pt>
                <c:pt idx="162">
                  <c:v>1.0097100000000001E-4</c:v>
                </c:pt>
                <c:pt idx="163">
                  <c:v>8.8528000000000003E-5</c:v>
                </c:pt>
                <c:pt idx="164">
                  <c:v>8.1829999999999994E-5</c:v>
                </c:pt>
                <c:pt idx="165">
                  <c:v>8.6627999999999998E-5</c:v>
                </c:pt>
                <c:pt idx="166">
                  <c:v>8.3596000000000004E-5</c:v>
                </c:pt>
                <c:pt idx="167">
                  <c:v>7.8424999999999995E-5</c:v>
                </c:pt>
                <c:pt idx="168">
                  <c:v>8.8670000000000003E-5</c:v>
                </c:pt>
                <c:pt idx="169">
                  <c:v>8.9593999999999996E-5</c:v>
                </c:pt>
                <c:pt idx="170">
                  <c:v>8.3282999999999995E-5</c:v>
                </c:pt>
                <c:pt idx="171">
                  <c:v>8.5183000000000001E-5</c:v>
                </c:pt>
                <c:pt idx="172">
                  <c:v>8.6762999999999996E-5</c:v>
                </c:pt>
                <c:pt idx="173">
                  <c:v>8.5339000000000004E-5</c:v>
                </c:pt>
                <c:pt idx="174">
                  <c:v>8.1346000000000003E-5</c:v>
                </c:pt>
                <c:pt idx="175">
                  <c:v>9.0875E-5</c:v>
                </c:pt>
                <c:pt idx="176">
                  <c:v>8.0570999999999998E-5</c:v>
                </c:pt>
                <c:pt idx="177">
                  <c:v>8.8305000000000002E-5</c:v>
                </c:pt>
                <c:pt idx="178">
                  <c:v>7.6592000000000001E-5</c:v>
                </c:pt>
                <c:pt idx="179">
                  <c:v>8.1181999999999996E-5</c:v>
                </c:pt>
                <c:pt idx="180">
                  <c:v>7.4140999999999994E-5</c:v>
                </c:pt>
                <c:pt idx="181">
                  <c:v>7.5832000000000002E-5</c:v>
                </c:pt>
                <c:pt idx="182">
                  <c:v>8.6211000000000005E-5</c:v>
                </c:pt>
                <c:pt idx="183">
                  <c:v>8.9109000000000004E-5</c:v>
                </c:pt>
                <c:pt idx="184">
                  <c:v>7.7360000000000005E-5</c:v>
                </c:pt>
                <c:pt idx="185">
                  <c:v>7.2830000000000006E-5</c:v>
                </c:pt>
                <c:pt idx="186">
                  <c:v>7.4626E-5</c:v>
                </c:pt>
                <c:pt idx="187">
                  <c:v>7.5131999999999998E-5</c:v>
                </c:pt>
                <c:pt idx="188">
                  <c:v>6.5229999999999997E-5</c:v>
                </c:pt>
                <c:pt idx="189">
                  <c:v>6.8002000000000004E-5</c:v>
                </c:pt>
                <c:pt idx="190">
                  <c:v>7.0050999999999997E-5</c:v>
                </c:pt>
                <c:pt idx="191">
                  <c:v>7.1719999999999998E-5</c:v>
                </c:pt>
                <c:pt idx="192">
                  <c:v>5.9165E-5</c:v>
                </c:pt>
                <c:pt idx="193">
                  <c:v>6.1624000000000005E-5</c:v>
                </c:pt>
                <c:pt idx="194">
                  <c:v>6.0640999999999998E-5</c:v>
                </c:pt>
                <c:pt idx="195">
                  <c:v>6.0714999999999997E-5</c:v>
                </c:pt>
                <c:pt idx="196">
                  <c:v>6.1057999999999997E-5</c:v>
                </c:pt>
                <c:pt idx="197">
                  <c:v>5.3488E-5</c:v>
                </c:pt>
                <c:pt idx="198">
                  <c:v>5.1201E-5</c:v>
                </c:pt>
                <c:pt idx="199">
                  <c:v>5.2973999999999998E-5</c:v>
                </c:pt>
                <c:pt idx="200">
                  <c:v>4.7623999999999997E-5</c:v>
                </c:pt>
                <c:pt idx="201">
                  <c:v>4.8748999999999997E-5</c:v>
                </c:pt>
                <c:pt idx="202">
                  <c:v>4.2200000000000003E-5</c:v>
                </c:pt>
                <c:pt idx="203">
                  <c:v>3.5240999999999997E-5</c:v>
                </c:pt>
                <c:pt idx="204">
                  <c:v>2.6964000000000001E-5</c:v>
                </c:pt>
                <c:pt idx="205">
                  <c:v>2.7299000000000001E-5</c:v>
                </c:pt>
                <c:pt idx="206">
                  <c:v>2.2969999999999999E-5</c:v>
                </c:pt>
                <c:pt idx="207">
                  <c:v>3.4325000000000001E-5</c:v>
                </c:pt>
                <c:pt idx="208">
                  <c:v>2.5451000000000001E-5</c:v>
                </c:pt>
                <c:pt idx="209">
                  <c:v>2.2404000000000001E-5</c:v>
                </c:pt>
                <c:pt idx="210">
                  <c:v>3.6761000000000003E-5</c:v>
                </c:pt>
                <c:pt idx="211">
                  <c:v>1.7027000000000001E-5</c:v>
                </c:pt>
                <c:pt idx="212">
                  <c:v>2.0471000000000001E-5</c:v>
                </c:pt>
                <c:pt idx="213">
                  <c:v>2.6044E-5</c:v>
                </c:pt>
                <c:pt idx="214">
                  <c:v>1.6186999999999999E-5</c:v>
                </c:pt>
                <c:pt idx="215">
                  <c:v>1.6317E-5</c:v>
                </c:pt>
                <c:pt idx="216">
                  <c:v>1.647E-5</c:v>
                </c:pt>
                <c:pt idx="217">
                  <c:v>1.3661E-5</c:v>
                </c:pt>
                <c:pt idx="218">
                  <c:v>1.7289E-5</c:v>
                </c:pt>
                <c:pt idx="219">
                  <c:v>1.8101000000000002E-5</c:v>
                </c:pt>
                <c:pt idx="220">
                  <c:v>2.2090999999999999E-5</c:v>
                </c:pt>
                <c:pt idx="221">
                  <c:v>1.5315000000000002E-5</c:v>
                </c:pt>
                <c:pt idx="222">
                  <c:v>1.7036000000000001E-5</c:v>
                </c:pt>
                <c:pt idx="223">
                  <c:v>1.2644E-5</c:v>
                </c:pt>
                <c:pt idx="224">
                  <c:v>1.3456E-5</c:v>
                </c:pt>
                <c:pt idx="225">
                  <c:v>1.6033999999999999E-5</c:v>
                </c:pt>
                <c:pt idx="226">
                  <c:v>1.4462E-5</c:v>
                </c:pt>
                <c:pt idx="227">
                  <c:v>1.5727999999999999E-5</c:v>
                </c:pt>
                <c:pt idx="228">
                  <c:v>1.6291E-5</c:v>
                </c:pt>
                <c:pt idx="229">
                  <c:v>1.5917999999999999E-5</c:v>
                </c:pt>
                <c:pt idx="230">
                  <c:v>1.5658000000000002E-5</c:v>
                </c:pt>
                <c:pt idx="231">
                  <c:v>1.2349E-5</c:v>
                </c:pt>
                <c:pt idx="232">
                  <c:v>1.1131000000000001E-5</c:v>
                </c:pt>
                <c:pt idx="233">
                  <c:v>1.2721999999999999E-5</c:v>
                </c:pt>
                <c:pt idx="234">
                  <c:v>1.5684000000000001E-5</c:v>
                </c:pt>
                <c:pt idx="235">
                  <c:v>1.489E-5</c:v>
                </c:pt>
                <c:pt idx="236">
                  <c:v>1.1541E-5</c:v>
                </c:pt>
                <c:pt idx="237">
                  <c:v>1.4226999999999999E-5</c:v>
                </c:pt>
                <c:pt idx="238">
                  <c:v>1.1843E-5</c:v>
                </c:pt>
                <c:pt idx="239">
                  <c:v>1.2454E-5</c:v>
                </c:pt>
                <c:pt idx="240">
                  <c:v>8.5320000000000006E-6</c:v>
                </c:pt>
              </c:numCache>
            </c:numRef>
          </c:yVal>
          <c:smooth val="0"/>
          <c:extLst>
            <c:ext xmlns:c16="http://schemas.microsoft.com/office/drawing/2014/chart" uri="{C3380CC4-5D6E-409C-BE32-E72D297353CC}">
              <c16:uniqueId val="{00000002-1D2D-4018-92C2-28BB5CFEFC94}"/>
            </c:ext>
          </c:extLst>
        </c:ser>
        <c:ser>
          <c:idx val="3"/>
          <c:order val="3"/>
          <c:tx>
            <c:v>PSA = 135º</c:v>
          </c:tx>
          <c:spPr>
            <a:ln w="25400" cap="rnd">
              <a:solidFill>
                <a:schemeClr val="accent6"/>
              </a:solidFill>
              <a:round/>
            </a:ln>
            <a:effectLst/>
          </c:spPr>
          <c:marker>
            <c:symbol val="circle"/>
            <c:size val="5"/>
            <c:spPr>
              <a:noFill/>
              <a:ln w="9525">
                <a:noFill/>
              </a:ln>
              <a:effectLst/>
            </c:spPr>
          </c:marker>
          <c:xVal>
            <c:numRef>
              <c:f>Angle_Parallel!$E$9:$E$249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Angle_Parallel!$I$9:$I$249</c:f>
              <c:numCache>
                <c:formatCode>0.00E+00</c:formatCode>
                <c:ptCount val="241"/>
                <c:pt idx="0">
                  <c:v>2.8498999999999999E-5</c:v>
                </c:pt>
                <c:pt idx="1">
                  <c:v>2.6457000000000001E-5</c:v>
                </c:pt>
                <c:pt idx="2">
                  <c:v>3.2091999999999997E-5</c:v>
                </c:pt>
                <c:pt idx="3">
                  <c:v>2.3734E-5</c:v>
                </c:pt>
                <c:pt idx="4">
                  <c:v>3.8268E-5</c:v>
                </c:pt>
                <c:pt idx="5">
                  <c:v>3.7203000000000003E-5</c:v>
                </c:pt>
                <c:pt idx="6">
                  <c:v>3.0482000000000001E-5</c:v>
                </c:pt>
                <c:pt idx="7">
                  <c:v>3.7505000000000001E-5</c:v>
                </c:pt>
                <c:pt idx="8">
                  <c:v>3.1755999999999999E-5</c:v>
                </c:pt>
                <c:pt idx="9">
                  <c:v>2.1665999999999999E-5</c:v>
                </c:pt>
                <c:pt idx="10">
                  <c:v>3.4026999999999998E-5</c:v>
                </c:pt>
                <c:pt idx="11">
                  <c:v>2.8962000000000002E-5</c:v>
                </c:pt>
                <c:pt idx="12">
                  <c:v>3.7710000000000003E-5</c:v>
                </c:pt>
                <c:pt idx="13">
                  <c:v>4.0487E-5</c:v>
                </c:pt>
                <c:pt idx="14">
                  <c:v>4.5099000000000003E-5</c:v>
                </c:pt>
                <c:pt idx="15">
                  <c:v>2.1953000000000001E-5</c:v>
                </c:pt>
                <c:pt idx="16">
                  <c:v>2.3285000000000002E-5</c:v>
                </c:pt>
                <c:pt idx="17">
                  <c:v>2.4745000000000001E-5</c:v>
                </c:pt>
                <c:pt idx="18">
                  <c:v>2.4066999999999998E-5</c:v>
                </c:pt>
                <c:pt idx="19">
                  <c:v>1.9026999999999999E-5</c:v>
                </c:pt>
                <c:pt idx="20">
                  <c:v>1.9893000000000001E-5</c:v>
                </c:pt>
                <c:pt idx="21">
                  <c:v>2.3978E-5</c:v>
                </c:pt>
                <c:pt idx="22">
                  <c:v>1.7159E-5</c:v>
                </c:pt>
                <c:pt idx="23">
                  <c:v>1.9919E-5</c:v>
                </c:pt>
                <c:pt idx="24">
                  <c:v>2.6584000000000002E-5</c:v>
                </c:pt>
                <c:pt idx="25">
                  <c:v>2.268E-5</c:v>
                </c:pt>
                <c:pt idx="26">
                  <c:v>2.6395999999999999E-5</c:v>
                </c:pt>
                <c:pt idx="27">
                  <c:v>3.0097E-5</c:v>
                </c:pt>
                <c:pt idx="28">
                  <c:v>2.6673E-5</c:v>
                </c:pt>
                <c:pt idx="29">
                  <c:v>2.5797999999999999E-5</c:v>
                </c:pt>
                <c:pt idx="30">
                  <c:v>3.4217000000000001E-5</c:v>
                </c:pt>
                <c:pt idx="31">
                  <c:v>3.6084999999999998E-5</c:v>
                </c:pt>
                <c:pt idx="32">
                  <c:v>4.9990000000000001E-5</c:v>
                </c:pt>
                <c:pt idx="33">
                  <c:v>7.7278000000000001E-5</c:v>
                </c:pt>
                <c:pt idx="34">
                  <c:v>1.14449E-4</c:v>
                </c:pt>
                <c:pt idx="35">
                  <c:v>1.2642999999999999E-4</c:v>
                </c:pt>
                <c:pt idx="36">
                  <c:v>1.24113E-4</c:v>
                </c:pt>
                <c:pt idx="37">
                  <c:v>1.2692899999999999E-4</c:v>
                </c:pt>
                <c:pt idx="38">
                  <c:v>1.31407E-4</c:v>
                </c:pt>
                <c:pt idx="39">
                  <c:v>1.2472399999999999E-4</c:v>
                </c:pt>
                <c:pt idx="40">
                  <c:v>1.31206E-4</c:v>
                </c:pt>
                <c:pt idx="41">
                  <c:v>1.38343E-4</c:v>
                </c:pt>
                <c:pt idx="42">
                  <c:v>1.5788600000000001E-4</c:v>
                </c:pt>
                <c:pt idx="43">
                  <c:v>1.7319699999999999E-4</c:v>
                </c:pt>
                <c:pt idx="44">
                  <c:v>1.6652099999999999E-4</c:v>
                </c:pt>
                <c:pt idx="45">
                  <c:v>1.8130300000000001E-4</c:v>
                </c:pt>
                <c:pt idx="46">
                  <c:v>1.8227200000000001E-4</c:v>
                </c:pt>
                <c:pt idx="47">
                  <c:v>2.0653100000000001E-4</c:v>
                </c:pt>
                <c:pt idx="48">
                  <c:v>1.8590800000000001E-4</c:v>
                </c:pt>
                <c:pt idx="49">
                  <c:v>1.9836499999999999E-4</c:v>
                </c:pt>
                <c:pt idx="50">
                  <c:v>2.0551799999999999E-4</c:v>
                </c:pt>
                <c:pt idx="51">
                  <c:v>2.0033200000000001E-4</c:v>
                </c:pt>
                <c:pt idx="52">
                  <c:v>2.1553100000000001E-4</c:v>
                </c:pt>
                <c:pt idx="53">
                  <c:v>1.99557E-4</c:v>
                </c:pt>
                <c:pt idx="54">
                  <c:v>2.1237200000000001E-4</c:v>
                </c:pt>
                <c:pt idx="55">
                  <c:v>2.21492E-4</c:v>
                </c:pt>
                <c:pt idx="56">
                  <c:v>2.3788300000000001E-4</c:v>
                </c:pt>
                <c:pt idx="57">
                  <c:v>1.9061699999999999E-4</c:v>
                </c:pt>
                <c:pt idx="58">
                  <c:v>1.9550399999999999E-4</c:v>
                </c:pt>
                <c:pt idx="59">
                  <c:v>2.14339E-4</c:v>
                </c:pt>
                <c:pt idx="60">
                  <c:v>2.0045100000000001E-4</c:v>
                </c:pt>
                <c:pt idx="61">
                  <c:v>2.11776E-4</c:v>
                </c:pt>
                <c:pt idx="62">
                  <c:v>2.0051100000000001E-4</c:v>
                </c:pt>
                <c:pt idx="63">
                  <c:v>2.1684300000000001E-4</c:v>
                </c:pt>
                <c:pt idx="64">
                  <c:v>2.3043200000000001E-4</c:v>
                </c:pt>
                <c:pt idx="65">
                  <c:v>2.27035E-4</c:v>
                </c:pt>
                <c:pt idx="66">
                  <c:v>2.46884E-4</c:v>
                </c:pt>
                <c:pt idx="67">
                  <c:v>2.5481199999999999E-4</c:v>
                </c:pt>
                <c:pt idx="68">
                  <c:v>2.9224299999999997E-4</c:v>
                </c:pt>
                <c:pt idx="69">
                  <c:v>3.0046899999999999E-4</c:v>
                </c:pt>
                <c:pt idx="70">
                  <c:v>3.1602600000000001E-4</c:v>
                </c:pt>
                <c:pt idx="71">
                  <c:v>4.60746E-4</c:v>
                </c:pt>
                <c:pt idx="72">
                  <c:v>4.1675799999999998E-4</c:v>
                </c:pt>
                <c:pt idx="73">
                  <c:v>4.6026900000000002E-4</c:v>
                </c:pt>
                <c:pt idx="74">
                  <c:v>4.2760600000000003E-4</c:v>
                </c:pt>
                <c:pt idx="75">
                  <c:v>5.6642699999999999E-4</c:v>
                </c:pt>
                <c:pt idx="76">
                  <c:v>4.3899E-4</c:v>
                </c:pt>
                <c:pt idx="77">
                  <c:v>6.1506400000000002E-4</c:v>
                </c:pt>
                <c:pt idx="78">
                  <c:v>4.5824199999999998E-4</c:v>
                </c:pt>
                <c:pt idx="79">
                  <c:v>4.5055300000000002E-4</c:v>
                </c:pt>
                <c:pt idx="80">
                  <c:v>4.2921499999999999E-4</c:v>
                </c:pt>
                <c:pt idx="81">
                  <c:v>5.6273100000000002E-4</c:v>
                </c:pt>
                <c:pt idx="82">
                  <c:v>4.75468E-4</c:v>
                </c:pt>
                <c:pt idx="83">
                  <c:v>4.36129E-4</c:v>
                </c:pt>
                <c:pt idx="84">
                  <c:v>4.9168200000000001E-4</c:v>
                </c:pt>
                <c:pt idx="85">
                  <c:v>4.2611500000000002E-4</c:v>
                </c:pt>
                <c:pt idx="86">
                  <c:v>4.6533499999999999E-4</c:v>
                </c:pt>
                <c:pt idx="87">
                  <c:v>3.96432E-4</c:v>
                </c:pt>
                <c:pt idx="88">
                  <c:v>6.9362299999999998E-4</c:v>
                </c:pt>
                <c:pt idx="89">
                  <c:v>7.0268299999999995E-4</c:v>
                </c:pt>
                <c:pt idx="90">
                  <c:v>1.0290200000000001E-3</c:v>
                </c:pt>
                <c:pt idx="91">
                  <c:v>1.09578E-3</c:v>
                </c:pt>
                <c:pt idx="92">
                  <c:v>2.0094100000000001E-3</c:v>
                </c:pt>
                <c:pt idx="93">
                  <c:v>2.72061E-3</c:v>
                </c:pt>
                <c:pt idx="94">
                  <c:v>4.2906100000000003E-3</c:v>
                </c:pt>
                <c:pt idx="95">
                  <c:v>7.72384E-3</c:v>
                </c:pt>
                <c:pt idx="96">
                  <c:v>7.2870599999999997E-3</c:v>
                </c:pt>
                <c:pt idx="97">
                  <c:v>9.4566900000000002E-3</c:v>
                </c:pt>
                <c:pt idx="98">
                  <c:v>1.40334E-2</c:v>
                </c:pt>
                <c:pt idx="99">
                  <c:v>1.9417899999999998E-2</c:v>
                </c:pt>
                <c:pt idx="100">
                  <c:v>2.8835400000000001E-2</c:v>
                </c:pt>
                <c:pt idx="101">
                  <c:v>3.9680699999999999E-2</c:v>
                </c:pt>
                <c:pt idx="102">
                  <c:v>4.9618000000000002E-2</c:v>
                </c:pt>
                <c:pt idx="103">
                  <c:v>5.9440899999999998E-2</c:v>
                </c:pt>
                <c:pt idx="104">
                  <c:v>7.2544600000000001E-2</c:v>
                </c:pt>
                <c:pt idx="105">
                  <c:v>8.0223600000000006E-2</c:v>
                </c:pt>
                <c:pt idx="106">
                  <c:v>8.5281800000000005E-2</c:v>
                </c:pt>
                <c:pt idx="107">
                  <c:v>9.9159700000000003E-2</c:v>
                </c:pt>
                <c:pt idx="108">
                  <c:v>0.128633</c:v>
                </c:pt>
                <c:pt idx="109">
                  <c:v>0.14285400000000001</c:v>
                </c:pt>
                <c:pt idx="110">
                  <c:v>0.167848</c:v>
                </c:pt>
                <c:pt idx="111">
                  <c:v>0.207978</c:v>
                </c:pt>
                <c:pt idx="112">
                  <c:v>0.24066299999999999</c:v>
                </c:pt>
                <c:pt idx="113">
                  <c:v>0.26504699999999998</c:v>
                </c:pt>
                <c:pt idx="114">
                  <c:v>0.30908400000000003</c:v>
                </c:pt>
                <c:pt idx="115">
                  <c:v>0.324984</c:v>
                </c:pt>
                <c:pt idx="116">
                  <c:v>0.33584799999999998</c:v>
                </c:pt>
                <c:pt idx="117">
                  <c:v>0.354128</c:v>
                </c:pt>
                <c:pt idx="118">
                  <c:v>0.36218499999999998</c:v>
                </c:pt>
                <c:pt idx="119">
                  <c:v>0.34979399999999999</c:v>
                </c:pt>
                <c:pt idx="120">
                  <c:v>0.33288800000000002</c:v>
                </c:pt>
                <c:pt idx="121">
                  <c:v>0.31292900000000001</c:v>
                </c:pt>
                <c:pt idx="122">
                  <c:v>0.28723300000000002</c:v>
                </c:pt>
                <c:pt idx="123">
                  <c:v>0.249421</c:v>
                </c:pt>
                <c:pt idx="124">
                  <c:v>0.219087</c:v>
                </c:pt>
                <c:pt idx="125">
                  <c:v>0.19558800000000001</c:v>
                </c:pt>
                <c:pt idx="126">
                  <c:v>0.171571</c:v>
                </c:pt>
                <c:pt idx="127">
                  <c:v>0.14450199999999999</c:v>
                </c:pt>
                <c:pt idx="128">
                  <c:v>0.124787</c:v>
                </c:pt>
                <c:pt idx="129">
                  <c:v>0.106659</c:v>
                </c:pt>
                <c:pt idx="130">
                  <c:v>9.0637700000000002E-2</c:v>
                </c:pt>
                <c:pt idx="131">
                  <c:v>7.5775599999999999E-2</c:v>
                </c:pt>
                <c:pt idx="132">
                  <c:v>6.1645699999999998E-2</c:v>
                </c:pt>
                <c:pt idx="133">
                  <c:v>5.10561E-2</c:v>
                </c:pt>
                <c:pt idx="134">
                  <c:v>3.9949699999999998E-2</c:v>
                </c:pt>
                <c:pt idx="135">
                  <c:v>3.1059400000000001E-2</c:v>
                </c:pt>
                <c:pt idx="136">
                  <c:v>2.1080100000000001E-2</c:v>
                </c:pt>
                <c:pt idx="137">
                  <c:v>1.18333E-2</c:v>
                </c:pt>
                <c:pt idx="138">
                  <c:v>8.5716799999999999E-3</c:v>
                </c:pt>
                <c:pt idx="139">
                  <c:v>7.4768400000000002E-3</c:v>
                </c:pt>
                <c:pt idx="140">
                  <c:v>5.1727600000000002E-3</c:v>
                </c:pt>
                <c:pt idx="141">
                  <c:v>5.5485100000000004E-3</c:v>
                </c:pt>
                <c:pt idx="142">
                  <c:v>3.29591E-3</c:v>
                </c:pt>
                <c:pt idx="143">
                  <c:v>2.6664900000000001E-3</c:v>
                </c:pt>
                <c:pt idx="144">
                  <c:v>1.5158700000000001E-3</c:v>
                </c:pt>
                <c:pt idx="145">
                  <c:v>1.0366500000000001E-3</c:v>
                </c:pt>
                <c:pt idx="146">
                  <c:v>6.9547100000000002E-4</c:v>
                </c:pt>
                <c:pt idx="147">
                  <c:v>6.7639700000000002E-4</c:v>
                </c:pt>
                <c:pt idx="148">
                  <c:v>5.5623399999999996E-4</c:v>
                </c:pt>
                <c:pt idx="149">
                  <c:v>5.0545099999999997E-4</c:v>
                </c:pt>
                <c:pt idx="150">
                  <c:v>4.3568200000000001E-4</c:v>
                </c:pt>
                <c:pt idx="151">
                  <c:v>4.3338699999999998E-4</c:v>
                </c:pt>
                <c:pt idx="152">
                  <c:v>4.6503700000000001E-4</c:v>
                </c:pt>
                <c:pt idx="153">
                  <c:v>7.2837200000000003E-4</c:v>
                </c:pt>
                <c:pt idx="154">
                  <c:v>4.5406999999999999E-4</c:v>
                </c:pt>
                <c:pt idx="155">
                  <c:v>4.91027E-4</c:v>
                </c:pt>
                <c:pt idx="156">
                  <c:v>7.1955100000000002E-4</c:v>
                </c:pt>
                <c:pt idx="157">
                  <c:v>6.6900599999999998E-4</c:v>
                </c:pt>
                <c:pt idx="158">
                  <c:v>4.34043E-4</c:v>
                </c:pt>
                <c:pt idx="159">
                  <c:v>5.3155800000000001E-4</c:v>
                </c:pt>
                <c:pt idx="160">
                  <c:v>4.18188E-4</c:v>
                </c:pt>
                <c:pt idx="161">
                  <c:v>4.2987100000000002E-4</c:v>
                </c:pt>
                <c:pt idx="162">
                  <c:v>4.2283700000000002E-4</c:v>
                </c:pt>
                <c:pt idx="163">
                  <c:v>3.44278E-4</c:v>
                </c:pt>
                <c:pt idx="164">
                  <c:v>3.32238E-4</c:v>
                </c:pt>
                <c:pt idx="165">
                  <c:v>2.9742899999999999E-4</c:v>
                </c:pt>
                <c:pt idx="166">
                  <c:v>2.7787899999999997E-4</c:v>
                </c:pt>
                <c:pt idx="167">
                  <c:v>2.5308299999999998E-4</c:v>
                </c:pt>
                <c:pt idx="168">
                  <c:v>2.4461900000000001E-4</c:v>
                </c:pt>
                <c:pt idx="169">
                  <c:v>2.6703099999999998E-4</c:v>
                </c:pt>
                <c:pt idx="170">
                  <c:v>2.4163799999999999E-4</c:v>
                </c:pt>
                <c:pt idx="171">
                  <c:v>2.5057999999999998E-4</c:v>
                </c:pt>
                <c:pt idx="172">
                  <c:v>2.4008800000000001E-4</c:v>
                </c:pt>
                <c:pt idx="173">
                  <c:v>2.4557300000000002E-4</c:v>
                </c:pt>
                <c:pt idx="174">
                  <c:v>2.39612E-4</c:v>
                </c:pt>
                <c:pt idx="175">
                  <c:v>2.30075E-4</c:v>
                </c:pt>
                <c:pt idx="176">
                  <c:v>2.2947899999999999E-4</c:v>
                </c:pt>
                <c:pt idx="177">
                  <c:v>2.3198199999999999E-4</c:v>
                </c:pt>
                <c:pt idx="178">
                  <c:v>2.1076299999999999E-4</c:v>
                </c:pt>
                <c:pt idx="179">
                  <c:v>2.0969000000000001E-4</c:v>
                </c:pt>
                <c:pt idx="180">
                  <c:v>2.0885599999999999E-4</c:v>
                </c:pt>
                <c:pt idx="181">
                  <c:v>1.95467E-4</c:v>
                </c:pt>
                <c:pt idx="182">
                  <c:v>2.15651E-4</c:v>
                </c:pt>
                <c:pt idx="183">
                  <c:v>1.93776E-4</c:v>
                </c:pt>
                <c:pt idx="184">
                  <c:v>1.9168899999999999E-4</c:v>
                </c:pt>
                <c:pt idx="185">
                  <c:v>2.02776E-4</c:v>
                </c:pt>
                <c:pt idx="186">
                  <c:v>1.8900699999999999E-4</c:v>
                </c:pt>
                <c:pt idx="187">
                  <c:v>1.93835E-4</c:v>
                </c:pt>
                <c:pt idx="188">
                  <c:v>1.8841100000000001E-4</c:v>
                </c:pt>
                <c:pt idx="189">
                  <c:v>1.8257000000000001E-4</c:v>
                </c:pt>
                <c:pt idx="190">
                  <c:v>1.7994699999999999E-4</c:v>
                </c:pt>
                <c:pt idx="191">
                  <c:v>1.8346399999999999E-4</c:v>
                </c:pt>
                <c:pt idx="192">
                  <c:v>1.7953000000000001E-4</c:v>
                </c:pt>
                <c:pt idx="193">
                  <c:v>1.7160299999999999E-4</c:v>
                </c:pt>
                <c:pt idx="194">
                  <c:v>1.7023200000000001E-4</c:v>
                </c:pt>
                <c:pt idx="195">
                  <c:v>1.63377E-4</c:v>
                </c:pt>
                <c:pt idx="196">
                  <c:v>1.6528499999999999E-4</c:v>
                </c:pt>
                <c:pt idx="197">
                  <c:v>1.5276800000000001E-4</c:v>
                </c:pt>
                <c:pt idx="198">
                  <c:v>1.4478099999999999E-4</c:v>
                </c:pt>
                <c:pt idx="199">
                  <c:v>1.3655500000000001E-4</c:v>
                </c:pt>
                <c:pt idx="200">
                  <c:v>1.3512499999999999E-4</c:v>
                </c:pt>
                <c:pt idx="201">
                  <c:v>1.3440899999999999E-4</c:v>
                </c:pt>
                <c:pt idx="202">
                  <c:v>1.06931E-4</c:v>
                </c:pt>
                <c:pt idx="203">
                  <c:v>7.2762999999999994E-5</c:v>
                </c:pt>
                <c:pt idx="204">
                  <c:v>5.1353000000000001E-5</c:v>
                </c:pt>
                <c:pt idx="205">
                  <c:v>4.1912999999999997E-5</c:v>
                </c:pt>
                <c:pt idx="206">
                  <c:v>3.2700999999999997E-5</c:v>
                </c:pt>
                <c:pt idx="207">
                  <c:v>3.2638000000000002E-5</c:v>
                </c:pt>
                <c:pt idx="208">
                  <c:v>3.1792000000000003E-5</c:v>
                </c:pt>
                <c:pt idx="209">
                  <c:v>2.6852E-5</c:v>
                </c:pt>
                <c:pt idx="210">
                  <c:v>4.2636000000000003E-5</c:v>
                </c:pt>
                <c:pt idx="211">
                  <c:v>2.0801999999999998E-5</c:v>
                </c:pt>
                <c:pt idx="212">
                  <c:v>2.3149000000000001E-5</c:v>
                </c:pt>
                <c:pt idx="213">
                  <c:v>2.5846E-5</c:v>
                </c:pt>
                <c:pt idx="214">
                  <c:v>1.9264000000000001E-5</c:v>
                </c:pt>
                <c:pt idx="215">
                  <c:v>1.8977000000000001E-5</c:v>
                </c:pt>
                <c:pt idx="216">
                  <c:v>1.562E-5</c:v>
                </c:pt>
                <c:pt idx="217">
                  <c:v>1.5031999999999999E-5</c:v>
                </c:pt>
                <c:pt idx="218">
                  <c:v>1.4956999999999999E-5</c:v>
                </c:pt>
                <c:pt idx="219">
                  <c:v>2.0474000000000001E-5</c:v>
                </c:pt>
                <c:pt idx="220">
                  <c:v>2.2705999999999999E-5</c:v>
                </c:pt>
                <c:pt idx="221">
                  <c:v>1.4912000000000001E-5</c:v>
                </c:pt>
                <c:pt idx="222">
                  <c:v>1.6923999999999999E-5</c:v>
                </c:pt>
                <c:pt idx="223">
                  <c:v>1.6212999999999999E-5</c:v>
                </c:pt>
                <c:pt idx="224">
                  <c:v>1.5109999999999999E-5</c:v>
                </c:pt>
                <c:pt idx="225">
                  <c:v>1.6704000000000001E-5</c:v>
                </c:pt>
                <c:pt idx="226">
                  <c:v>1.4718999999999999E-5</c:v>
                </c:pt>
                <c:pt idx="227">
                  <c:v>1.5914999999999999E-5</c:v>
                </c:pt>
                <c:pt idx="228">
                  <c:v>1.4599E-5</c:v>
                </c:pt>
                <c:pt idx="229">
                  <c:v>1.7472000000000001E-5</c:v>
                </c:pt>
                <c:pt idx="230">
                  <c:v>1.6872E-5</c:v>
                </c:pt>
                <c:pt idx="231">
                  <c:v>1.3687E-5</c:v>
                </c:pt>
                <c:pt idx="232">
                  <c:v>1.3988000000000001E-5</c:v>
                </c:pt>
                <c:pt idx="233">
                  <c:v>1.261E-5</c:v>
                </c:pt>
                <c:pt idx="234">
                  <c:v>1.7895999999999999E-5</c:v>
                </c:pt>
                <c:pt idx="235">
                  <c:v>1.7025E-5</c:v>
                </c:pt>
                <c:pt idx="236">
                  <c:v>1.2536E-5</c:v>
                </c:pt>
                <c:pt idx="237">
                  <c:v>1.5481999999999998E-5</c:v>
                </c:pt>
                <c:pt idx="238">
                  <c:v>1.1459E-5</c:v>
                </c:pt>
                <c:pt idx="239">
                  <c:v>1.2312E-5</c:v>
                </c:pt>
                <c:pt idx="240">
                  <c:v>8.9460000000000004E-6</c:v>
                </c:pt>
              </c:numCache>
            </c:numRef>
          </c:yVal>
          <c:smooth val="0"/>
          <c:extLst>
            <c:ext xmlns:c16="http://schemas.microsoft.com/office/drawing/2014/chart" uri="{C3380CC4-5D6E-409C-BE32-E72D297353CC}">
              <c16:uniqueId val="{00000003-1D2D-4018-92C2-28BB5CFEFC94}"/>
            </c:ext>
          </c:extLst>
        </c:ser>
        <c:dLbls>
          <c:showLegendKey val="0"/>
          <c:showVal val="0"/>
          <c:showCatName val="0"/>
          <c:showSerName val="0"/>
          <c:showPercent val="0"/>
          <c:showBubbleSize val="0"/>
        </c:dLbls>
        <c:axId val="1888821376"/>
        <c:axId val="530288880"/>
      </c:scatterChart>
      <c:valAx>
        <c:axId val="1888821376"/>
        <c:scaling>
          <c:orientation val="minMax"/>
          <c:max val="60"/>
          <c:min val="-60"/>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logBase val="10"/>
          <c:orientation val="minMax"/>
          <c:max val="1"/>
          <c:min val="1.0000000000000004E-6"/>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DOLP</c:v>
          </c:tx>
          <c:spPr>
            <a:ln w="19050" cap="rnd">
              <a:solidFill>
                <a:schemeClr val="accent2"/>
              </a:solidFill>
              <a:round/>
            </a:ln>
            <a:effectLst/>
          </c:spPr>
          <c:marker>
            <c:symbol val="none"/>
          </c:marker>
          <c:xVal>
            <c:numRef>
              <c:f>Angle_Parallel!$E$9:$E$249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Angle_Parallel!$Q$9:$Q$249</c:f>
              <c:numCache>
                <c:formatCode>0.00E+00</c:formatCode>
                <c:ptCount val="241"/>
                <c:pt idx="0">
                  <c:v>0.23682152466058673</c:v>
                </c:pt>
                <c:pt idx="1">
                  <c:v>8.3268086254168192E-2</c:v>
                </c:pt>
                <c:pt idx="2">
                  <c:v>0.16974519823553116</c:v>
                </c:pt>
                <c:pt idx="3">
                  <c:v>6.3459762932542657E-2</c:v>
                </c:pt>
                <c:pt idx="4">
                  <c:v>0.16351425575117759</c:v>
                </c:pt>
                <c:pt idx="5">
                  <c:v>0.17034531861652333</c:v>
                </c:pt>
                <c:pt idx="6">
                  <c:v>0.24285653752289721</c:v>
                </c:pt>
                <c:pt idx="7">
                  <c:v>0.20593440539652191</c:v>
                </c:pt>
                <c:pt idx="8">
                  <c:v>0.18578846017853975</c:v>
                </c:pt>
                <c:pt idx="9">
                  <c:v>0.21382706363652859</c:v>
                </c:pt>
                <c:pt idx="10">
                  <c:v>0.29120190554979042</c:v>
                </c:pt>
                <c:pt idx="11">
                  <c:v>0.15537336319340578</c:v>
                </c:pt>
                <c:pt idx="12">
                  <c:v>0.32913976012431911</c:v>
                </c:pt>
                <c:pt idx="13">
                  <c:v>0.29482357222452288</c:v>
                </c:pt>
                <c:pt idx="14">
                  <c:v>0.33400795283554668</c:v>
                </c:pt>
                <c:pt idx="15">
                  <c:v>0.11678923159442113</c:v>
                </c:pt>
                <c:pt idx="16">
                  <c:v>0.21143473290909773</c:v>
                </c:pt>
                <c:pt idx="17">
                  <c:v>0.15999776853043265</c:v>
                </c:pt>
                <c:pt idx="18">
                  <c:v>6.9903410579855968E-2</c:v>
                </c:pt>
                <c:pt idx="19">
                  <c:v>0.17021043001568006</c:v>
                </c:pt>
                <c:pt idx="20">
                  <c:v>0.12520557515959727</c:v>
                </c:pt>
                <c:pt idx="21">
                  <c:v>0.13564984870842267</c:v>
                </c:pt>
                <c:pt idx="22">
                  <c:v>0.15305186288057046</c:v>
                </c:pt>
                <c:pt idx="23">
                  <c:v>0.20842428448072597</c:v>
                </c:pt>
                <c:pt idx="24">
                  <c:v>0.14814084610084974</c:v>
                </c:pt>
                <c:pt idx="25">
                  <c:v>9.3564967372351274E-2</c:v>
                </c:pt>
                <c:pt idx="26">
                  <c:v>0.20985882994533617</c:v>
                </c:pt>
                <c:pt idx="27">
                  <c:v>1.6428521102047025E-2</c:v>
                </c:pt>
                <c:pt idx="28">
                  <c:v>0.14622514114659399</c:v>
                </c:pt>
                <c:pt idx="29">
                  <c:v>0.19765912375511105</c:v>
                </c:pt>
                <c:pt idx="30">
                  <c:v>0.16879595807956718</c:v>
                </c:pt>
                <c:pt idx="31">
                  <c:v>0.32795626583528098</c:v>
                </c:pt>
                <c:pt idx="32">
                  <c:v>0.48380360287221202</c:v>
                </c:pt>
                <c:pt idx="33">
                  <c:v>0.53356274588821972</c:v>
                </c:pt>
                <c:pt idx="34">
                  <c:v>0.54904270638679809</c:v>
                </c:pt>
                <c:pt idx="35">
                  <c:v>0.6247413151856015</c:v>
                </c:pt>
                <c:pt idx="36">
                  <c:v>0.62295409503737209</c:v>
                </c:pt>
                <c:pt idx="37">
                  <c:v>0.59747172411388827</c:v>
                </c:pt>
                <c:pt idx="38">
                  <c:v>0.59217218861854248</c:v>
                </c:pt>
                <c:pt idx="39">
                  <c:v>0.59273529855098173</c:v>
                </c:pt>
                <c:pt idx="40">
                  <c:v>0.60359783552345658</c:v>
                </c:pt>
                <c:pt idx="41">
                  <c:v>0.61385663870057194</c:v>
                </c:pt>
                <c:pt idx="42">
                  <c:v>0.64988842234384625</c:v>
                </c:pt>
                <c:pt idx="43">
                  <c:v>0.66502103146040548</c:v>
                </c:pt>
                <c:pt idx="44">
                  <c:v>0.64611314708138978</c:v>
                </c:pt>
                <c:pt idx="45">
                  <c:v>0.63428736158014787</c:v>
                </c:pt>
                <c:pt idx="46">
                  <c:v>0.66968623561032881</c:v>
                </c:pt>
                <c:pt idx="47">
                  <c:v>0.62736430236028207</c:v>
                </c:pt>
                <c:pt idx="48">
                  <c:v>0.66941116097325482</c:v>
                </c:pt>
                <c:pt idx="49">
                  <c:v>0.69600590500957094</c:v>
                </c:pt>
                <c:pt idx="50">
                  <c:v>0.67823990334405759</c:v>
                </c:pt>
                <c:pt idx="51">
                  <c:v>0.69144645406655869</c:v>
                </c:pt>
                <c:pt idx="52">
                  <c:v>0.66945330791078128</c:v>
                </c:pt>
                <c:pt idx="53">
                  <c:v>0.64579543428733444</c:v>
                </c:pt>
                <c:pt idx="54">
                  <c:v>0.67148557721302371</c:v>
                </c:pt>
                <c:pt idx="55">
                  <c:v>0.58548496203576506</c:v>
                </c:pt>
                <c:pt idx="56">
                  <c:v>0.66969449467624864</c:v>
                </c:pt>
                <c:pt idx="57">
                  <c:v>0.62997168696370609</c:v>
                </c:pt>
                <c:pt idx="58">
                  <c:v>0.60726231043166301</c:v>
                </c:pt>
                <c:pt idx="59">
                  <c:v>0.65185701285307651</c:v>
                </c:pt>
                <c:pt idx="60">
                  <c:v>0.62887650921851002</c:v>
                </c:pt>
                <c:pt idx="61">
                  <c:v>0.60241856522224635</c:v>
                </c:pt>
                <c:pt idx="62">
                  <c:v>0.62699080373786176</c:v>
                </c:pt>
                <c:pt idx="63">
                  <c:v>0.60475172863586968</c:v>
                </c:pt>
                <c:pt idx="64">
                  <c:v>0.59842015624401035</c:v>
                </c:pt>
                <c:pt idx="65">
                  <c:v>0.60037530327484989</c:v>
                </c:pt>
                <c:pt idx="66">
                  <c:v>0.6156891855317127</c:v>
                </c:pt>
                <c:pt idx="67">
                  <c:v>0.62424547422811316</c:v>
                </c:pt>
                <c:pt idx="68">
                  <c:v>0.66026268594333548</c:v>
                </c:pt>
                <c:pt idx="69">
                  <c:v>0.59176988029048583</c:v>
                </c:pt>
                <c:pt idx="70">
                  <c:v>0.65210591213572466</c:v>
                </c:pt>
                <c:pt idx="71">
                  <c:v>0.7605594626574933</c:v>
                </c:pt>
                <c:pt idx="72">
                  <c:v>0.73261028817977247</c:v>
                </c:pt>
                <c:pt idx="73">
                  <c:v>0.74426783050583867</c:v>
                </c:pt>
                <c:pt idx="74">
                  <c:v>0.70674681697615804</c:v>
                </c:pt>
                <c:pt idx="75">
                  <c:v>0.74696547674836711</c:v>
                </c:pt>
                <c:pt idx="76">
                  <c:v>0.71447939486331202</c:v>
                </c:pt>
                <c:pt idx="77">
                  <c:v>0.77724808442951321</c:v>
                </c:pt>
                <c:pt idx="78">
                  <c:v>0.68538132734191126</c:v>
                </c:pt>
                <c:pt idx="79">
                  <c:v>0.47912539942180055</c:v>
                </c:pt>
                <c:pt idx="80">
                  <c:v>0.66401476274662208</c:v>
                </c:pt>
                <c:pt idx="81">
                  <c:v>0.75037048520016003</c:v>
                </c:pt>
                <c:pt idx="82">
                  <c:v>0.65567277614907138</c:v>
                </c:pt>
                <c:pt idx="83">
                  <c:v>0.62151108571997649</c:v>
                </c:pt>
                <c:pt idx="84">
                  <c:v>0.66754863445510548</c:v>
                </c:pt>
                <c:pt idx="85">
                  <c:v>0.62905683179432748</c:v>
                </c:pt>
                <c:pt idx="86">
                  <c:v>0.28976991519278117</c:v>
                </c:pt>
                <c:pt idx="87">
                  <c:v>0.37719284242947781</c:v>
                </c:pt>
                <c:pt idx="88">
                  <c:v>0.63459655624393119</c:v>
                </c:pt>
                <c:pt idx="89">
                  <c:v>0.75385884894998756</c:v>
                </c:pt>
                <c:pt idx="90">
                  <c:v>0.66165656140783113</c:v>
                </c:pt>
                <c:pt idx="91">
                  <c:v>0.75096138285557412</c:v>
                </c:pt>
                <c:pt idx="92">
                  <c:v>0.78167094828096273</c:v>
                </c:pt>
                <c:pt idx="93">
                  <c:v>0.84399710240391179</c:v>
                </c:pt>
                <c:pt idx="94">
                  <c:v>0.90618214185486134</c:v>
                </c:pt>
                <c:pt idx="95">
                  <c:v>0.92484241518143329</c:v>
                </c:pt>
                <c:pt idx="96">
                  <c:v>0.90351480407994422</c:v>
                </c:pt>
                <c:pt idx="97">
                  <c:v>0.90047586576044791</c:v>
                </c:pt>
                <c:pt idx="98">
                  <c:v>0.91608265610221296</c:v>
                </c:pt>
                <c:pt idx="99">
                  <c:v>0.94299426442033907</c:v>
                </c:pt>
                <c:pt idx="100">
                  <c:v>0.95187704039795051</c:v>
                </c:pt>
                <c:pt idx="101">
                  <c:v>0.95760476352818147</c:v>
                </c:pt>
                <c:pt idx="102">
                  <c:v>0.95816151480659451</c:v>
                </c:pt>
                <c:pt idx="103">
                  <c:v>0.95792664046706855</c:v>
                </c:pt>
                <c:pt idx="104">
                  <c:v>0.959088436919313</c:v>
                </c:pt>
                <c:pt idx="105">
                  <c:v>0.95985547810294702</c:v>
                </c:pt>
                <c:pt idx="106">
                  <c:v>0.96261522406173328</c:v>
                </c:pt>
                <c:pt idx="107">
                  <c:v>0.96677734143037453</c:v>
                </c:pt>
                <c:pt idx="108">
                  <c:v>0.96988605720195231</c:v>
                </c:pt>
                <c:pt idx="109">
                  <c:v>0.9700781971124538</c:v>
                </c:pt>
                <c:pt idx="110">
                  <c:v>0.97018823126385567</c:v>
                </c:pt>
                <c:pt idx="111">
                  <c:v>0.97182286531370177</c:v>
                </c:pt>
                <c:pt idx="112">
                  <c:v>0.97484554858660344</c:v>
                </c:pt>
                <c:pt idx="113">
                  <c:v>0.97366258097327585</c:v>
                </c:pt>
                <c:pt idx="114">
                  <c:v>0.97676599439520984</c:v>
                </c:pt>
                <c:pt idx="115">
                  <c:v>0.9779230094142416</c:v>
                </c:pt>
                <c:pt idx="116">
                  <c:v>0.97937356811855214</c:v>
                </c:pt>
                <c:pt idx="117">
                  <c:v>0.98141134032366184</c:v>
                </c:pt>
                <c:pt idx="118">
                  <c:v>0.98226457912054943</c:v>
                </c:pt>
                <c:pt idx="119">
                  <c:v>0.98278423704717899</c:v>
                </c:pt>
                <c:pt idx="120">
                  <c:v>0.98411828605182561</c:v>
                </c:pt>
                <c:pt idx="121">
                  <c:v>0.9846099618539299</c:v>
                </c:pt>
                <c:pt idx="122">
                  <c:v>0.98484386648249966</c:v>
                </c:pt>
                <c:pt idx="123">
                  <c:v>0.98555002186060447</c:v>
                </c:pt>
                <c:pt idx="124">
                  <c:v>0.98393111177146475</c:v>
                </c:pt>
                <c:pt idx="125">
                  <c:v>0.98533451075220113</c:v>
                </c:pt>
                <c:pt idx="126">
                  <c:v>0.98515093938092646</c:v>
                </c:pt>
                <c:pt idx="127">
                  <c:v>0.98425827826323875</c:v>
                </c:pt>
                <c:pt idx="128">
                  <c:v>0.98363769496332354</c:v>
                </c:pt>
                <c:pt idx="129">
                  <c:v>0.98241383596689624</c:v>
                </c:pt>
                <c:pt idx="130">
                  <c:v>0.98157046789443658</c:v>
                </c:pt>
                <c:pt idx="131">
                  <c:v>0.97838368595759717</c:v>
                </c:pt>
                <c:pt idx="132">
                  <c:v>0.9768355666321723</c:v>
                </c:pt>
                <c:pt idx="133">
                  <c:v>0.97890772046278018</c:v>
                </c:pt>
                <c:pt idx="134">
                  <c:v>0.97341356866872131</c:v>
                </c:pt>
                <c:pt idx="135">
                  <c:v>0.97024010325805488</c:v>
                </c:pt>
                <c:pt idx="136">
                  <c:v>0.96403930702422802</c:v>
                </c:pt>
                <c:pt idx="137">
                  <c:v>0.96135307635586942</c:v>
                </c:pt>
                <c:pt idx="138">
                  <c:v>0.95637623426174367</c:v>
                </c:pt>
                <c:pt idx="139">
                  <c:v>0.94415951143942611</c:v>
                </c:pt>
                <c:pt idx="140">
                  <c:v>0.91961443628469219</c:v>
                </c:pt>
                <c:pt idx="141">
                  <c:v>0.88032699439977757</c:v>
                </c:pt>
                <c:pt idx="142">
                  <c:v>0.80673127208902429</c:v>
                </c:pt>
                <c:pt idx="143">
                  <c:v>0.78141184816309994</c:v>
                </c:pt>
                <c:pt idx="144">
                  <c:v>0.75153933800700701</c:v>
                </c:pt>
                <c:pt idx="145">
                  <c:v>0.74566046468392411</c:v>
                </c:pt>
                <c:pt idx="146">
                  <c:v>0.54073220960317103</c:v>
                </c:pt>
                <c:pt idx="147">
                  <c:v>0.37809811854794773</c:v>
                </c:pt>
                <c:pt idx="148">
                  <c:v>0.42072103731506472</c:v>
                </c:pt>
                <c:pt idx="149">
                  <c:v>0.47191150668310472</c:v>
                </c:pt>
                <c:pt idx="150">
                  <c:v>0.47956669230694715</c:v>
                </c:pt>
                <c:pt idx="151">
                  <c:v>0.5636518554547576</c:v>
                </c:pt>
                <c:pt idx="152">
                  <c:v>0.5486844345516344</c:v>
                </c:pt>
                <c:pt idx="153">
                  <c:v>0.56895104719700651</c:v>
                </c:pt>
                <c:pt idx="154">
                  <c:v>0.67859789875726029</c:v>
                </c:pt>
                <c:pt idx="155">
                  <c:v>0.70555711927049247</c:v>
                </c:pt>
                <c:pt idx="156">
                  <c:v>0.76328905354327736</c:v>
                </c:pt>
                <c:pt idx="157">
                  <c:v>0.73560899967037141</c:v>
                </c:pt>
                <c:pt idx="158">
                  <c:v>0.72043482369263723</c:v>
                </c:pt>
                <c:pt idx="159">
                  <c:v>0.77186868100693984</c:v>
                </c:pt>
                <c:pt idx="160">
                  <c:v>0.75848514739224593</c:v>
                </c:pt>
                <c:pt idx="161">
                  <c:v>0.74018429319737322</c:v>
                </c:pt>
                <c:pt idx="162">
                  <c:v>0.74493690620467445</c:v>
                </c:pt>
                <c:pt idx="163">
                  <c:v>0.72748396475313182</c:v>
                </c:pt>
                <c:pt idx="164">
                  <c:v>0.74114737599299862</c:v>
                </c:pt>
                <c:pt idx="165">
                  <c:v>0.68607447555435619</c:v>
                </c:pt>
                <c:pt idx="166">
                  <c:v>0.6867452704841146</c:v>
                </c:pt>
                <c:pt idx="167">
                  <c:v>0.66703727861411655</c:v>
                </c:pt>
                <c:pt idx="168">
                  <c:v>0.62330280305637142</c:v>
                </c:pt>
                <c:pt idx="169">
                  <c:v>0.6329755627883531</c:v>
                </c:pt>
                <c:pt idx="170">
                  <c:v>0.63119280067325112</c:v>
                </c:pt>
                <c:pt idx="171">
                  <c:v>0.63276756557374625</c:v>
                </c:pt>
                <c:pt idx="172">
                  <c:v>0.64392817897999899</c:v>
                </c:pt>
                <c:pt idx="173">
                  <c:v>0.64372076478348428</c:v>
                </c:pt>
                <c:pt idx="174">
                  <c:v>0.64999042104889171</c:v>
                </c:pt>
                <c:pt idx="175">
                  <c:v>0.59697583912269514</c:v>
                </c:pt>
                <c:pt idx="176">
                  <c:v>0.63005146063053652</c:v>
                </c:pt>
                <c:pt idx="177">
                  <c:v>0.585721812283024</c:v>
                </c:pt>
                <c:pt idx="178">
                  <c:v>0.61906912884533372</c:v>
                </c:pt>
                <c:pt idx="179">
                  <c:v>0.59316444022829884</c:v>
                </c:pt>
                <c:pt idx="180">
                  <c:v>0.61564487874859364</c:v>
                </c:pt>
                <c:pt idx="181">
                  <c:v>0.59767580302815948</c:v>
                </c:pt>
                <c:pt idx="182">
                  <c:v>0.5681552800049452</c:v>
                </c:pt>
                <c:pt idx="183">
                  <c:v>0.54424591611042683</c:v>
                </c:pt>
                <c:pt idx="184">
                  <c:v>0.58360299485903988</c:v>
                </c:pt>
                <c:pt idx="185">
                  <c:v>0.61749028502577274</c:v>
                </c:pt>
                <c:pt idx="186">
                  <c:v>0.57927822483528113</c:v>
                </c:pt>
                <c:pt idx="187">
                  <c:v>0.58739949826130566</c:v>
                </c:pt>
                <c:pt idx="188">
                  <c:v>0.62578628485842969</c:v>
                </c:pt>
                <c:pt idx="189">
                  <c:v>0.5967996582541365</c:v>
                </c:pt>
                <c:pt idx="190">
                  <c:v>0.59467199527532366</c:v>
                </c:pt>
                <c:pt idx="191">
                  <c:v>0.59079866302412209</c:v>
                </c:pt>
                <c:pt idx="192">
                  <c:v>0.64369441913949932</c:v>
                </c:pt>
                <c:pt idx="193">
                  <c:v>0.61538132231526699</c:v>
                </c:pt>
                <c:pt idx="194">
                  <c:v>0.61390706846246834</c:v>
                </c:pt>
                <c:pt idx="195">
                  <c:v>0.60161328090071364</c:v>
                </c:pt>
                <c:pt idx="196">
                  <c:v>0.59643917525690193</c:v>
                </c:pt>
                <c:pt idx="197">
                  <c:v>0.63113647985564869</c:v>
                </c:pt>
                <c:pt idx="198">
                  <c:v>0.62305791462079263</c:v>
                </c:pt>
                <c:pt idx="199">
                  <c:v>0.59280233413117145</c:v>
                </c:pt>
                <c:pt idx="200">
                  <c:v>0.61671087314530137</c:v>
                </c:pt>
                <c:pt idx="201">
                  <c:v>0.60977837380770239</c:v>
                </c:pt>
                <c:pt idx="202">
                  <c:v>0.58346566070912265</c:v>
                </c:pt>
                <c:pt idx="203">
                  <c:v>0.49465785624193598</c:v>
                </c:pt>
                <c:pt idx="204">
                  <c:v>0.45005440888493464</c:v>
                </c:pt>
                <c:pt idx="205">
                  <c:v>0.32324586148341888</c:v>
                </c:pt>
                <c:pt idx="206">
                  <c:v>0.28637625557566504</c:v>
                </c:pt>
                <c:pt idx="207">
                  <c:v>2.0728693684825043E-2</c:v>
                </c:pt>
                <c:pt idx="208">
                  <c:v>0.17147801912350116</c:v>
                </c:pt>
                <c:pt idx="209">
                  <c:v>0.17477611788717407</c:v>
                </c:pt>
                <c:pt idx="210">
                  <c:v>0.29033659662734312</c:v>
                </c:pt>
                <c:pt idx="211">
                  <c:v>0.15472361756385575</c:v>
                </c:pt>
                <c:pt idx="212">
                  <c:v>7.617324484508281E-2</c:v>
                </c:pt>
                <c:pt idx="213">
                  <c:v>7.0955375929449657E-2</c:v>
                </c:pt>
                <c:pt idx="214">
                  <c:v>9.1104965553164302E-2</c:v>
                </c:pt>
                <c:pt idx="215">
                  <c:v>9.322577764324308E-2</c:v>
                </c:pt>
                <c:pt idx="216">
                  <c:v>0.13563999386106229</c:v>
                </c:pt>
                <c:pt idx="217">
                  <c:v>0.13775567766713487</c:v>
                </c:pt>
                <c:pt idx="218">
                  <c:v>9.1422391080073953E-2</c:v>
                </c:pt>
                <c:pt idx="219">
                  <c:v>9.4976761710092339E-2</c:v>
                </c:pt>
                <c:pt idx="220">
                  <c:v>0.1645068575544601</c:v>
                </c:pt>
                <c:pt idx="221">
                  <c:v>5.9584473577367236E-2</c:v>
                </c:pt>
                <c:pt idx="222">
                  <c:v>0.10951581925616106</c:v>
                </c:pt>
                <c:pt idx="223">
                  <c:v>0.18524794056149163</c:v>
                </c:pt>
                <c:pt idx="224">
                  <c:v>8.0550941491288483E-2</c:v>
                </c:pt>
                <c:pt idx="225">
                  <c:v>5.2565325484833655E-2</c:v>
                </c:pt>
                <c:pt idx="226">
                  <c:v>6.5998595354403541E-2</c:v>
                </c:pt>
                <c:pt idx="227">
                  <c:v>4.7424747677767498E-2</c:v>
                </c:pt>
                <c:pt idx="228">
                  <c:v>8.122615942712641E-2</c:v>
                </c:pt>
                <c:pt idx="229">
                  <c:v>9.5711583865401281E-2</c:v>
                </c:pt>
                <c:pt idx="230">
                  <c:v>9.3432341177646594E-2</c:v>
                </c:pt>
                <c:pt idx="231">
                  <c:v>0.15808571127639534</c:v>
                </c:pt>
                <c:pt idx="232">
                  <c:v>0.23137924540833407</c:v>
                </c:pt>
                <c:pt idx="233">
                  <c:v>0.14345087253049169</c:v>
                </c:pt>
                <c:pt idx="234">
                  <c:v>8.5471852016976449E-2</c:v>
                </c:pt>
                <c:pt idx="235">
                  <c:v>0.10592594377734264</c:v>
                </c:pt>
                <c:pt idx="236">
                  <c:v>0.12719530439596788</c:v>
                </c:pt>
                <c:pt idx="237">
                  <c:v>0.1265856008113232</c:v>
                </c:pt>
                <c:pt idx="238">
                  <c:v>0.12568207808031034</c:v>
                </c:pt>
                <c:pt idx="239">
                  <c:v>5.9803497624522479E-2</c:v>
                </c:pt>
                <c:pt idx="240">
                  <c:v>5.1292292095290161E-2</c:v>
                </c:pt>
              </c:numCache>
            </c:numRef>
          </c:yVal>
          <c:smooth val="0"/>
          <c:extLst>
            <c:ext xmlns:c16="http://schemas.microsoft.com/office/drawing/2014/chart" uri="{C3380CC4-5D6E-409C-BE32-E72D297353CC}">
              <c16:uniqueId val="{00000001-E4C9-4295-AFD9-D6386F310DDF}"/>
            </c:ext>
          </c:extLst>
        </c:ser>
        <c:dLbls>
          <c:showLegendKey val="0"/>
          <c:showVal val="0"/>
          <c:showCatName val="0"/>
          <c:showSerName val="0"/>
          <c:showPercent val="0"/>
          <c:showBubbleSize val="0"/>
        </c:dLbls>
        <c:axId val="589032816"/>
        <c:axId val="589027536"/>
      </c:scatterChart>
      <c:valAx>
        <c:axId val="589032816"/>
        <c:scaling>
          <c:orientation val="minMax"/>
          <c:max val="60"/>
          <c:min val="-6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7536"/>
        <c:crosses val="autoZero"/>
        <c:crossBetween val="midCat"/>
      </c:valAx>
      <c:valAx>
        <c:axId val="58902753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28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PSA = 0º</c:v>
          </c:tx>
          <c:spPr>
            <a:ln w="25400" cap="rnd">
              <a:solidFill>
                <a:schemeClr val="accent1"/>
              </a:solidFill>
              <a:round/>
            </a:ln>
            <a:effectLst/>
          </c:spPr>
          <c:marker>
            <c:symbol val="circle"/>
            <c:size val="5"/>
            <c:spPr>
              <a:noFill/>
              <a:ln w="9525">
                <a:noFill/>
              </a:ln>
              <a:effectLst/>
            </c:spPr>
          </c:marker>
          <c:xVal>
            <c:numRef>
              <c:f>Angle_Perpendicular!$E$9:$E$249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Angle_Perpendicular!$F$9:$F$249</c:f>
              <c:numCache>
                <c:formatCode>0.00E+00</c:formatCode>
                <c:ptCount val="241"/>
                <c:pt idx="0">
                  <c:v>7.5263000000000001E-5</c:v>
                </c:pt>
                <c:pt idx="1">
                  <c:v>1.08004E-4</c:v>
                </c:pt>
                <c:pt idx="2">
                  <c:v>2.00213E-4</c:v>
                </c:pt>
                <c:pt idx="3">
                  <c:v>2.00094E-4</c:v>
                </c:pt>
                <c:pt idx="4">
                  <c:v>1.29999E-4</c:v>
                </c:pt>
                <c:pt idx="5">
                  <c:v>1.0565000000000001E-4</c:v>
                </c:pt>
                <c:pt idx="6">
                  <c:v>1.6856299999999999E-4</c:v>
                </c:pt>
                <c:pt idx="7">
                  <c:v>2.1818400000000001E-4</c:v>
                </c:pt>
                <c:pt idx="8">
                  <c:v>2.92661E-4</c:v>
                </c:pt>
                <c:pt idx="9">
                  <c:v>2.22594E-4</c:v>
                </c:pt>
                <c:pt idx="10">
                  <c:v>1.8334499999999999E-4</c:v>
                </c:pt>
                <c:pt idx="11">
                  <c:v>4.5240100000000001E-4</c:v>
                </c:pt>
                <c:pt idx="12">
                  <c:v>4.5636500000000003E-4</c:v>
                </c:pt>
                <c:pt idx="13">
                  <c:v>1.6388399999999999E-4</c:v>
                </c:pt>
                <c:pt idx="14">
                  <c:v>9.5815000000000003E-5</c:v>
                </c:pt>
                <c:pt idx="15">
                  <c:v>1.3053500000000001E-4</c:v>
                </c:pt>
                <c:pt idx="16">
                  <c:v>1.8048399999999999E-4</c:v>
                </c:pt>
                <c:pt idx="17">
                  <c:v>1.5175400000000001E-4</c:v>
                </c:pt>
                <c:pt idx="18">
                  <c:v>1.02431E-4</c:v>
                </c:pt>
                <c:pt idx="19">
                  <c:v>1.53602E-4</c:v>
                </c:pt>
                <c:pt idx="20">
                  <c:v>1.4525700000000001E-4</c:v>
                </c:pt>
                <c:pt idx="21">
                  <c:v>1.19091E-4</c:v>
                </c:pt>
                <c:pt idx="22">
                  <c:v>1.18822E-4</c:v>
                </c:pt>
                <c:pt idx="23">
                  <c:v>2.0626299999999999E-4</c:v>
                </c:pt>
                <c:pt idx="24">
                  <c:v>2.7293199999999998E-4</c:v>
                </c:pt>
                <c:pt idx="25">
                  <c:v>1.73003E-4</c:v>
                </c:pt>
                <c:pt idx="26">
                  <c:v>1.9544500000000001E-4</c:v>
                </c:pt>
                <c:pt idx="27">
                  <c:v>3.5366599999999998E-4</c:v>
                </c:pt>
                <c:pt idx="28">
                  <c:v>4.9972899999999997E-4</c:v>
                </c:pt>
                <c:pt idx="29">
                  <c:v>7.4863800000000004E-4</c:v>
                </c:pt>
                <c:pt idx="30">
                  <c:v>1.39857E-3</c:v>
                </c:pt>
                <c:pt idx="31">
                  <c:v>2.5768399999999999E-3</c:v>
                </c:pt>
                <c:pt idx="32">
                  <c:v>5.2156700000000004E-3</c:v>
                </c:pt>
                <c:pt idx="33">
                  <c:v>1.12E-2</c:v>
                </c:pt>
                <c:pt idx="34">
                  <c:v>2.0662400000000001E-2</c:v>
                </c:pt>
                <c:pt idx="35">
                  <c:v>2.6342500000000001E-2</c:v>
                </c:pt>
                <c:pt idx="36">
                  <c:v>1.9308200000000001E-2</c:v>
                </c:pt>
                <c:pt idx="37">
                  <c:v>2.2754799999999999E-2</c:v>
                </c:pt>
                <c:pt idx="38">
                  <c:v>2.3304100000000001E-2</c:v>
                </c:pt>
                <c:pt idx="39">
                  <c:v>2.6889900000000001E-2</c:v>
                </c:pt>
                <c:pt idx="40">
                  <c:v>2.2855899999999998E-2</c:v>
                </c:pt>
                <c:pt idx="41">
                  <c:v>2.6521800000000002E-2</c:v>
                </c:pt>
                <c:pt idx="42">
                  <c:v>2.9680399999999999E-2</c:v>
                </c:pt>
                <c:pt idx="43">
                  <c:v>3.2581600000000002E-2</c:v>
                </c:pt>
                <c:pt idx="44">
                  <c:v>3.3695500000000003E-2</c:v>
                </c:pt>
                <c:pt idx="45">
                  <c:v>3.4143699999999999E-2</c:v>
                </c:pt>
                <c:pt idx="46">
                  <c:v>3.2219200000000003E-2</c:v>
                </c:pt>
                <c:pt idx="47">
                  <c:v>3.5332000000000002E-2</c:v>
                </c:pt>
                <c:pt idx="48">
                  <c:v>3.7920200000000001E-2</c:v>
                </c:pt>
                <c:pt idx="49">
                  <c:v>3.6289500000000002E-2</c:v>
                </c:pt>
                <c:pt idx="50">
                  <c:v>4.2671399999999998E-2</c:v>
                </c:pt>
                <c:pt idx="51">
                  <c:v>4.05943E-2</c:v>
                </c:pt>
                <c:pt idx="52">
                  <c:v>4.1431700000000002E-2</c:v>
                </c:pt>
                <c:pt idx="53">
                  <c:v>4.6234400000000002E-2</c:v>
                </c:pt>
                <c:pt idx="54">
                  <c:v>5.01406E-2</c:v>
                </c:pt>
                <c:pt idx="55">
                  <c:v>5.2047999999999997E-2</c:v>
                </c:pt>
                <c:pt idx="56">
                  <c:v>5.2864300000000003E-2</c:v>
                </c:pt>
                <c:pt idx="57">
                  <c:v>5.3551000000000001E-2</c:v>
                </c:pt>
                <c:pt idx="58">
                  <c:v>5.7869200000000003E-2</c:v>
                </c:pt>
                <c:pt idx="59">
                  <c:v>6.4773999999999998E-2</c:v>
                </c:pt>
                <c:pt idx="60">
                  <c:v>6.07836E-2</c:v>
                </c:pt>
                <c:pt idx="61">
                  <c:v>6.5071599999999993E-2</c:v>
                </c:pt>
                <c:pt idx="62">
                  <c:v>7.2098300000000004E-2</c:v>
                </c:pt>
                <c:pt idx="63">
                  <c:v>7.2563600000000006E-2</c:v>
                </c:pt>
                <c:pt idx="64">
                  <c:v>7.6546199999999995E-2</c:v>
                </c:pt>
                <c:pt idx="65">
                  <c:v>8.1116199999999999E-2</c:v>
                </c:pt>
                <c:pt idx="66">
                  <c:v>8.2191899999999998E-2</c:v>
                </c:pt>
                <c:pt idx="67">
                  <c:v>9.1347200000000003E-2</c:v>
                </c:pt>
                <c:pt idx="68">
                  <c:v>8.7036600000000006E-2</c:v>
                </c:pt>
                <c:pt idx="69">
                  <c:v>9.1629500000000003E-2</c:v>
                </c:pt>
                <c:pt idx="70">
                  <c:v>9.9731899999999998E-2</c:v>
                </c:pt>
                <c:pt idx="71">
                  <c:v>0.107331</c:v>
                </c:pt>
                <c:pt idx="72">
                  <c:v>0.115021</c:v>
                </c:pt>
                <c:pt idx="73">
                  <c:v>0.11551</c:v>
                </c:pt>
                <c:pt idx="74">
                  <c:v>0.11750099999999999</c:v>
                </c:pt>
                <c:pt idx="75">
                  <c:v>0.11982</c:v>
                </c:pt>
                <c:pt idx="76">
                  <c:v>0.12881600000000001</c:v>
                </c:pt>
                <c:pt idx="77">
                  <c:v>0.137795</c:v>
                </c:pt>
                <c:pt idx="78">
                  <c:v>0.142175</c:v>
                </c:pt>
                <c:pt idx="79">
                  <c:v>0.14765300000000001</c:v>
                </c:pt>
                <c:pt idx="80">
                  <c:v>0.156999</c:v>
                </c:pt>
                <c:pt idx="81">
                  <c:v>0.16272800000000001</c:v>
                </c:pt>
                <c:pt idx="82">
                  <c:v>0.16498699999999999</c:v>
                </c:pt>
                <c:pt idx="83">
                  <c:v>0.17375299999999999</c:v>
                </c:pt>
                <c:pt idx="84">
                  <c:v>0.16917499999999999</c:v>
                </c:pt>
                <c:pt idx="85">
                  <c:v>0.19081999999999999</c:v>
                </c:pt>
                <c:pt idx="86">
                  <c:v>0.18710399999999999</c:v>
                </c:pt>
                <c:pt idx="87">
                  <c:v>0.19647300000000001</c:v>
                </c:pt>
                <c:pt idx="88">
                  <c:v>0.20868</c:v>
                </c:pt>
                <c:pt idx="89">
                  <c:v>0.20593400000000001</c:v>
                </c:pt>
                <c:pt idx="90">
                  <c:v>0.20977899999999999</c:v>
                </c:pt>
                <c:pt idx="91">
                  <c:v>0.227906</c:v>
                </c:pt>
                <c:pt idx="92">
                  <c:v>0.24072399999999999</c:v>
                </c:pt>
                <c:pt idx="93">
                  <c:v>0.24456900000000001</c:v>
                </c:pt>
                <c:pt idx="94">
                  <c:v>0.25488499999999997</c:v>
                </c:pt>
                <c:pt idx="95">
                  <c:v>0.26190400000000003</c:v>
                </c:pt>
                <c:pt idx="96">
                  <c:v>0.26910600000000001</c:v>
                </c:pt>
                <c:pt idx="97">
                  <c:v>0.26635900000000001</c:v>
                </c:pt>
                <c:pt idx="98">
                  <c:v>0.27301199999999998</c:v>
                </c:pt>
                <c:pt idx="99">
                  <c:v>0.29089500000000001</c:v>
                </c:pt>
                <c:pt idx="100">
                  <c:v>0.285769</c:v>
                </c:pt>
                <c:pt idx="101">
                  <c:v>0.29724299999999998</c:v>
                </c:pt>
                <c:pt idx="102">
                  <c:v>0.309145</c:v>
                </c:pt>
                <c:pt idx="103">
                  <c:v>0.30902299999999999</c:v>
                </c:pt>
                <c:pt idx="104">
                  <c:v>0.30682599999999999</c:v>
                </c:pt>
                <c:pt idx="105">
                  <c:v>0.31067099999999997</c:v>
                </c:pt>
                <c:pt idx="106">
                  <c:v>0.322878</c:v>
                </c:pt>
                <c:pt idx="107">
                  <c:v>0.32733299999999999</c:v>
                </c:pt>
                <c:pt idx="108">
                  <c:v>0.32562400000000002</c:v>
                </c:pt>
                <c:pt idx="109">
                  <c:v>0.33758700000000003</c:v>
                </c:pt>
                <c:pt idx="110">
                  <c:v>0.33795399999999998</c:v>
                </c:pt>
                <c:pt idx="111">
                  <c:v>0.3407</c:v>
                </c:pt>
                <c:pt idx="112">
                  <c:v>0.34430100000000002</c:v>
                </c:pt>
                <c:pt idx="113">
                  <c:v>0.34777999999999998</c:v>
                </c:pt>
                <c:pt idx="114">
                  <c:v>0.344912</c:v>
                </c:pt>
                <c:pt idx="115">
                  <c:v>0.34454499999999999</c:v>
                </c:pt>
                <c:pt idx="116">
                  <c:v>0.35034399999999999</c:v>
                </c:pt>
                <c:pt idx="117">
                  <c:v>0.33874700000000002</c:v>
                </c:pt>
                <c:pt idx="118">
                  <c:v>0.34326400000000001</c:v>
                </c:pt>
                <c:pt idx="119">
                  <c:v>0.36621300000000001</c:v>
                </c:pt>
                <c:pt idx="120">
                  <c:v>0.343447</c:v>
                </c:pt>
                <c:pt idx="121">
                  <c:v>0.35650799999999999</c:v>
                </c:pt>
                <c:pt idx="122">
                  <c:v>0.32440400000000003</c:v>
                </c:pt>
                <c:pt idx="123">
                  <c:v>0.36535800000000002</c:v>
                </c:pt>
                <c:pt idx="124">
                  <c:v>0.33001900000000001</c:v>
                </c:pt>
                <c:pt idx="125">
                  <c:v>0.34320299999999998</c:v>
                </c:pt>
                <c:pt idx="126">
                  <c:v>0.33563399999999999</c:v>
                </c:pt>
                <c:pt idx="127">
                  <c:v>0.32934799999999997</c:v>
                </c:pt>
                <c:pt idx="128">
                  <c:v>0.32574700000000001</c:v>
                </c:pt>
                <c:pt idx="129">
                  <c:v>0.32159599999999999</c:v>
                </c:pt>
                <c:pt idx="130">
                  <c:v>0.31927699999999998</c:v>
                </c:pt>
                <c:pt idx="131">
                  <c:v>0.31329499999999999</c:v>
                </c:pt>
                <c:pt idx="132">
                  <c:v>0.31146400000000002</c:v>
                </c:pt>
                <c:pt idx="133">
                  <c:v>0.30353000000000002</c:v>
                </c:pt>
                <c:pt idx="134">
                  <c:v>0.29175000000000001</c:v>
                </c:pt>
                <c:pt idx="135">
                  <c:v>0.29699900000000001</c:v>
                </c:pt>
                <c:pt idx="136">
                  <c:v>0.28570699999999999</c:v>
                </c:pt>
                <c:pt idx="137">
                  <c:v>0.26477200000000001</c:v>
                </c:pt>
                <c:pt idx="138">
                  <c:v>0.27313399999999999</c:v>
                </c:pt>
                <c:pt idx="139">
                  <c:v>0.26873999999999998</c:v>
                </c:pt>
                <c:pt idx="140">
                  <c:v>0.24994</c:v>
                </c:pt>
                <c:pt idx="141">
                  <c:v>0.24975700000000001</c:v>
                </c:pt>
                <c:pt idx="142">
                  <c:v>0.239564</c:v>
                </c:pt>
                <c:pt idx="143">
                  <c:v>0.225221</c:v>
                </c:pt>
                <c:pt idx="144">
                  <c:v>0.229432</c:v>
                </c:pt>
                <c:pt idx="145">
                  <c:v>0.235902</c:v>
                </c:pt>
                <c:pt idx="146">
                  <c:v>0.21063299999999999</c:v>
                </c:pt>
                <c:pt idx="147">
                  <c:v>0.20050100000000001</c:v>
                </c:pt>
                <c:pt idx="148">
                  <c:v>0.194825</c:v>
                </c:pt>
                <c:pt idx="149">
                  <c:v>0.18615799999999999</c:v>
                </c:pt>
                <c:pt idx="150">
                  <c:v>0.177125</c:v>
                </c:pt>
                <c:pt idx="151">
                  <c:v>0.173341</c:v>
                </c:pt>
                <c:pt idx="152">
                  <c:v>0.17364599999999999</c:v>
                </c:pt>
                <c:pt idx="153">
                  <c:v>0.17102100000000001</c:v>
                </c:pt>
                <c:pt idx="154">
                  <c:v>0.16467399999999999</c:v>
                </c:pt>
                <c:pt idx="155">
                  <c:v>0.14300599999999999</c:v>
                </c:pt>
                <c:pt idx="156">
                  <c:v>0.145509</c:v>
                </c:pt>
                <c:pt idx="157">
                  <c:v>0.13867299999999999</c:v>
                </c:pt>
                <c:pt idx="158">
                  <c:v>0.135987</c:v>
                </c:pt>
                <c:pt idx="159">
                  <c:v>0.12512300000000001</c:v>
                </c:pt>
                <c:pt idx="160">
                  <c:v>0.129273</c:v>
                </c:pt>
                <c:pt idx="161">
                  <c:v>0.113221</c:v>
                </c:pt>
                <c:pt idx="162">
                  <c:v>0.11621099999999999</c:v>
                </c:pt>
                <c:pt idx="163">
                  <c:v>0.108399</c:v>
                </c:pt>
                <c:pt idx="164">
                  <c:v>0.10376000000000001</c:v>
                </c:pt>
                <c:pt idx="165">
                  <c:v>0.10070800000000001</c:v>
                </c:pt>
                <c:pt idx="166">
                  <c:v>9.7820799999999999E-2</c:v>
                </c:pt>
                <c:pt idx="167">
                  <c:v>9.4261600000000001E-2</c:v>
                </c:pt>
                <c:pt idx="168">
                  <c:v>8.83718E-2</c:v>
                </c:pt>
                <c:pt idx="169">
                  <c:v>8.4065000000000001E-2</c:v>
                </c:pt>
                <c:pt idx="170">
                  <c:v>8.0490599999999995E-2</c:v>
                </c:pt>
                <c:pt idx="171">
                  <c:v>7.5081300000000004E-2</c:v>
                </c:pt>
                <c:pt idx="172">
                  <c:v>7.3395299999999997E-2</c:v>
                </c:pt>
                <c:pt idx="173">
                  <c:v>7.1583300000000002E-2</c:v>
                </c:pt>
                <c:pt idx="174">
                  <c:v>6.7219299999999996E-2</c:v>
                </c:pt>
                <c:pt idx="175">
                  <c:v>6.8512400000000001E-2</c:v>
                </c:pt>
                <c:pt idx="176">
                  <c:v>6.4121700000000004E-2</c:v>
                </c:pt>
                <c:pt idx="177">
                  <c:v>5.8025599999999997E-2</c:v>
                </c:pt>
                <c:pt idx="178">
                  <c:v>5.8449000000000001E-2</c:v>
                </c:pt>
                <c:pt idx="179">
                  <c:v>5.3867600000000002E-2</c:v>
                </c:pt>
                <c:pt idx="180">
                  <c:v>4.89314E-2</c:v>
                </c:pt>
                <c:pt idx="181">
                  <c:v>5.0770000000000003E-2</c:v>
                </c:pt>
                <c:pt idx="182">
                  <c:v>4.9526500000000001E-2</c:v>
                </c:pt>
                <c:pt idx="183">
                  <c:v>4.8164600000000002E-2</c:v>
                </c:pt>
                <c:pt idx="184">
                  <c:v>4.5376100000000003E-2</c:v>
                </c:pt>
                <c:pt idx="185">
                  <c:v>4.3777700000000003E-2</c:v>
                </c:pt>
                <c:pt idx="186">
                  <c:v>3.88796E-2</c:v>
                </c:pt>
                <c:pt idx="187">
                  <c:v>3.9135200000000002E-2</c:v>
                </c:pt>
                <c:pt idx="188">
                  <c:v>3.6777700000000003E-2</c:v>
                </c:pt>
                <c:pt idx="189">
                  <c:v>3.5251900000000003E-2</c:v>
                </c:pt>
                <c:pt idx="190">
                  <c:v>3.6480199999999997E-2</c:v>
                </c:pt>
                <c:pt idx="191">
                  <c:v>3.4248599999999997E-2</c:v>
                </c:pt>
                <c:pt idx="192">
                  <c:v>2.89384E-2</c:v>
                </c:pt>
                <c:pt idx="193">
                  <c:v>2.8766799999999999E-2</c:v>
                </c:pt>
                <c:pt idx="194">
                  <c:v>2.76986E-2</c:v>
                </c:pt>
                <c:pt idx="195">
                  <c:v>2.49635E-2</c:v>
                </c:pt>
                <c:pt idx="196">
                  <c:v>2.55967E-2</c:v>
                </c:pt>
                <c:pt idx="197">
                  <c:v>2.8358600000000001E-2</c:v>
                </c:pt>
                <c:pt idx="198">
                  <c:v>2.7534599999999999E-2</c:v>
                </c:pt>
                <c:pt idx="199">
                  <c:v>2.2461100000000001E-2</c:v>
                </c:pt>
                <c:pt idx="200">
                  <c:v>2.77787E-2</c:v>
                </c:pt>
                <c:pt idx="201">
                  <c:v>1.9230000000000001E-2</c:v>
                </c:pt>
                <c:pt idx="202">
                  <c:v>2.61003E-2</c:v>
                </c:pt>
                <c:pt idx="203">
                  <c:v>2.60507E-2</c:v>
                </c:pt>
                <c:pt idx="204">
                  <c:v>1.75897E-2</c:v>
                </c:pt>
                <c:pt idx="205">
                  <c:v>8.4353099999999997E-3</c:v>
                </c:pt>
                <c:pt idx="206">
                  <c:v>4.2071599999999997E-3</c:v>
                </c:pt>
                <c:pt idx="207">
                  <c:v>1.93406E-3</c:v>
                </c:pt>
                <c:pt idx="208">
                  <c:v>9.4783699999999999E-4</c:v>
                </c:pt>
                <c:pt idx="209">
                  <c:v>5.9009000000000004E-4</c:v>
                </c:pt>
                <c:pt idx="210">
                  <c:v>4.0459799999999999E-4</c:v>
                </c:pt>
                <c:pt idx="211">
                  <c:v>3.62398E-4</c:v>
                </c:pt>
                <c:pt idx="212">
                  <c:v>3.8498800000000001E-4</c:v>
                </c:pt>
                <c:pt idx="213">
                  <c:v>2.2059799999999999E-4</c:v>
                </c:pt>
                <c:pt idx="214">
                  <c:v>1.2576699999999999E-4</c:v>
                </c:pt>
                <c:pt idx="215">
                  <c:v>1.5634399999999999E-4</c:v>
                </c:pt>
                <c:pt idx="216">
                  <c:v>1.60755E-4</c:v>
                </c:pt>
                <c:pt idx="217">
                  <c:v>1.8638500000000001E-4</c:v>
                </c:pt>
                <c:pt idx="218">
                  <c:v>1.2588599999999999E-4</c:v>
                </c:pt>
                <c:pt idx="219">
                  <c:v>1.15574E-4</c:v>
                </c:pt>
                <c:pt idx="220">
                  <c:v>8.5958000000000006E-5</c:v>
                </c:pt>
                <c:pt idx="221">
                  <c:v>1.2463400000000001E-4</c:v>
                </c:pt>
                <c:pt idx="222">
                  <c:v>1.05381E-4</c:v>
                </c:pt>
                <c:pt idx="223">
                  <c:v>1.29283E-4</c:v>
                </c:pt>
                <c:pt idx="224">
                  <c:v>1.1551400000000001E-4</c:v>
                </c:pt>
                <c:pt idx="225">
                  <c:v>7.5758000000000002E-5</c:v>
                </c:pt>
                <c:pt idx="226">
                  <c:v>7.9394000000000006E-5</c:v>
                </c:pt>
                <c:pt idx="227">
                  <c:v>1.03057E-4</c:v>
                </c:pt>
                <c:pt idx="228">
                  <c:v>7.8469999999999999E-5</c:v>
                </c:pt>
                <c:pt idx="229">
                  <c:v>6.7293999999999996E-5</c:v>
                </c:pt>
                <c:pt idx="230">
                  <c:v>1.01656E-4</c:v>
                </c:pt>
                <c:pt idx="231">
                  <c:v>7.6056000000000005E-5</c:v>
                </c:pt>
                <c:pt idx="232">
                  <c:v>9.5845000000000001E-5</c:v>
                </c:pt>
                <c:pt idx="233">
                  <c:v>8.8603000000000005E-5</c:v>
                </c:pt>
                <c:pt idx="234">
                  <c:v>9.5189E-5</c:v>
                </c:pt>
                <c:pt idx="235">
                  <c:v>7.3553000000000005E-5</c:v>
                </c:pt>
                <c:pt idx="236">
                  <c:v>5.1320000000000003E-5</c:v>
                </c:pt>
                <c:pt idx="237">
                  <c:v>9.5427999999999995E-5</c:v>
                </c:pt>
                <c:pt idx="238">
                  <c:v>3.8124999999999998E-5</c:v>
                </c:pt>
                <c:pt idx="239">
                  <c:v>4.6761999999999997E-5</c:v>
                </c:pt>
                <c:pt idx="240">
                  <c:v>9.8832000000000005E-5</c:v>
                </c:pt>
              </c:numCache>
            </c:numRef>
          </c:yVal>
          <c:smooth val="0"/>
          <c:extLst>
            <c:ext xmlns:c16="http://schemas.microsoft.com/office/drawing/2014/chart" uri="{C3380CC4-5D6E-409C-BE32-E72D297353CC}">
              <c16:uniqueId val="{00000000-09F8-40B7-B857-9FF67C4E8B59}"/>
            </c:ext>
          </c:extLst>
        </c:ser>
        <c:ser>
          <c:idx val="1"/>
          <c:order val="1"/>
          <c:tx>
            <c:v>PSA = 45º</c:v>
          </c:tx>
          <c:spPr>
            <a:ln w="25400" cap="rnd">
              <a:solidFill>
                <a:schemeClr val="accent2"/>
              </a:solidFill>
              <a:round/>
            </a:ln>
            <a:effectLst/>
          </c:spPr>
          <c:marker>
            <c:symbol val="circle"/>
            <c:size val="5"/>
            <c:spPr>
              <a:noFill/>
              <a:ln w="9525">
                <a:noFill/>
              </a:ln>
              <a:effectLst/>
            </c:spPr>
          </c:marker>
          <c:xVal>
            <c:numRef>
              <c:f>Angle_Perpendicular!$E$9:$E$249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Angle_Perpendicular!$G$9:$G$249</c:f>
              <c:numCache>
                <c:formatCode>0.00E+00</c:formatCode>
                <c:ptCount val="241"/>
                <c:pt idx="0">
                  <c:v>2.2229E-5</c:v>
                </c:pt>
                <c:pt idx="1">
                  <c:v>2.2906999999999999E-5</c:v>
                </c:pt>
                <c:pt idx="2">
                  <c:v>2.5578000000000001E-5</c:v>
                </c:pt>
                <c:pt idx="3">
                  <c:v>1.7876E-5</c:v>
                </c:pt>
                <c:pt idx="4">
                  <c:v>2.1673999999999999E-5</c:v>
                </c:pt>
                <c:pt idx="5">
                  <c:v>2.4842E-5</c:v>
                </c:pt>
                <c:pt idx="6">
                  <c:v>2.0701999999999999E-5</c:v>
                </c:pt>
                <c:pt idx="7">
                  <c:v>2.5082000000000001E-5</c:v>
                </c:pt>
                <c:pt idx="8">
                  <c:v>2.9760999999999998E-5</c:v>
                </c:pt>
                <c:pt idx="9">
                  <c:v>2.6995000000000002E-5</c:v>
                </c:pt>
                <c:pt idx="10">
                  <c:v>2.3879E-5</c:v>
                </c:pt>
                <c:pt idx="11">
                  <c:v>2.7673000000000001E-5</c:v>
                </c:pt>
                <c:pt idx="12">
                  <c:v>3.4264999999999998E-5</c:v>
                </c:pt>
                <c:pt idx="13">
                  <c:v>2.0146999999999999E-5</c:v>
                </c:pt>
                <c:pt idx="14">
                  <c:v>2.2104E-5</c:v>
                </c:pt>
                <c:pt idx="15">
                  <c:v>2.2946E-5</c:v>
                </c:pt>
                <c:pt idx="16">
                  <c:v>2.1532E-5</c:v>
                </c:pt>
                <c:pt idx="17">
                  <c:v>2.4406E-5</c:v>
                </c:pt>
                <c:pt idx="18">
                  <c:v>2.5125000000000001E-5</c:v>
                </c:pt>
                <c:pt idx="19">
                  <c:v>2.7497000000000001E-5</c:v>
                </c:pt>
                <c:pt idx="20">
                  <c:v>2.7446000000000001E-5</c:v>
                </c:pt>
                <c:pt idx="21">
                  <c:v>2.5911E-5</c:v>
                </c:pt>
                <c:pt idx="22">
                  <c:v>2.2405999999999999E-5</c:v>
                </c:pt>
                <c:pt idx="23">
                  <c:v>3.1795999999999998E-5</c:v>
                </c:pt>
                <c:pt idx="24">
                  <c:v>3.4864999999999999E-5</c:v>
                </c:pt>
                <c:pt idx="25">
                  <c:v>3.5342000000000001E-5</c:v>
                </c:pt>
                <c:pt idx="26">
                  <c:v>3.2919000000000001E-5</c:v>
                </c:pt>
                <c:pt idx="27">
                  <c:v>3.4354999999999999E-5</c:v>
                </c:pt>
                <c:pt idx="28">
                  <c:v>4.8489000000000003E-5</c:v>
                </c:pt>
                <c:pt idx="29">
                  <c:v>7.2323000000000005E-5</c:v>
                </c:pt>
                <c:pt idx="30">
                  <c:v>1.2569999999999999E-4</c:v>
                </c:pt>
                <c:pt idx="31">
                  <c:v>2.31148E-4</c:v>
                </c:pt>
                <c:pt idx="32">
                  <c:v>3.4278800000000001E-4</c:v>
                </c:pt>
                <c:pt idx="33">
                  <c:v>3.8272300000000002E-4</c:v>
                </c:pt>
                <c:pt idx="34">
                  <c:v>4.3147999999999998E-4</c:v>
                </c:pt>
                <c:pt idx="35">
                  <c:v>4.9108599999999995E-4</c:v>
                </c:pt>
                <c:pt idx="36">
                  <c:v>4.6467999999999998E-4</c:v>
                </c:pt>
                <c:pt idx="37">
                  <c:v>5.1284200000000001E-4</c:v>
                </c:pt>
                <c:pt idx="38">
                  <c:v>5.5212200000000005E-4</c:v>
                </c:pt>
                <c:pt idx="39">
                  <c:v>5.8281800000000003E-4</c:v>
                </c:pt>
                <c:pt idx="40">
                  <c:v>5.7119500000000004E-4</c:v>
                </c:pt>
                <c:pt idx="41">
                  <c:v>6.2257399999999998E-4</c:v>
                </c:pt>
                <c:pt idx="42">
                  <c:v>6.6155599999999999E-4</c:v>
                </c:pt>
                <c:pt idx="43">
                  <c:v>7.0184800000000003E-4</c:v>
                </c:pt>
                <c:pt idx="44">
                  <c:v>7.2723999999999998E-4</c:v>
                </c:pt>
                <c:pt idx="45">
                  <c:v>7.2902799999999995E-4</c:v>
                </c:pt>
                <c:pt idx="46">
                  <c:v>7.5847299999999996E-4</c:v>
                </c:pt>
                <c:pt idx="47">
                  <c:v>7.9924200000000003E-4</c:v>
                </c:pt>
                <c:pt idx="48">
                  <c:v>8.3834299999999997E-4</c:v>
                </c:pt>
                <c:pt idx="49">
                  <c:v>8.3625699999999997E-4</c:v>
                </c:pt>
                <c:pt idx="50">
                  <c:v>8.7786099999999996E-4</c:v>
                </c:pt>
                <c:pt idx="51">
                  <c:v>8.9860299999999999E-4</c:v>
                </c:pt>
                <c:pt idx="52">
                  <c:v>9.6673099999999997E-4</c:v>
                </c:pt>
                <c:pt idx="53">
                  <c:v>9.6142700000000005E-4</c:v>
                </c:pt>
                <c:pt idx="54">
                  <c:v>1.0626399999999999E-3</c:v>
                </c:pt>
                <c:pt idx="55">
                  <c:v>1.14013E-3</c:v>
                </c:pt>
                <c:pt idx="56">
                  <c:v>1.14609E-3</c:v>
                </c:pt>
                <c:pt idx="57">
                  <c:v>1.22762E-3</c:v>
                </c:pt>
                <c:pt idx="58">
                  <c:v>1.27388E-3</c:v>
                </c:pt>
                <c:pt idx="59">
                  <c:v>1.3253799999999999E-3</c:v>
                </c:pt>
                <c:pt idx="60">
                  <c:v>1.3866499999999999E-3</c:v>
                </c:pt>
                <c:pt idx="61">
                  <c:v>1.4605600000000001E-3</c:v>
                </c:pt>
                <c:pt idx="62">
                  <c:v>1.52684E-3</c:v>
                </c:pt>
                <c:pt idx="63">
                  <c:v>1.6255499999999999E-3</c:v>
                </c:pt>
                <c:pt idx="64">
                  <c:v>1.6846700000000001E-3</c:v>
                </c:pt>
                <c:pt idx="65">
                  <c:v>1.75238E-3</c:v>
                </c:pt>
                <c:pt idx="66">
                  <c:v>1.83869E-3</c:v>
                </c:pt>
                <c:pt idx="67">
                  <c:v>1.9555200000000001E-3</c:v>
                </c:pt>
                <c:pt idx="68">
                  <c:v>2.0008199999999999E-3</c:v>
                </c:pt>
                <c:pt idx="69">
                  <c:v>2.06091E-3</c:v>
                </c:pt>
                <c:pt idx="70">
                  <c:v>2.1665199999999999E-3</c:v>
                </c:pt>
                <c:pt idx="71">
                  <c:v>2.2695200000000001E-3</c:v>
                </c:pt>
                <c:pt idx="72">
                  <c:v>2.4049399999999999E-3</c:v>
                </c:pt>
                <c:pt idx="73">
                  <c:v>2.5138999999999999E-3</c:v>
                </c:pt>
                <c:pt idx="74">
                  <c:v>2.61809E-3</c:v>
                </c:pt>
                <c:pt idx="75">
                  <c:v>2.7563700000000002E-3</c:v>
                </c:pt>
                <c:pt idx="76">
                  <c:v>2.8782E-3</c:v>
                </c:pt>
                <c:pt idx="77">
                  <c:v>2.99789E-3</c:v>
                </c:pt>
                <c:pt idx="78">
                  <c:v>3.1666900000000002E-3</c:v>
                </c:pt>
                <c:pt idx="79">
                  <c:v>3.2546699999999999E-3</c:v>
                </c:pt>
                <c:pt idx="80">
                  <c:v>3.4918900000000001E-3</c:v>
                </c:pt>
                <c:pt idx="81">
                  <c:v>3.56866E-3</c:v>
                </c:pt>
                <c:pt idx="82">
                  <c:v>3.7677399999999999E-3</c:v>
                </c:pt>
                <c:pt idx="83">
                  <c:v>3.9158200000000004E-3</c:v>
                </c:pt>
                <c:pt idx="84">
                  <c:v>4.14518E-3</c:v>
                </c:pt>
                <c:pt idx="85">
                  <c:v>4.1990600000000001E-3</c:v>
                </c:pt>
                <c:pt idx="86">
                  <c:v>4.2920399999999996E-3</c:v>
                </c:pt>
                <c:pt idx="87">
                  <c:v>4.5497699999999999E-3</c:v>
                </c:pt>
                <c:pt idx="88">
                  <c:v>4.6863900000000003E-3</c:v>
                </c:pt>
                <c:pt idx="89">
                  <c:v>4.7965300000000002E-3</c:v>
                </c:pt>
                <c:pt idx="90">
                  <c:v>4.88332E-3</c:v>
                </c:pt>
                <c:pt idx="91">
                  <c:v>5.1613199999999996E-3</c:v>
                </c:pt>
                <c:pt idx="92">
                  <c:v>5.4083200000000003E-3</c:v>
                </c:pt>
                <c:pt idx="93">
                  <c:v>5.5294300000000001E-3</c:v>
                </c:pt>
                <c:pt idx="94">
                  <c:v>5.7459199999999998E-3</c:v>
                </c:pt>
                <c:pt idx="95">
                  <c:v>5.9051800000000003E-3</c:v>
                </c:pt>
                <c:pt idx="96">
                  <c:v>6.1102200000000004E-3</c:v>
                </c:pt>
                <c:pt idx="97">
                  <c:v>6.2160799999999997E-3</c:v>
                </c:pt>
                <c:pt idx="98">
                  <c:v>6.3238399999999998E-3</c:v>
                </c:pt>
                <c:pt idx="99">
                  <c:v>6.6309300000000002E-3</c:v>
                </c:pt>
                <c:pt idx="100">
                  <c:v>6.8187999999999999E-3</c:v>
                </c:pt>
                <c:pt idx="101">
                  <c:v>7.0000000000000001E-3</c:v>
                </c:pt>
                <c:pt idx="102">
                  <c:v>7.1344700000000004E-3</c:v>
                </c:pt>
                <c:pt idx="103">
                  <c:v>7.2708399999999998E-3</c:v>
                </c:pt>
                <c:pt idx="104">
                  <c:v>7.3547700000000001E-3</c:v>
                </c:pt>
                <c:pt idx="105">
                  <c:v>7.5063999999999999E-3</c:v>
                </c:pt>
                <c:pt idx="106">
                  <c:v>7.5540800000000003E-3</c:v>
                </c:pt>
                <c:pt idx="107">
                  <c:v>7.72575E-3</c:v>
                </c:pt>
                <c:pt idx="108">
                  <c:v>7.7820099999999998E-3</c:v>
                </c:pt>
                <c:pt idx="109">
                  <c:v>7.8821800000000008E-3</c:v>
                </c:pt>
                <c:pt idx="110">
                  <c:v>8.0347700000000001E-3</c:v>
                </c:pt>
                <c:pt idx="111">
                  <c:v>8.0204600000000001E-3</c:v>
                </c:pt>
                <c:pt idx="112">
                  <c:v>8.1139200000000002E-3</c:v>
                </c:pt>
                <c:pt idx="113">
                  <c:v>7.9813599999999998E-3</c:v>
                </c:pt>
                <c:pt idx="114">
                  <c:v>8.0986600000000006E-3</c:v>
                </c:pt>
                <c:pt idx="115">
                  <c:v>8.4801300000000007E-3</c:v>
                </c:pt>
                <c:pt idx="116">
                  <c:v>8.1692299999999995E-3</c:v>
                </c:pt>
                <c:pt idx="117">
                  <c:v>7.78869E-3</c:v>
                </c:pt>
                <c:pt idx="118">
                  <c:v>8.3094199999999997E-3</c:v>
                </c:pt>
                <c:pt idx="119">
                  <c:v>7.9518000000000002E-3</c:v>
                </c:pt>
                <c:pt idx="120">
                  <c:v>8.3351699999999994E-3</c:v>
                </c:pt>
                <c:pt idx="121">
                  <c:v>8.0824499999999997E-3</c:v>
                </c:pt>
                <c:pt idx="122">
                  <c:v>8.2789100000000004E-3</c:v>
                </c:pt>
                <c:pt idx="123">
                  <c:v>8.5077899999999995E-3</c:v>
                </c:pt>
                <c:pt idx="124">
                  <c:v>8.4772700000000003E-3</c:v>
                </c:pt>
                <c:pt idx="125">
                  <c:v>8.0519300000000005E-3</c:v>
                </c:pt>
                <c:pt idx="126">
                  <c:v>8.2674600000000008E-3</c:v>
                </c:pt>
                <c:pt idx="127">
                  <c:v>7.7772400000000004E-3</c:v>
                </c:pt>
                <c:pt idx="128">
                  <c:v>7.7677099999999997E-3</c:v>
                </c:pt>
                <c:pt idx="129">
                  <c:v>7.7267000000000004E-3</c:v>
                </c:pt>
                <c:pt idx="130">
                  <c:v>7.5378700000000003E-3</c:v>
                </c:pt>
                <c:pt idx="131">
                  <c:v>7.2727499999999997E-3</c:v>
                </c:pt>
                <c:pt idx="132">
                  <c:v>7.3223400000000001E-3</c:v>
                </c:pt>
                <c:pt idx="133">
                  <c:v>7.1106299999999997E-3</c:v>
                </c:pt>
                <c:pt idx="134">
                  <c:v>7.0514999999999996E-3</c:v>
                </c:pt>
                <c:pt idx="135">
                  <c:v>6.9980900000000002E-3</c:v>
                </c:pt>
                <c:pt idx="136">
                  <c:v>6.68719E-3</c:v>
                </c:pt>
                <c:pt idx="137">
                  <c:v>6.5994599999999997E-3</c:v>
                </c:pt>
                <c:pt idx="138">
                  <c:v>6.4239800000000001E-3</c:v>
                </c:pt>
                <c:pt idx="139">
                  <c:v>6.2427799999999999E-3</c:v>
                </c:pt>
                <c:pt idx="140">
                  <c:v>5.9414200000000002E-3</c:v>
                </c:pt>
                <c:pt idx="141">
                  <c:v>6.0196199999999998E-3</c:v>
                </c:pt>
                <c:pt idx="142">
                  <c:v>5.7163500000000003E-3</c:v>
                </c:pt>
                <c:pt idx="143">
                  <c:v>5.4626800000000001E-3</c:v>
                </c:pt>
                <c:pt idx="144">
                  <c:v>5.1489200000000004E-3</c:v>
                </c:pt>
                <c:pt idx="145">
                  <c:v>5.0821599999999996E-3</c:v>
                </c:pt>
                <c:pt idx="146">
                  <c:v>4.7998700000000004E-3</c:v>
                </c:pt>
                <c:pt idx="147">
                  <c:v>4.5729000000000004E-3</c:v>
                </c:pt>
                <c:pt idx="148">
                  <c:v>4.4842099999999998E-3</c:v>
                </c:pt>
                <c:pt idx="149">
                  <c:v>4.2410199999999999E-3</c:v>
                </c:pt>
                <c:pt idx="150">
                  <c:v>4.0941500000000004E-3</c:v>
                </c:pt>
                <c:pt idx="151">
                  <c:v>3.9587299999999997E-3</c:v>
                </c:pt>
                <c:pt idx="152">
                  <c:v>4.0436100000000004E-3</c:v>
                </c:pt>
                <c:pt idx="153">
                  <c:v>3.7622599999999999E-3</c:v>
                </c:pt>
                <c:pt idx="154">
                  <c:v>3.5219299999999999E-3</c:v>
                </c:pt>
                <c:pt idx="155">
                  <c:v>3.4332400000000002E-3</c:v>
                </c:pt>
                <c:pt idx="156">
                  <c:v>3.2816099999999999E-3</c:v>
                </c:pt>
                <c:pt idx="157">
                  <c:v>3.2186699999999999E-3</c:v>
                </c:pt>
                <c:pt idx="158">
                  <c:v>3.1366499999999999E-3</c:v>
                </c:pt>
                <c:pt idx="159">
                  <c:v>2.9172999999999998E-3</c:v>
                </c:pt>
                <c:pt idx="160">
                  <c:v>2.8543599999999998E-3</c:v>
                </c:pt>
                <c:pt idx="161">
                  <c:v>2.6722099999999999E-3</c:v>
                </c:pt>
                <c:pt idx="162">
                  <c:v>2.5663499999999998E-3</c:v>
                </c:pt>
                <c:pt idx="163">
                  <c:v>2.47671E-3</c:v>
                </c:pt>
                <c:pt idx="164">
                  <c:v>2.4109000000000001E-3</c:v>
                </c:pt>
                <c:pt idx="165">
                  <c:v>2.2964600000000002E-3</c:v>
                </c:pt>
                <c:pt idx="166">
                  <c:v>2.2564099999999999E-3</c:v>
                </c:pt>
                <c:pt idx="167">
                  <c:v>2.07807E-3</c:v>
                </c:pt>
                <c:pt idx="168">
                  <c:v>2.03039E-3</c:v>
                </c:pt>
                <c:pt idx="169">
                  <c:v>1.90354E-3</c:v>
                </c:pt>
                <c:pt idx="170">
                  <c:v>1.7967300000000001E-3</c:v>
                </c:pt>
                <c:pt idx="171">
                  <c:v>1.7297300000000001E-3</c:v>
                </c:pt>
                <c:pt idx="172">
                  <c:v>1.66E-3</c:v>
                </c:pt>
                <c:pt idx="173">
                  <c:v>1.61148E-3</c:v>
                </c:pt>
                <c:pt idx="174">
                  <c:v>1.5149199999999999E-3</c:v>
                </c:pt>
                <c:pt idx="175">
                  <c:v>1.49394E-3</c:v>
                </c:pt>
                <c:pt idx="176">
                  <c:v>1.4402900000000001E-3</c:v>
                </c:pt>
                <c:pt idx="177">
                  <c:v>1.35911E-3</c:v>
                </c:pt>
                <c:pt idx="178">
                  <c:v>1.34767E-3</c:v>
                </c:pt>
                <c:pt idx="179">
                  <c:v>1.2823400000000001E-3</c:v>
                </c:pt>
                <c:pt idx="180">
                  <c:v>1.20426E-3</c:v>
                </c:pt>
                <c:pt idx="181">
                  <c:v>1.18757E-3</c:v>
                </c:pt>
                <c:pt idx="182">
                  <c:v>1.1333300000000001E-3</c:v>
                </c:pt>
                <c:pt idx="183">
                  <c:v>1.0783699999999999E-3</c:v>
                </c:pt>
                <c:pt idx="184">
                  <c:v>1.03951E-3</c:v>
                </c:pt>
                <c:pt idx="185">
                  <c:v>1.00625E-3</c:v>
                </c:pt>
                <c:pt idx="186">
                  <c:v>9.4890999999999997E-4</c:v>
                </c:pt>
                <c:pt idx="187">
                  <c:v>9.4843300000000005E-4</c:v>
                </c:pt>
                <c:pt idx="188">
                  <c:v>8.9145100000000003E-4</c:v>
                </c:pt>
                <c:pt idx="189">
                  <c:v>8.4257500000000003E-4</c:v>
                </c:pt>
                <c:pt idx="190">
                  <c:v>8.1408399999999997E-4</c:v>
                </c:pt>
                <c:pt idx="191">
                  <c:v>8.1527599999999998E-4</c:v>
                </c:pt>
                <c:pt idx="192">
                  <c:v>7.7987100000000001E-4</c:v>
                </c:pt>
                <c:pt idx="193">
                  <c:v>7.2992200000000004E-4</c:v>
                </c:pt>
                <c:pt idx="194">
                  <c:v>7.2658399999999995E-4</c:v>
                </c:pt>
                <c:pt idx="195">
                  <c:v>7.0929900000000004E-4</c:v>
                </c:pt>
                <c:pt idx="196">
                  <c:v>6.6662199999999996E-4</c:v>
                </c:pt>
                <c:pt idx="197">
                  <c:v>6.9964300000000001E-4</c:v>
                </c:pt>
                <c:pt idx="198">
                  <c:v>6.6018499999999998E-4</c:v>
                </c:pt>
                <c:pt idx="199">
                  <c:v>6.1321599999999998E-4</c:v>
                </c:pt>
                <c:pt idx="200">
                  <c:v>7.1060999999999997E-4</c:v>
                </c:pt>
                <c:pt idx="201">
                  <c:v>6.2287200000000001E-4</c:v>
                </c:pt>
                <c:pt idx="202">
                  <c:v>5.3871099999999999E-4</c:v>
                </c:pt>
                <c:pt idx="203">
                  <c:v>3.9506099999999999E-4</c:v>
                </c:pt>
                <c:pt idx="204">
                  <c:v>2.28287E-4</c:v>
                </c:pt>
                <c:pt idx="205">
                  <c:v>1.4530200000000001E-4</c:v>
                </c:pt>
                <c:pt idx="206">
                  <c:v>7.9967000000000002E-5</c:v>
                </c:pt>
                <c:pt idx="207">
                  <c:v>5.1320000000000003E-5</c:v>
                </c:pt>
                <c:pt idx="208">
                  <c:v>3.7558999999999997E-5</c:v>
                </c:pt>
                <c:pt idx="209">
                  <c:v>2.8432000000000002E-5</c:v>
                </c:pt>
                <c:pt idx="210">
                  <c:v>2.9899E-5</c:v>
                </c:pt>
                <c:pt idx="211">
                  <c:v>2.601E-5</c:v>
                </c:pt>
                <c:pt idx="212">
                  <c:v>2.4698999999999998E-5</c:v>
                </c:pt>
                <c:pt idx="213">
                  <c:v>2.6605999999999999E-5</c:v>
                </c:pt>
                <c:pt idx="214">
                  <c:v>2.1331E-5</c:v>
                </c:pt>
                <c:pt idx="215">
                  <c:v>2.3663E-5</c:v>
                </c:pt>
                <c:pt idx="216">
                  <c:v>2.5123999999999999E-5</c:v>
                </c:pt>
                <c:pt idx="217">
                  <c:v>2.6219000000000001E-5</c:v>
                </c:pt>
                <c:pt idx="218">
                  <c:v>2.0743000000000001E-5</c:v>
                </c:pt>
                <c:pt idx="219">
                  <c:v>1.9392E-5</c:v>
                </c:pt>
                <c:pt idx="220">
                  <c:v>2.3495000000000001E-5</c:v>
                </c:pt>
                <c:pt idx="221">
                  <c:v>2.4717000000000001E-5</c:v>
                </c:pt>
                <c:pt idx="222">
                  <c:v>3.2741999999999999E-5</c:v>
                </c:pt>
                <c:pt idx="223">
                  <c:v>2.3051999999999999E-5</c:v>
                </c:pt>
                <c:pt idx="224">
                  <c:v>2.2206999999999999E-5</c:v>
                </c:pt>
                <c:pt idx="225">
                  <c:v>1.8726999999999999E-5</c:v>
                </c:pt>
                <c:pt idx="226">
                  <c:v>2.3740999999999999E-5</c:v>
                </c:pt>
                <c:pt idx="227">
                  <c:v>3.0842E-5</c:v>
                </c:pt>
                <c:pt idx="228">
                  <c:v>2.4572000000000001E-5</c:v>
                </c:pt>
                <c:pt idx="229">
                  <c:v>2.0894999999999999E-5</c:v>
                </c:pt>
                <c:pt idx="230">
                  <c:v>2.2609E-5</c:v>
                </c:pt>
                <c:pt idx="231">
                  <c:v>2.2906999999999999E-5</c:v>
                </c:pt>
                <c:pt idx="232">
                  <c:v>2.2124999999999999E-5</c:v>
                </c:pt>
                <c:pt idx="233">
                  <c:v>1.7530999999999999E-5</c:v>
                </c:pt>
                <c:pt idx="234">
                  <c:v>2.2459999999999998E-5</c:v>
                </c:pt>
                <c:pt idx="235">
                  <c:v>1.9241000000000001E-5</c:v>
                </c:pt>
                <c:pt idx="236">
                  <c:v>1.8641999999999999E-5</c:v>
                </c:pt>
                <c:pt idx="237">
                  <c:v>1.8746E-5</c:v>
                </c:pt>
                <c:pt idx="238">
                  <c:v>1.5065000000000001E-5</c:v>
                </c:pt>
                <c:pt idx="239">
                  <c:v>1.9126E-5</c:v>
                </c:pt>
                <c:pt idx="240">
                  <c:v>2.3935E-5</c:v>
                </c:pt>
              </c:numCache>
            </c:numRef>
          </c:yVal>
          <c:smooth val="0"/>
          <c:extLst>
            <c:ext xmlns:c16="http://schemas.microsoft.com/office/drawing/2014/chart" uri="{C3380CC4-5D6E-409C-BE32-E72D297353CC}">
              <c16:uniqueId val="{00000001-09F8-40B7-B857-9FF67C4E8B59}"/>
            </c:ext>
          </c:extLst>
        </c:ser>
        <c:ser>
          <c:idx val="2"/>
          <c:order val="2"/>
          <c:tx>
            <c:v>PSA = 90º</c:v>
          </c:tx>
          <c:spPr>
            <a:ln w="25400" cap="rnd">
              <a:solidFill>
                <a:schemeClr val="accent4"/>
              </a:solidFill>
              <a:round/>
            </a:ln>
            <a:effectLst/>
          </c:spPr>
          <c:marker>
            <c:symbol val="circle"/>
            <c:size val="5"/>
            <c:spPr>
              <a:noFill/>
              <a:ln w="9525">
                <a:noFill/>
              </a:ln>
              <a:effectLst/>
            </c:spPr>
          </c:marker>
          <c:xVal>
            <c:numRef>
              <c:f>Angle_Perpendicular!$E$9:$E$249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Angle_Perpendicular!$H$9:$H$249</c:f>
              <c:numCache>
                <c:formatCode>0.00E+00</c:formatCode>
                <c:ptCount val="241"/>
                <c:pt idx="0">
                  <c:v>6.4123999999999998E-5</c:v>
                </c:pt>
                <c:pt idx="1">
                  <c:v>8.2404000000000006E-5</c:v>
                </c:pt>
                <c:pt idx="2">
                  <c:v>1.8861999999999999E-4</c:v>
                </c:pt>
                <c:pt idx="3">
                  <c:v>1.6093300000000001E-4</c:v>
                </c:pt>
                <c:pt idx="4">
                  <c:v>1.03593E-4</c:v>
                </c:pt>
                <c:pt idx="5">
                  <c:v>8.8036999999999998E-5</c:v>
                </c:pt>
                <c:pt idx="6">
                  <c:v>1.5351300000000001E-4</c:v>
                </c:pt>
                <c:pt idx="7">
                  <c:v>1.49281E-4</c:v>
                </c:pt>
                <c:pt idx="8">
                  <c:v>1.68503E-4</c:v>
                </c:pt>
                <c:pt idx="9">
                  <c:v>1.77295E-4</c:v>
                </c:pt>
                <c:pt idx="10">
                  <c:v>1.28002E-4</c:v>
                </c:pt>
                <c:pt idx="11">
                  <c:v>2.8226E-4</c:v>
                </c:pt>
                <c:pt idx="12">
                  <c:v>3.0705499999999998E-4</c:v>
                </c:pt>
                <c:pt idx="13">
                  <c:v>1.2755500000000001E-4</c:v>
                </c:pt>
                <c:pt idx="14">
                  <c:v>1.05054E-4</c:v>
                </c:pt>
                <c:pt idx="15">
                  <c:v>1.3539300000000001E-4</c:v>
                </c:pt>
                <c:pt idx="16">
                  <c:v>1.39565E-4</c:v>
                </c:pt>
                <c:pt idx="17">
                  <c:v>1.0568E-4</c:v>
                </c:pt>
                <c:pt idx="18">
                  <c:v>9.6261999999999994E-5</c:v>
                </c:pt>
                <c:pt idx="19">
                  <c:v>1.29522E-4</c:v>
                </c:pt>
                <c:pt idx="20">
                  <c:v>1.3324699999999999E-4</c:v>
                </c:pt>
                <c:pt idx="21">
                  <c:v>9.2059999999999996E-5</c:v>
                </c:pt>
                <c:pt idx="22">
                  <c:v>1.2260799999999999E-4</c:v>
                </c:pt>
                <c:pt idx="23">
                  <c:v>1.5452599999999999E-4</c:v>
                </c:pt>
                <c:pt idx="24">
                  <c:v>2.0980900000000001E-4</c:v>
                </c:pt>
                <c:pt idx="25">
                  <c:v>1.4868499999999999E-4</c:v>
                </c:pt>
                <c:pt idx="26">
                  <c:v>1.8680199999999999E-4</c:v>
                </c:pt>
                <c:pt idx="27">
                  <c:v>3.1381999999999997E-4</c:v>
                </c:pt>
                <c:pt idx="28">
                  <c:v>4.5660299999999998E-4</c:v>
                </c:pt>
                <c:pt idx="29">
                  <c:v>7.12994E-4</c:v>
                </c:pt>
                <c:pt idx="30">
                  <c:v>1.26172E-3</c:v>
                </c:pt>
                <c:pt idx="31">
                  <c:v>2.4199600000000001E-3</c:v>
                </c:pt>
                <c:pt idx="32">
                  <c:v>4.5905399999999997E-3</c:v>
                </c:pt>
                <c:pt idx="33">
                  <c:v>9.2950499999999991E-3</c:v>
                </c:pt>
                <c:pt idx="34">
                  <c:v>1.7503899999999999E-2</c:v>
                </c:pt>
                <c:pt idx="35">
                  <c:v>2.1503600000000001E-2</c:v>
                </c:pt>
                <c:pt idx="36">
                  <c:v>1.6086699999999999E-2</c:v>
                </c:pt>
                <c:pt idx="37">
                  <c:v>1.87207E-2</c:v>
                </c:pt>
                <c:pt idx="38">
                  <c:v>1.8696000000000001E-2</c:v>
                </c:pt>
                <c:pt idx="39">
                  <c:v>2.19308E-2</c:v>
                </c:pt>
                <c:pt idx="40">
                  <c:v>1.8682600000000001E-2</c:v>
                </c:pt>
                <c:pt idx="41">
                  <c:v>2.1408199999999999E-2</c:v>
                </c:pt>
                <c:pt idx="42">
                  <c:v>2.3805699999999999E-2</c:v>
                </c:pt>
                <c:pt idx="43">
                  <c:v>2.62014E-2</c:v>
                </c:pt>
                <c:pt idx="44">
                  <c:v>2.74316E-2</c:v>
                </c:pt>
                <c:pt idx="45">
                  <c:v>2.7927500000000001E-2</c:v>
                </c:pt>
                <c:pt idx="46">
                  <c:v>2.6340599999999999E-2</c:v>
                </c:pt>
                <c:pt idx="47">
                  <c:v>2.8848800000000001E-2</c:v>
                </c:pt>
                <c:pt idx="48">
                  <c:v>3.1280799999999997E-2</c:v>
                </c:pt>
                <c:pt idx="49">
                  <c:v>3.04338E-2</c:v>
                </c:pt>
                <c:pt idx="50">
                  <c:v>3.5377699999999998E-2</c:v>
                </c:pt>
                <c:pt idx="51">
                  <c:v>3.4191399999999997E-2</c:v>
                </c:pt>
                <c:pt idx="52">
                  <c:v>3.4101699999999999E-2</c:v>
                </c:pt>
                <c:pt idx="53">
                  <c:v>3.9072299999999997E-2</c:v>
                </c:pt>
                <c:pt idx="54">
                  <c:v>4.1721599999999998E-2</c:v>
                </c:pt>
                <c:pt idx="55">
                  <c:v>4.2576099999999999E-2</c:v>
                </c:pt>
                <c:pt idx="56">
                  <c:v>4.4073300000000003E-2</c:v>
                </c:pt>
                <c:pt idx="57">
                  <c:v>4.4212599999999998E-2</c:v>
                </c:pt>
                <c:pt idx="58">
                  <c:v>4.7889899999999999E-2</c:v>
                </c:pt>
                <c:pt idx="59">
                  <c:v>5.3863800000000003E-2</c:v>
                </c:pt>
                <c:pt idx="60">
                  <c:v>5.0812000000000003E-2</c:v>
                </c:pt>
                <c:pt idx="61">
                  <c:v>5.3444100000000001E-2</c:v>
                </c:pt>
                <c:pt idx="62">
                  <c:v>6.04098E-2</c:v>
                </c:pt>
                <c:pt idx="63">
                  <c:v>5.9891E-2</c:v>
                </c:pt>
                <c:pt idx="64">
                  <c:v>6.2935400000000002E-2</c:v>
                </c:pt>
                <c:pt idx="65">
                  <c:v>6.7703700000000006E-2</c:v>
                </c:pt>
                <c:pt idx="66">
                  <c:v>6.9069400000000003E-2</c:v>
                </c:pt>
                <c:pt idx="67">
                  <c:v>7.6057899999999998E-2</c:v>
                </c:pt>
                <c:pt idx="68">
                  <c:v>7.3105299999999998E-2</c:v>
                </c:pt>
                <c:pt idx="69">
                  <c:v>7.7545600000000006E-2</c:v>
                </c:pt>
                <c:pt idx="70">
                  <c:v>8.4763099999999994E-2</c:v>
                </c:pt>
                <c:pt idx="71">
                  <c:v>9.1164099999999998E-2</c:v>
                </c:pt>
                <c:pt idx="72">
                  <c:v>9.7473599999999994E-2</c:v>
                </c:pt>
                <c:pt idx="73">
                  <c:v>9.6962499999999993E-2</c:v>
                </c:pt>
                <c:pt idx="74">
                  <c:v>9.9281800000000003E-2</c:v>
                </c:pt>
                <c:pt idx="75">
                  <c:v>0.10138800000000001</c:v>
                </c:pt>
                <c:pt idx="76">
                  <c:v>0.10899399999999999</c:v>
                </c:pt>
                <c:pt idx="77">
                  <c:v>0.11702799999999999</c:v>
                </c:pt>
                <c:pt idx="78">
                  <c:v>0.120659</c:v>
                </c:pt>
                <c:pt idx="79">
                  <c:v>0.12453500000000001</c:v>
                </c:pt>
                <c:pt idx="80">
                  <c:v>0.131883</c:v>
                </c:pt>
                <c:pt idx="81">
                  <c:v>0.13666600000000001</c:v>
                </c:pt>
                <c:pt idx="82">
                  <c:v>0.138658</c:v>
                </c:pt>
                <c:pt idx="83">
                  <c:v>0.14563100000000001</c:v>
                </c:pt>
                <c:pt idx="84">
                  <c:v>0.141488</c:v>
                </c:pt>
                <c:pt idx="85">
                  <c:v>0.16076799999999999</c:v>
                </c:pt>
                <c:pt idx="86">
                  <c:v>0.157166</c:v>
                </c:pt>
                <c:pt idx="87">
                  <c:v>0.16709199999999999</c:v>
                </c:pt>
                <c:pt idx="88">
                  <c:v>0.175538</c:v>
                </c:pt>
                <c:pt idx="89">
                  <c:v>0.17415700000000001</c:v>
                </c:pt>
                <c:pt idx="90">
                  <c:v>0.17912400000000001</c:v>
                </c:pt>
                <c:pt idx="91">
                  <c:v>0.19433700000000001</c:v>
                </c:pt>
                <c:pt idx="92">
                  <c:v>0.20507900000000001</c:v>
                </c:pt>
                <c:pt idx="93">
                  <c:v>0.20855799999999999</c:v>
                </c:pt>
                <c:pt idx="94">
                  <c:v>0.21557699999999999</c:v>
                </c:pt>
                <c:pt idx="95">
                  <c:v>0.22290099999999999</c:v>
                </c:pt>
                <c:pt idx="96">
                  <c:v>0.22894400000000001</c:v>
                </c:pt>
                <c:pt idx="97">
                  <c:v>0.227296</c:v>
                </c:pt>
                <c:pt idx="98">
                  <c:v>0.23358200000000001</c:v>
                </c:pt>
                <c:pt idx="99">
                  <c:v>0.246949</c:v>
                </c:pt>
                <c:pt idx="100">
                  <c:v>0.24395800000000001</c:v>
                </c:pt>
                <c:pt idx="101">
                  <c:v>0.25250400000000001</c:v>
                </c:pt>
                <c:pt idx="102">
                  <c:v>0.26263599999999998</c:v>
                </c:pt>
                <c:pt idx="103">
                  <c:v>0.26281900000000002</c:v>
                </c:pt>
                <c:pt idx="104">
                  <c:v>0.26233099999999998</c:v>
                </c:pt>
                <c:pt idx="105">
                  <c:v>0.265627</c:v>
                </c:pt>
                <c:pt idx="106">
                  <c:v>0.27740700000000001</c:v>
                </c:pt>
                <c:pt idx="107">
                  <c:v>0.28058100000000002</c:v>
                </c:pt>
                <c:pt idx="108">
                  <c:v>0.27929900000000002</c:v>
                </c:pt>
                <c:pt idx="109">
                  <c:v>0.29083399999999998</c:v>
                </c:pt>
                <c:pt idx="110">
                  <c:v>0.29004099999999999</c:v>
                </c:pt>
                <c:pt idx="111">
                  <c:v>0.293825</c:v>
                </c:pt>
                <c:pt idx="112">
                  <c:v>0.29608299999999999</c:v>
                </c:pt>
                <c:pt idx="113">
                  <c:v>0.30316399999999999</c:v>
                </c:pt>
                <c:pt idx="114">
                  <c:v>0.300234</c:v>
                </c:pt>
                <c:pt idx="115">
                  <c:v>0.29602200000000001</c:v>
                </c:pt>
                <c:pt idx="116">
                  <c:v>0.30493399999999998</c:v>
                </c:pt>
                <c:pt idx="117">
                  <c:v>0.29553400000000002</c:v>
                </c:pt>
                <c:pt idx="118">
                  <c:v>0.298952</c:v>
                </c:pt>
                <c:pt idx="119">
                  <c:v>0.31714100000000001</c:v>
                </c:pt>
                <c:pt idx="120">
                  <c:v>0.29901299999999997</c:v>
                </c:pt>
                <c:pt idx="121">
                  <c:v>0.31158599999999997</c:v>
                </c:pt>
                <c:pt idx="122">
                  <c:v>0.27978700000000001</c:v>
                </c:pt>
                <c:pt idx="123">
                  <c:v>0.31097599999999997</c:v>
                </c:pt>
                <c:pt idx="124">
                  <c:v>0.28039700000000001</c:v>
                </c:pt>
                <c:pt idx="125">
                  <c:v>0.29577799999999999</c:v>
                </c:pt>
                <c:pt idx="126">
                  <c:v>0.28546300000000002</c:v>
                </c:pt>
                <c:pt idx="127">
                  <c:v>0.28448699999999999</c:v>
                </c:pt>
                <c:pt idx="128">
                  <c:v>0.28143499999999999</c:v>
                </c:pt>
                <c:pt idx="129">
                  <c:v>0.276308</c:v>
                </c:pt>
                <c:pt idx="130">
                  <c:v>0.27643000000000001</c:v>
                </c:pt>
                <c:pt idx="131">
                  <c:v>0.27429399999999998</c:v>
                </c:pt>
                <c:pt idx="132">
                  <c:v>0.26751900000000001</c:v>
                </c:pt>
                <c:pt idx="133">
                  <c:v>0.26428400000000002</c:v>
                </c:pt>
                <c:pt idx="134">
                  <c:v>0.25055100000000002</c:v>
                </c:pt>
                <c:pt idx="135">
                  <c:v>0.253969</c:v>
                </c:pt>
                <c:pt idx="136">
                  <c:v>0.246644</c:v>
                </c:pt>
                <c:pt idx="137">
                  <c:v>0.22931000000000001</c:v>
                </c:pt>
                <c:pt idx="138">
                  <c:v>0.23358200000000001</c:v>
                </c:pt>
                <c:pt idx="139">
                  <c:v>0.23059199999999999</c:v>
                </c:pt>
                <c:pt idx="140">
                  <c:v>0.215943</c:v>
                </c:pt>
                <c:pt idx="141">
                  <c:v>0.215089</c:v>
                </c:pt>
                <c:pt idx="142">
                  <c:v>0.20684900000000001</c:v>
                </c:pt>
                <c:pt idx="143">
                  <c:v>0.19781599999999999</c:v>
                </c:pt>
                <c:pt idx="144">
                  <c:v>0.20099</c:v>
                </c:pt>
                <c:pt idx="145">
                  <c:v>0.20507900000000001</c:v>
                </c:pt>
                <c:pt idx="146">
                  <c:v>0.18341199999999999</c:v>
                </c:pt>
                <c:pt idx="147">
                  <c:v>0.17663699999999999</c:v>
                </c:pt>
                <c:pt idx="148">
                  <c:v>0.16919000000000001</c:v>
                </c:pt>
                <c:pt idx="149">
                  <c:v>0.16327</c:v>
                </c:pt>
                <c:pt idx="150">
                  <c:v>0.155274</c:v>
                </c:pt>
                <c:pt idx="151">
                  <c:v>0.15234500000000001</c:v>
                </c:pt>
                <c:pt idx="152">
                  <c:v>0.151917</c:v>
                </c:pt>
                <c:pt idx="153">
                  <c:v>0.15112400000000001</c:v>
                </c:pt>
                <c:pt idx="154">
                  <c:v>0.14312800000000001</c:v>
                </c:pt>
                <c:pt idx="155">
                  <c:v>0.125245</c:v>
                </c:pt>
                <c:pt idx="156">
                  <c:v>0.127137</c:v>
                </c:pt>
                <c:pt idx="157">
                  <c:v>0.120728</c:v>
                </c:pt>
                <c:pt idx="158">
                  <c:v>0.11731</c:v>
                </c:pt>
                <c:pt idx="159">
                  <c:v>0.108765</c:v>
                </c:pt>
                <c:pt idx="160">
                  <c:v>0.113221</c:v>
                </c:pt>
                <c:pt idx="161">
                  <c:v>9.9369499999999999E-2</c:v>
                </c:pt>
                <c:pt idx="162">
                  <c:v>0.102479</c:v>
                </c:pt>
                <c:pt idx="163">
                  <c:v>9.5550999999999997E-2</c:v>
                </c:pt>
                <c:pt idx="164">
                  <c:v>9.0332499999999996E-2</c:v>
                </c:pt>
                <c:pt idx="165">
                  <c:v>8.6670399999999995E-2</c:v>
                </c:pt>
                <c:pt idx="166">
                  <c:v>8.4625699999999998E-2</c:v>
                </c:pt>
                <c:pt idx="167">
                  <c:v>8.2306400000000002E-2</c:v>
                </c:pt>
                <c:pt idx="168">
                  <c:v>7.6660599999999995E-2</c:v>
                </c:pt>
                <c:pt idx="169">
                  <c:v>7.3669899999999996E-2</c:v>
                </c:pt>
                <c:pt idx="170">
                  <c:v>7.08318E-2</c:v>
                </c:pt>
                <c:pt idx="171">
                  <c:v>6.5857399999999996E-2</c:v>
                </c:pt>
                <c:pt idx="172">
                  <c:v>6.4606200000000003E-2</c:v>
                </c:pt>
                <c:pt idx="173">
                  <c:v>6.3202400000000006E-2</c:v>
                </c:pt>
                <c:pt idx="174">
                  <c:v>5.9051800000000002E-2</c:v>
                </c:pt>
                <c:pt idx="175">
                  <c:v>5.9997799999999997E-2</c:v>
                </c:pt>
                <c:pt idx="176">
                  <c:v>5.6061E-2</c:v>
                </c:pt>
                <c:pt idx="177">
                  <c:v>5.0812000000000003E-2</c:v>
                </c:pt>
                <c:pt idx="178">
                  <c:v>5.05373E-2</c:v>
                </c:pt>
                <c:pt idx="179">
                  <c:v>4.6516700000000001E-2</c:v>
                </c:pt>
                <c:pt idx="180">
                  <c:v>4.3255099999999998E-2</c:v>
                </c:pt>
                <c:pt idx="181">
                  <c:v>4.4496800000000003E-2</c:v>
                </c:pt>
                <c:pt idx="182">
                  <c:v>4.3161600000000001E-2</c:v>
                </c:pt>
                <c:pt idx="183">
                  <c:v>4.2431099999999999E-2</c:v>
                </c:pt>
                <c:pt idx="184">
                  <c:v>3.97589E-2</c:v>
                </c:pt>
                <c:pt idx="185">
                  <c:v>3.8507699999999999E-2</c:v>
                </c:pt>
                <c:pt idx="186">
                  <c:v>3.4395500000000002E-2</c:v>
                </c:pt>
                <c:pt idx="187">
                  <c:v>3.4284799999999997E-2</c:v>
                </c:pt>
                <c:pt idx="188">
                  <c:v>3.2757000000000001E-2</c:v>
                </c:pt>
                <c:pt idx="189">
                  <c:v>3.0922100000000001E-2</c:v>
                </c:pt>
                <c:pt idx="190">
                  <c:v>3.25072E-2</c:v>
                </c:pt>
                <c:pt idx="191">
                  <c:v>2.9915000000000001E-2</c:v>
                </c:pt>
                <c:pt idx="192">
                  <c:v>2.5535700000000001E-2</c:v>
                </c:pt>
                <c:pt idx="193">
                  <c:v>2.5348800000000001E-2</c:v>
                </c:pt>
                <c:pt idx="194">
                  <c:v>2.4282600000000001E-2</c:v>
                </c:pt>
                <c:pt idx="195">
                  <c:v>2.2352299999999999E-2</c:v>
                </c:pt>
                <c:pt idx="196">
                  <c:v>2.2710899999999999E-2</c:v>
                </c:pt>
                <c:pt idx="197">
                  <c:v>2.4560999999999999E-2</c:v>
                </c:pt>
                <c:pt idx="198">
                  <c:v>2.4107099999999999E-2</c:v>
                </c:pt>
                <c:pt idx="199">
                  <c:v>1.9668700000000001E-2</c:v>
                </c:pt>
                <c:pt idx="200">
                  <c:v>2.3901100000000002E-2</c:v>
                </c:pt>
                <c:pt idx="201">
                  <c:v>1.6910700000000001E-2</c:v>
                </c:pt>
                <c:pt idx="202">
                  <c:v>2.2251199999999999E-2</c:v>
                </c:pt>
                <c:pt idx="203">
                  <c:v>2.2360000000000001E-2</c:v>
                </c:pt>
                <c:pt idx="204">
                  <c:v>1.48507E-2</c:v>
                </c:pt>
                <c:pt idx="205">
                  <c:v>7.2441399999999996E-3</c:v>
                </c:pt>
                <c:pt idx="206">
                  <c:v>3.5186000000000002E-3</c:v>
                </c:pt>
                <c:pt idx="207">
                  <c:v>1.58263E-3</c:v>
                </c:pt>
                <c:pt idx="208">
                  <c:v>8.0228199999999997E-4</c:v>
                </c:pt>
                <c:pt idx="209">
                  <c:v>5.5909500000000001E-4</c:v>
                </c:pt>
                <c:pt idx="210">
                  <c:v>3.8302099999999999E-4</c:v>
                </c:pt>
                <c:pt idx="211">
                  <c:v>3.3438400000000002E-4</c:v>
                </c:pt>
                <c:pt idx="212">
                  <c:v>3.2213499999999998E-4</c:v>
                </c:pt>
                <c:pt idx="213">
                  <c:v>1.9922900000000001E-4</c:v>
                </c:pt>
                <c:pt idx="214">
                  <c:v>1.26482E-4</c:v>
                </c:pt>
                <c:pt idx="215">
                  <c:v>1.2937300000000001E-4</c:v>
                </c:pt>
                <c:pt idx="216">
                  <c:v>1.85014E-4</c:v>
                </c:pt>
                <c:pt idx="217">
                  <c:v>1.2985000000000001E-4</c:v>
                </c:pt>
                <c:pt idx="218">
                  <c:v>1.0106E-4</c:v>
                </c:pt>
                <c:pt idx="219">
                  <c:v>1.17809E-4</c:v>
                </c:pt>
                <c:pt idx="220">
                  <c:v>8.1271000000000002E-5</c:v>
                </c:pt>
                <c:pt idx="221">
                  <c:v>9.6768999999999995E-5</c:v>
                </c:pt>
                <c:pt idx="222">
                  <c:v>7.7218000000000005E-5</c:v>
                </c:pt>
                <c:pt idx="223">
                  <c:v>8.7798000000000002E-5</c:v>
                </c:pt>
                <c:pt idx="224">
                  <c:v>9.2596000000000006E-5</c:v>
                </c:pt>
                <c:pt idx="225">
                  <c:v>6.8546000000000004E-5</c:v>
                </c:pt>
                <c:pt idx="226">
                  <c:v>7.2867000000000006E-5</c:v>
                </c:pt>
                <c:pt idx="227">
                  <c:v>6.9350000000000005E-5</c:v>
                </c:pt>
                <c:pt idx="228">
                  <c:v>6.6221000000000002E-5</c:v>
                </c:pt>
                <c:pt idx="229">
                  <c:v>7.4566000000000004E-5</c:v>
                </c:pt>
                <c:pt idx="230">
                  <c:v>1.12564E-4</c:v>
                </c:pt>
                <c:pt idx="231">
                  <c:v>5.7667999999999997E-5</c:v>
                </c:pt>
                <c:pt idx="232">
                  <c:v>9.8377999999999999E-5</c:v>
                </c:pt>
                <c:pt idx="233">
                  <c:v>6.6579000000000001E-5</c:v>
                </c:pt>
                <c:pt idx="234">
                  <c:v>8.2820999999999999E-5</c:v>
                </c:pt>
                <c:pt idx="235">
                  <c:v>5.6505000000000002E-5</c:v>
                </c:pt>
                <c:pt idx="236">
                  <c:v>5.0605000000000001E-5</c:v>
                </c:pt>
                <c:pt idx="237">
                  <c:v>1.02848E-4</c:v>
                </c:pt>
                <c:pt idx="238">
                  <c:v>3.5157999999999998E-5</c:v>
                </c:pt>
                <c:pt idx="239">
                  <c:v>6.5938000000000005E-5</c:v>
                </c:pt>
                <c:pt idx="240">
                  <c:v>6.7360999999999994E-5</c:v>
                </c:pt>
              </c:numCache>
            </c:numRef>
          </c:yVal>
          <c:smooth val="0"/>
          <c:extLst>
            <c:ext xmlns:c16="http://schemas.microsoft.com/office/drawing/2014/chart" uri="{C3380CC4-5D6E-409C-BE32-E72D297353CC}">
              <c16:uniqueId val="{00000002-09F8-40B7-B857-9FF67C4E8B59}"/>
            </c:ext>
          </c:extLst>
        </c:ser>
        <c:ser>
          <c:idx val="3"/>
          <c:order val="3"/>
          <c:tx>
            <c:v>PSA = 135º</c:v>
          </c:tx>
          <c:spPr>
            <a:ln w="25400" cap="rnd">
              <a:solidFill>
                <a:schemeClr val="accent6"/>
              </a:solidFill>
              <a:round/>
            </a:ln>
            <a:effectLst/>
          </c:spPr>
          <c:marker>
            <c:symbol val="circle"/>
            <c:size val="5"/>
            <c:spPr>
              <a:noFill/>
              <a:ln w="9525">
                <a:noFill/>
              </a:ln>
              <a:effectLst/>
            </c:spPr>
          </c:marker>
          <c:xVal>
            <c:numRef>
              <c:f>Angle_Perpendicular!$E$9:$E$249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Angle_Perpendicular!$I$9:$I$249</c:f>
              <c:numCache>
                <c:formatCode>0.00E+00</c:formatCode>
                <c:ptCount val="241"/>
                <c:pt idx="0">
                  <c:v>1.0369000000000001E-4</c:v>
                </c:pt>
                <c:pt idx="1">
                  <c:v>1.61075E-4</c:v>
                </c:pt>
                <c:pt idx="2">
                  <c:v>3.5602000000000002E-4</c:v>
                </c:pt>
                <c:pt idx="3">
                  <c:v>3.4392100000000002E-4</c:v>
                </c:pt>
                <c:pt idx="4">
                  <c:v>2.03253E-4</c:v>
                </c:pt>
                <c:pt idx="5">
                  <c:v>1.6486699999999999E-4</c:v>
                </c:pt>
                <c:pt idx="6">
                  <c:v>2.9909799999999997E-4</c:v>
                </c:pt>
                <c:pt idx="7">
                  <c:v>3.17158E-4</c:v>
                </c:pt>
                <c:pt idx="8">
                  <c:v>4.4197000000000003E-4</c:v>
                </c:pt>
                <c:pt idx="9">
                  <c:v>4.0072399999999998E-4</c:v>
                </c:pt>
                <c:pt idx="10">
                  <c:v>3.0386600000000002E-4</c:v>
                </c:pt>
                <c:pt idx="11">
                  <c:v>6.8140400000000004E-4</c:v>
                </c:pt>
                <c:pt idx="12">
                  <c:v>7.61691E-4</c:v>
                </c:pt>
                <c:pt idx="13">
                  <c:v>2.7465999999999998E-4</c:v>
                </c:pt>
                <c:pt idx="14">
                  <c:v>1.88054E-4</c:v>
                </c:pt>
                <c:pt idx="15">
                  <c:v>2.3895599999999999E-4</c:v>
                </c:pt>
                <c:pt idx="16">
                  <c:v>3.14476E-4</c:v>
                </c:pt>
                <c:pt idx="17">
                  <c:v>2.40506E-4</c:v>
                </c:pt>
                <c:pt idx="18">
                  <c:v>1.7458299999999999E-4</c:v>
                </c:pt>
                <c:pt idx="19">
                  <c:v>2.6911699999999998E-4</c:v>
                </c:pt>
                <c:pt idx="20">
                  <c:v>2.5326199999999997E-4</c:v>
                </c:pt>
                <c:pt idx="21">
                  <c:v>1.9258400000000001E-4</c:v>
                </c:pt>
                <c:pt idx="22">
                  <c:v>2.17975E-4</c:v>
                </c:pt>
                <c:pt idx="23">
                  <c:v>3.1399899999999997E-4</c:v>
                </c:pt>
                <c:pt idx="24">
                  <c:v>4.4942099999999998E-4</c:v>
                </c:pt>
                <c:pt idx="25">
                  <c:v>2.8372E-4</c:v>
                </c:pt>
                <c:pt idx="26">
                  <c:v>3.57034E-4</c:v>
                </c:pt>
                <c:pt idx="27">
                  <c:v>6.3735599999999995E-4</c:v>
                </c:pt>
                <c:pt idx="28">
                  <c:v>9.6518199999999998E-4</c:v>
                </c:pt>
                <c:pt idx="29">
                  <c:v>1.36114E-3</c:v>
                </c:pt>
                <c:pt idx="30">
                  <c:v>2.64408E-3</c:v>
                </c:pt>
                <c:pt idx="31">
                  <c:v>4.7550500000000002E-3</c:v>
                </c:pt>
                <c:pt idx="32">
                  <c:v>9.8009700000000009E-3</c:v>
                </c:pt>
                <c:pt idx="33">
                  <c:v>2.0458299999999999E-2</c:v>
                </c:pt>
                <c:pt idx="34">
                  <c:v>3.7735200000000003E-2</c:v>
                </c:pt>
                <c:pt idx="35">
                  <c:v>4.6268700000000003E-2</c:v>
                </c:pt>
                <c:pt idx="36">
                  <c:v>3.4462199999999998E-2</c:v>
                </c:pt>
                <c:pt idx="37">
                  <c:v>4.1088300000000001E-2</c:v>
                </c:pt>
                <c:pt idx="38">
                  <c:v>4.0958599999999998E-2</c:v>
                </c:pt>
                <c:pt idx="39">
                  <c:v>4.82256E-2</c:v>
                </c:pt>
                <c:pt idx="40">
                  <c:v>4.0897599999999999E-2</c:v>
                </c:pt>
                <c:pt idx="41">
                  <c:v>4.6528100000000003E-2</c:v>
                </c:pt>
                <c:pt idx="42">
                  <c:v>5.1937299999999999E-2</c:v>
                </c:pt>
                <c:pt idx="43">
                  <c:v>5.7178699999999999E-2</c:v>
                </c:pt>
                <c:pt idx="44">
                  <c:v>5.96316E-2</c:v>
                </c:pt>
                <c:pt idx="45">
                  <c:v>6.0169500000000001E-2</c:v>
                </c:pt>
                <c:pt idx="46">
                  <c:v>5.71978E-2</c:v>
                </c:pt>
                <c:pt idx="47">
                  <c:v>6.2794199999999994E-2</c:v>
                </c:pt>
                <c:pt idx="48">
                  <c:v>6.7547300000000005E-2</c:v>
                </c:pt>
                <c:pt idx="49">
                  <c:v>6.5567500000000001E-2</c:v>
                </c:pt>
                <c:pt idx="50">
                  <c:v>7.5596300000000005E-2</c:v>
                </c:pt>
                <c:pt idx="51">
                  <c:v>7.3669899999999996E-2</c:v>
                </c:pt>
                <c:pt idx="52">
                  <c:v>7.3147299999999998E-2</c:v>
                </c:pt>
                <c:pt idx="53">
                  <c:v>8.2497100000000004E-2</c:v>
                </c:pt>
                <c:pt idx="54">
                  <c:v>8.9134699999999997E-2</c:v>
                </c:pt>
                <c:pt idx="55">
                  <c:v>9.1030600000000003E-2</c:v>
                </c:pt>
                <c:pt idx="56">
                  <c:v>9.3773400000000007E-2</c:v>
                </c:pt>
                <c:pt idx="57">
                  <c:v>9.5436599999999996E-2</c:v>
                </c:pt>
                <c:pt idx="58">
                  <c:v>0.10348599999999999</c:v>
                </c:pt>
                <c:pt idx="59">
                  <c:v>0.113923</c:v>
                </c:pt>
                <c:pt idx="60">
                  <c:v>0.10904</c:v>
                </c:pt>
                <c:pt idx="61">
                  <c:v>0.114106</c:v>
                </c:pt>
                <c:pt idx="62">
                  <c:v>0.12890699999999999</c:v>
                </c:pt>
                <c:pt idx="63">
                  <c:v>0.12768699999999999</c:v>
                </c:pt>
                <c:pt idx="64">
                  <c:v>0.13372899999999999</c:v>
                </c:pt>
                <c:pt idx="65">
                  <c:v>0.143708</c:v>
                </c:pt>
                <c:pt idx="66">
                  <c:v>0.14666799999999999</c:v>
                </c:pt>
                <c:pt idx="67">
                  <c:v>0.16000500000000001</c:v>
                </c:pt>
                <c:pt idx="68">
                  <c:v>0.15509100000000001</c:v>
                </c:pt>
                <c:pt idx="69">
                  <c:v>0.163606</c:v>
                </c:pt>
                <c:pt idx="70">
                  <c:v>0.17868100000000001</c:v>
                </c:pt>
                <c:pt idx="71">
                  <c:v>0.19000300000000001</c:v>
                </c:pt>
                <c:pt idx="72">
                  <c:v>0.20477400000000001</c:v>
                </c:pt>
                <c:pt idx="73">
                  <c:v>0.20318700000000001</c:v>
                </c:pt>
                <c:pt idx="74">
                  <c:v>0.20779500000000001</c:v>
                </c:pt>
                <c:pt idx="75">
                  <c:v>0.212892</c:v>
                </c:pt>
                <c:pt idx="76">
                  <c:v>0.227906</c:v>
                </c:pt>
                <c:pt idx="77">
                  <c:v>0.24493500000000001</c:v>
                </c:pt>
                <c:pt idx="78">
                  <c:v>0.25247399999999998</c:v>
                </c:pt>
                <c:pt idx="79">
                  <c:v>0.25930999999999998</c:v>
                </c:pt>
                <c:pt idx="80">
                  <c:v>0.27365299999999998</c:v>
                </c:pt>
                <c:pt idx="81">
                  <c:v>0.283327</c:v>
                </c:pt>
                <c:pt idx="82">
                  <c:v>0.28912500000000002</c:v>
                </c:pt>
                <c:pt idx="83">
                  <c:v>0.30169899999999999</c:v>
                </c:pt>
                <c:pt idx="84">
                  <c:v>0.29388599999999998</c:v>
                </c:pt>
                <c:pt idx="85">
                  <c:v>0.33221600000000001</c:v>
                </c:pt>
                <c:pt idx="86">
                  <c:v>0.32388499999999998</c:v>
                </c:pt>
                <c:pt idx="87">
                  <c:v>0.34289700000000001</c:v>
                </c:pt>
                <c:pt idx="88">
                  <c:v>0.359713</c:v>
                </c:pt>
                <c:pt idx="89">
                  <c:v>0.355989</c:v>
                </c:pt>
                <c:pt idx="90">
                  <c:v>0.36535800000000002</c:v>
                </c:pt>
                <c:pt idx="91">
                  <c:v>0.39477699999999999</c:v>
                </c:pt>
                <c:pt idx="92">
                  <c:v>0.41595599999999999</c:v>
                </c:pt>
                <c:pt idx="93">
                  <c:v>0.42291499999999999</c:v>
                </c:pt>
                <c:pt idx="94">
                  <c:v>0.43304599999999999</c:v>
                </c:pt>
                <c:pt idx="95">
                  <c:v>0.45044099999999998</c:v>
                </c:pt>
                <c:pt idx="96">
                  <c:v>0.459291</c:v>
                </c:pt>
                <c:pt idx="97">
                  <c:v>0.45745999999999998</c:v>
                </c:pt>
                <c:pt idx="98">
                  <c:v>0.46734799999999999</c:v>
                </c:pt>
                <c:pt idx="99">
                  <c:v>0.492647</c:v>
                </c:pt>
                <c:pt idx="100">
                  <c:v>0.49179299999999998</c:v>
                </c:pt>
                <c:pt idx="101">
                  <c:v>0.50427599999999995</c:v>
                </c:pt>
                <c:pt idx="102">
                  <c:v>0.52112199999999997</c:v>
                </c:pt>
                <c:pt idx="103">
                  <c:v>0.52637100000000003</c:v>
                </c:pt>
                <c:pt idx="104">
                  <c:v>0.52533300000000005</c:v>
                </c:pt>
                <c:pt idx="105">
                  <c:v>0.53064299999999998</c:v>
                </c:pt>
                <c:pt idx="106">
                  <c:v>0.552006</c:v>
                </c:pt>
                <c:pt idx="107">
                  <c:v>0.55749899999999997</c:v>
                </c:pt>
                <c:pt idx="108">
                  <c:v>0.55206699999999997</c:v>
                </c:pt>
                <c:pt idx="109">
                  <c:v>0.57111000000000001</c:v>
                </c:pt>
                <c:pt idx="110">
                  <c:v>0.57226900000000003</c:v>
                </c:pt>
                <c:pt idx="111">
                  <c:v>0.58002100000000001</c:v>
                </c:pt>
                <c:pt idx="112">
                  <c:v>0.58197399999999999</c:v>
                </c:pt>
                <c:pt idx="113">
                  <c:v>0.59088499999999999</c:v>
                </c:pt>
                <c:pt idx="114">
                  <c:v>0.59314299999999998</c:v>
                </c:pt>
                <c:pt idx="115">
                  <c:v>0.58197399999999999</c:v>
                </c:pt>
                <c:pt idx="116">
                  <c:v>0.59643900000000005</c:v>
                </c:pt>
                <c:pt idx="117">
                  <c:v>0.577457</c:v>
                </c:pt>
                <c:pt idx="118">
                  <c:v>0.58209599999999995</c:v>
                </c:pt>
                <c:pt idx="119">
                  <c:v>0.61487199999999997</c:v>
                </c:pt>
                <c:pt idx="120">
                  <c:v>0.58649099999999998</c:v>
                </c:pt>
                <c:pt idx="121">
                  <c:v>0.61139299999999996</c:v>
                </c:pt>
                <c:pt idx="122">
                  <c:v>0.55023599999999995</c:v>
                </c:pt>
                <c:pt idx="123">
                  <c:v>0.61023300000000003</c:v>
                </c:pt>
                <c:pt idx="124">
                  <c:v>0.56177100000000002</c:v>
                </c:pt>
                <c:pt idx="125">
                  <c:v>0.57916599999999996</c:v>
                </c:pt>
                <c:pt idx="126">
                  <c:v>0.56506699999999999</c:v>
                </c:pt>
                <c:pt idx="127">
                  <c:v>0.56592200000000004</c:v>
                </c:pt>
                <c:pt idx="128">
                  <c:v>0.55255500000000002</c:v>
                </c:pt>
                <c:pt idx="129">
                  <c:v>0.546879</c:v>
                </c:pt>
                <c:pt idx="130">
                  <c:v>0.54327800000000004</c:v>
                </c:pt>
                <c:pt idx="131">
                  <c:v>0.538578</c:v>
                </c:pt>
                <c:pt idx="132">
                  <c:v>0.53229099999999996</c:v>
                </c:pt>
                <c:pt idx="133">
                  <c:v>0.520756</c:v>
                </c:pt>
                <c:pt idx="134">
                  <c:v>0.49737700000000001</c:v>
                </c:pt>
                <c:pt idx="135">
                  <c:v>0.50683999999999996</c:v>
                </c:pt>
                <c:pt idx="136">
                  <c:v>0.48822199999999999</c:v>
                </c:pt>
                <c:pt idx="137">
                  <c:v>0.45733800000000002</c:v>
                </c:pt>
                <c:pt idx="138">
                  <c:v>0.46399099999999999</c:v>
                </c:pt>
                <c:pt idx="139">
                  <c:v>0.46557799999999999</c:v>
                </c:pt>
                <c:pt idx="140">
                  <c:v>0.43542700000000001</c:v>
                </c:pt>
                <c:pt idx="141">
                  <c:v>0.43451099999999998</c:v>
                </c:pt>
                <c:pt idx="142">
                  <c:v>0.41815400000000003</c:v>
                </c:pt>
                <c:pt idx="143">
                  <c:v>0.39996500000000001</c:v>
                </c:pt>
                <c:pt idx="144">
                  <c:v>0.40356599999999998</c:v>
                </c:pt>
                <c:pt idx="145">
                  <c:v>0.41113499999999997</c:v>
                </c:pt>
                <c:pt idx="146">
                  <c:v>0.36902000000000001</c:v>
                </c:pt>
                <c:pt idx="147">
                  <c:v>0.35693599999999998</c:v>
                </c:pt>
                <c:pt idx="148">
                  <c:v>0.34021200000000001</c:v>
                </c:pt>
                <c:pt idx="149">
                  <c:v>0.32464799999999999</c:v>
                </c:pt>
                <c:pt idx="150">
                  <c:v>0.313112</c:v>
                </c:pt>
                <c:pt idx="151">
                  <c:v>0.30633700000000003</c:v>
                </c:pt>
                <c:pt idx="152">
                  <c:v>0.30822899999999998</c:v>
                </c:pt>
                <c:pt idx="153">
                  <c:v>0.30353000000000002</c:v>
                </c:pt>
                <c:pt idx="154">
                  <c:v>0.28998000000000002</c:v>
                </c:pt>
                <c:pt idx="155">
                  <c:v>0.25488499999999997</c:v>
                </c:pt>
                <c:pt idx="156">
                  <c:v>0.25946200000000003</c:v>
                </c:pt>
                <c:pt idx="157">
                  <c:v>0.24646100000000001</c:v>
                </c:pt>
                <c:pt idx="158">
                  <c:v>0.239625</c:v>
                </c:pt>
                <c:pt idx="159">
                  <c:v>0.223939</c:v>
                </c:pt>
                <c:pt idx="160">
                  <c:v>0.23205700000000001</c:v>
                </c:pt>
                <c:pt idx="161">
                  <c:v>0.204041</c:v>
                </c:pt>
                <c:pt idx="162">
                  <c:v>0.207459</c:v>
                </c:pt>
                <c:pt idx="163">
                  <c:v>0.19653399999999999</c:v>
                </c:pt>
                <c:pt idx="164">
                  <c:v>0.18481500000000001</c:v>
                </c:pt>
                <c:pt idx="165">
                  <c:v>0.17852899999999999</c:v>
                </c:pt>
                <c:pt idx="166">
                  <c:v>0.17578199999999999</c:v>
                </c:pt>
                <c:pt idx="167">
                  <c:v>0.169374</c:v>
                </c:pt>
                <c:pt idx="168">
                  <c:v>0.15985199999999999</c:v>
                </c:pt>
                <c:pt idx="169">
                  <c:v>0.15307699999999999</c:v>
                </c:pt>
                <c:pt idx="170">
                  <c:v>0.146791</c:v>
                </c:pt>
                <c:pt idx="171">
                  <c:v>0.137269</c:v>
                </c:pt>
                <c:pt idx="172">
                  <c:v>0.13378999999999999</c:v>
                </c:pt>
                <c:pt idx="173">
                  <c:v>0.13122700000000001</c:v>
                </c:pt>
                <c:pt idx="174">
                  <c:v>0.120728</c:v>
                </c:pt>
                <c:pt idx="175">
                  <c:v>0.12262000000000001</c:v>
                </c:pt>
                <c:pt idx="176">
                  <c:v>0.118104</c:v>
                </c:pt>
                <c:pt idx="177">
                  <c:v>0.106507</c:v>
                </c:pt>
                <c:pt idx="178">
                  <c:v>0.105958</c:v>
                </c:pt>
                <c:pt idx="179">
                  <c:v>9.7485100000000005E-2</c:v>
                </c:pt>
                <c:pt idx="180">
                  <c:v>9.0424099999999993E-2</c:v>
                </c:pt>
                <c:pt idx="181">
                  <c:v>9.3719999999999998E-2</c:v>
                </c:pt>
                <c:pt idx="182">
                  <c:v>9.0172299999999997E-2</c:v>
                </c:pt>
                <c:pt idx="183">
                  <c:v>8.9039300000000002E-2</c:v>
                </c:pt>
                <c:pt idx="184">
                  <c:v>8.3317299999999997E-2</c:v>
                </c:pt>
                <c:pt idx="185">
                  <c:v>8.0692799999999995E-2</c:v>
                </c:pt>
                <c:pt idx="186">
                  <c:v>7.1846499999999994E-2</c:v>
                </c:pt>
                <c:pt idx="187">
                  <c:v>7.2186E-2</c:v>
                </c:pt>
                <c:pt idx="188">
                  <c:v>6.8790900000000002E-2</c:v>
                </c:pt>
                <c:pt idx="189">
                  <c:v>6.4468899999999996E-2</c:v>
                </c:pt>
                <c:pt idx="190">
                  <c:v>6.8691699999999994E-2</c:v>
                </c:pt>
                <c:pt idx="191">
                  <c:v>6.2717899999999993E-2</c:v>
                </c:pt>
                <c:pt idx="192">
                  <c:v>5.2894799999999999E-2</c:v>
                </c:pt>
                <c:pt idx="193">
                  <c:v>5.3077899999999997E-2</c:v>
                </c:pt>
                <c:pt idx="194">
                  <c:v>5.1658900000000001E-2</c:v>
                </c:pt>
                <c:pt idx="195">
                  <c:v>4.7127000000000002E-2</c:v>
                </c:pt>
                <c:pt idx="196">
                  <c:v>4.7161300000000003E-2</c:v>
                </c:pt>
                <c:pt idx="197">
                  <c:v>5.1735200000000002E-2</c:v>
                </c:pt>
                <c:pt idx="198">
                  <c:v>5.1101899999999999E-2</c:v>
                </c:pt>
                <c:pt idx="199">
                  <c:v>4.1244700000000002E-2</c:v>
                </c:pt>
                <c:pt idx="200">
                  <c:v>5.1078999999999999E-2</c:v>
                </c:pt>
                <c:pt idx="201">
                  <c:v>3.5522699999999997E-2</c:v>
                </c:pt>
                <c:pt idx="202">
                  <c:v>4.8000599999999997E-2</c:v>
                </c:pt>
                <c:pt idx="203">
                  <c:v>4.7737399999999999E-2</c:v>
                </c:pt>
                <c:pt idx="204">
                  <c:v>3.12541E-2</c:v>
                </c:pt>
                <c:pt idx="205">
                  <c:v>1.5457200000000001E-2</c:v>
                </c:pt>
                <c:pt idx="206">
                  <c:v>7.3390299999999999E-3</c:v>
                </c:pt>
                <c:pt idx="207">
                  <c:v>3.3540900000000001E-3</c:v>
                </c:pt>
                <c:pt idx="208">
                  <c:v>1.7204399999999999E-3</c:v>
                </c:pt>
                <c:pt idx="209">
                  <c:v>1.1177100000000001E-3</c:v>
                </c:pt>
                <c:pt idx="210">
                  <c:v>7.4345200000000002E-4</c:v>
                </c:pt>
                <c:pt idx="211">
                  <c:v>6.3866699999999999E-4</c:v>
                </c:pt>
                <c:pt idx="212">
                  <c:v>6.4981399999999997E-4</c:v>
                </c:pt>
                <c:pt idx="213">
                  <c:v>4.0424100000000001E-4</c:v>
                </c:pt>
                <c:pt idx="214">
                  <c:v>2.4503699999999998E-4</c:v>
                </c:pt>
                <c:pt idx="215">
                  <c:v>2.7293199999999998E-4</c:v>
                </c:pt>
                <c:pt idx="216">
                  <c:v>3.4743699999999997E-4</c:v>
                </c:pt>
                <c:pt idx="217">
                  <c:v>2.8860799999999999E-4</c:v>
                </c:pt>
                <c:pt idx="218">
                  <c:v>2.05816E-4</c:v>
                </c:pt>
                <c:pt idx="219">
                  <c:v>2.1368400000000001E-4</c:v>
                </c:pt>
                <c:pt idx="220">
                  <c:v>1.5080099999999999E-4</c:v>
                </c:pt>
                <c:pt idx="221">
                  <c:v>1.90855E-4</c:v>
                </c:pt>
                <c:pt idx="222">
                  <c:v>1.5300599999999999E-4</c:v>
                </c:pt>
                <c:pt idx="223">
                  <c:v>1.8316599999999999E-4</c:v>
                </c:pt>
                <c:pt idx="224">
                  <c:v>1.90199E-4</c:v>
                </c:pt>
                <c:pt idx="225">
                  <c:v>1.32323E-4</c:v>
                </c:pt>
                <c:pt idx="226">
                  <c:v>1.2260799999999999E-4</c:v>
                </c:pt>
                <c:pt idx="227">
                  <c:v>1.39059E-4</c:v>
                </c:pt>
                <c:pt idx="228">
                  <c:v>1.20104E-4</c:v>
                </c:pt>
                <c:pt idx="229">
                  <c:v>1.2218999999999999E-4</c:v>
                </c:pt>
                <c:pt idx="230">
                  <c:v>1.9180900000000001E-4</c:v>
                </c:pt>
                <c:pt idx="231">
                  <c:v>1.2487300000000001E-4</c:v>
                </c:pt>
                <c:pt idx="232">
                  <c:v>1.7696699999999999E-4</c:v>
                </c:pt>
                <c:pt idx="233">
                  <c:v>1.3339600000000001E-4</c:v>
                </c:pt>
                <c:pt idx="234">
                  <c:v>1.5020499999999999E-4</c:v>
                </c:pt>
                <c:pt idx="235">
                  <c:v>1.1152100000000001E-4</c:v>
                </c:pt>
                <c:pt idx="236">
                  <c:v>9.3277999999999997E-5</c:v>
                </c:pt>
                <c:pt idx="237">
                  <c:v>1.77951E-4</c:v>
                </c:pt>
                <c:pt idx="238">
                  <c:v>6.1452999999999996E-5</c:v>
                </c:pt>
                <c:pt idx="239">
                  <c:v>8.7977000000000001E-5</c:v>
                </c:pt>
                <c:pt idx="240">
                  <c:v>1.4275400000000001E-4</c:v>
                </c:pt>
              </c:numCache>
            </c:numRef>
          </c:yVal>
          <c:smooth val="0"/>
          <c:extLst>
            <c:ext xmlns:c16="http://schemas.microsoft.com/office/drawing/2014/chart" uri="{C3380CC4-5D6E-409C-BE32-E72D297353CC}">
              <c16:uniqueId val="{00000003-09F8-40B7-B857-9FF67C4E8B59}"/>
            </c:ext>
          </c:extLst>
        </c:ser>
        <c:dLbls>
          <c:showLegendKey val="0"/>
          <c:showVal val="0"/>
          <c:showCatName val="0"/>
          <c:showSerName val="0"/>
          <c:showPercent val="0"/>
          <c:showBubbleSize val="0"/>
        </c:dLbls>
        <c:axId val="1888821376"/>
        <c:axId val="530288880"/>
      </c:scatterChart>
      <c:valAx>
        <c:axId val="1888821376"/>
        <c:scaling>
          <c:orientation val="minMax"/>
          <c:max val="60"/>
          <c:min val="-60"/>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logBase val="10"/>
          <c:orientation val="minMax"/>
          <c:max val="1"/>
          <c:min val="1.0000000000000004E-6"/>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DOLP</c:v>
          </c:tx>
          <c:spPr>
            <a:ln w="19050" cap="rnd">
              <a:solidFill>
                <a:schemeClr val="accent2"/>
              </a:solidFill>
              <a:round/>
            </a:ln>
            <a:effectLst/>
          </c:spPr>
          <c:marker>
            <c:symbol val="none"/>
          </c:marker>
          <c:xVal>
            <c:numRef>
              <c:f>Angle_Perpendicular!$E$9:$E$249</c:f>
              <c:numCache>
                <c:formatCode>0.00</c:formatCode>
                <c:ptCount val="241"/>
                <c:pt idx="0">
                  <c:v>-60</c:v>
                </c:pt>
                <c:pt idx="1">
                  <c:v>-59.5</c:v>
                </c:pt>
                <c:pt idx="2">
                  <c:v>-59</c:v>
                </c:pt>
                <c:pt idx="3">
                  <c:v>-58.5</c:v>
                </c:pt>
                <c:pt idx="4">
                  <c:v>-58</c:v>
                </c:pt>
                <c:pt idx="5">
                  <c:v>-57.5</c:v>
                </c:pt>
                <c:pt idx="6">
                  <c:v>-57</c:v>
                </c:pt>
                <c:pt idx="7">
                  <c:v>-56.5</c:v>
                </c:pt>
                <c:pt idx="8">
                  <c:v>-56</c:v>
                </c:pt>
                <c:pt idx="9">
                  <c:v>-55.5</c:v>
                </c:pt>
                <c:pt idx="10">
                  <c:v>-55</c:v>
                </c:pt>
                <c:pt idx="11">
                  <c:v>-54.5</c:v>
                </c:pt>
                <c:pt idx="12">
                  <c:v>-54</c:v>
                </c:pt>
                <c:pt idx="13">
                  <c:v>-53.5</c:v>
                </c:pt>
                <c:pt idx="14">
                  <c:v>-53</c:v>
                </c:pt>
                <c:pt idx="15">
                  <c:v>-52.5</c:v>
                </c:pt>
                <c:pt idx="16">
                  <c:v>-52</c:v>
                </c:pt>
                <c:pt idx="17">
                  <c:v>-51.5</c:v>
                </c:pt>
                <c:pt idx="18">
                  <c:v>-51</c:v>
                </c:pt>
                <c:pt idx="19">
                  <c:v>-50.5</c:v>
                </c:pt>
                <c:pt idx="20">
                  <c:v>-50</c:v>
                </c:pt>
                <c:pt idx="21">
                  <c:v>-49.5</c:v>
                </c:pt>
                <c:pt idx="22">
                  <c:v>-49</c:v>
                </c:pt>
                <c:pt idx="23">
                  <c:v>-48.5</c:v>
                </c:pt>
                <c:pt idx="24">
                  <c:v>-48</c:v>
                </c:pt>
                <c:pt idx="25">
                  <c:v>-47.5</c:v>
                </c:pt>
                <c:pt idx="26">
                  <c:v>-47</c:v>
                </c:pt>
                <c:pt idx="27">
                  <c:v>-46.5</c:v>
                </c:pt>
                <c:pt idx="28">
                  <c:v>-46</c:v>
                </c:pt>
                <c:pt idx="29">
                  <c:v>-45.5</c:v>
                </c:pt>
                <c:pt idx="30">
                  <c:v>-45</c:v>
                </c:pt>
                <c:pt idx="31">
                  <c:v>-44.5</c:v>
                </c:pt>
                <c:pt idx="32">
                  <c:v>-44</c:v>
                </c:pt>
                <c:pt idx="33">
                  <c:v>-43.5</c:v>
                </c:pt>
                <c:pt idx="34">
                  <c:v>-43</c:v>
                </c:pt>
                <c:pt idx="35">
                  <c:v>-42.5</c:v>
                </c:pt>
                <c:pt idx="36">
                  <c:v>-42</c:v>
                </c:pt>
                <c:pt idx="37">
                  <c:v>-41.5</c:v>
                </c:pt>
                <c:pt idx="38">
                  <c:v>-41</c:v>
                </c:pt>
                <c:pt idx="39">
                  <c:v>-40.5</c:v>
                </c:pt>
                <c:pt idx="40">
                  <c:v>-40</c:v>
                </c:pt>
                <c:pt idx="41">
                  <c:v>-39.5</c:v>
                </c:pt>
                <c:pt idx="42">
                  <c:v>-39</c:v>
                </c:pt>
                <c:pt idx="43">
                  <c:v>-38.5</c:v>
                </c:pt>
                <c:pt idx="44">
                  <c:v>-38</c:v>
                </c:pt>
                <c:pt idx="45">
                  <c:v>-37.5</c:v>
                </c:pt>
                <c:pt idx="46">
                  <c:v>-37</c:v>
                </c:pt>
                <c:pt idx="47">
                  <c:v>-36.5</c:v>
                </c:pt>
                <c:pt idx="48">
                  <c:v>-36</c:v>
                </c:pt>
                <c:pt idx="49">
                  <c:v>-35.5</c:v>
                </c:pt>
                <c:pt idx="50">
                  <c:v>-35</c:v>
                </c:pt>
                <c:pt idx="51">
                  <c:v>-34.5</c:v>
                </c:pt>
                <c:pt idx="52">
                  <c:v>-34</c:v>
                </c:pt>
                <c:pt idx="53">
                  <c:v>-33.5</c:v>
                </c:pt>
                <c:pt idx="54">
                  <c:v>-33</c:v>
                </c:pt>
                <c:pt idx="55">
                  <c:v>-32.5</c:v>
                </c:pt>
                <c:pt idx="56">
                  <c:v>-32</c:v>
                </c:pt>
                <c:pt idx="57">
                  <c:v>-31.5</c:v>
                </c:pt>
                <c:pt idx="58">
                  <c:v>-31</c:v>
                </c:pt>
                <c:pt idx="59">
                  <c:v>-30.5</c:v>
                </c:pt>
                <c:pt idx="60">
                  <c:v>-30</c:v>
                </c:pt>
                <c:pt idx="61">
                  <c:v>-29.5</c:v>
                </c:pt>
                <c:pt idx="62">
                  <c:v>-29</c:v>
                </c:pt>
                <c:pt idx="63">
                  <c:v>-28.5</c:v>
                </c:pt>
                <c:pt idx="64">
                  <c:v>-28</c:v>
                </c:pt>
                <c:pt idx="65">
                  <c:v>-27.5</c:v>
                </c:pt>
                <c:pt idx="66">
                  <c:v>-27</c:v>
                </c:pt>
                <c:pt idx="67">
                  <c:v>-26.5</c:v>
                </c:pt>
                <c:pt idx="68">
                  <c:v>-26</c:v>
                </c:pt>
                <c:pt idx="69">
                  <c:v>-25.5</c:v>
                </c:pt>
                <c:pt idx="70">
                  <c:v>-25</c:v>
                </c:pt>
                <c:pt idx="71">
                  <c:v>-24.5</c:v>
                </c:pt>
                <c:pt idx="72">
                  <c:v>-24</c:v>
                </c:pt>
                <c:pt idx="73">
                  <c:v>-23.5</c:v>
                </c:pt>
                <c:pt idx="74">
                  <c:v>-23</c:v>
                </c:pt>
                <c:pt idx="75">
                  <c:v>-22.5</c:v>
                </c:pt>
                <c:pt idx="76">
                  <c:v>-22</c:v>
                </c:pt>
                <c:pt idx="77">
                  <c:v>-21.5</c:v>
                </c:pt>
                <c:pt idx="78">
                  <c:v>-21</c:v>
                </c:pt>
                <c:pt idx="79">
                  <c:v>-20.5</c:v>
                </c:pt>
                <c:pt idx="80">
                  <c:v>-20</c:v>
                </c:pt>
                <c:pt idx="81">
                  <c:v>-19.5</c:v>
                </c:pt>
                <c:pt idx="82">
                  <c:v>-19</c:v>
                </c:pt>
                <c:pt idx="83">
                  <c:v>-18.5</c:v>
                </c:pt>
                <c:pt idx="84">
                  <c:v>-18</c:v>
                </c:pt>
                <c:pt idx="85">
                  <c:v>-17.5</c:v>
                </c:pt>
                <c:pt idx="86">
                  <c:v>-17</c:v>
                </c:pt>
                <c:pt idx="87">
                  <c:v>-16.5</c:v>
                </c:pt>
                <c:pt idx="88">
                  <c:v>-16</c:v>
                </c:pt>
                <c:pt idx="89">
                  <c:v>-15.5</c:v>
                </c:pt>
                <c:pt idx="90">
                  <c:v>-15</c:v>
                </c:pt>
                <c:pt idx="91">
                  <c:v>-14.5</c:v>
                </c:pt>
                <c:pt idx="92">
                  <c:v>-14</c:v>
                </c:pt>
                <c:pt idx="93">
                  <c:v>-13.5</c:v>
                </c:pt>
                <c:pt idx="94">
                  <c:v>-13</c:v>
                </c:pt>
                <c:pt idx="95">
                  <c:v>-12.5</c:v>
                </c:pt>
                <c:pt idx="96">
                  <c:v>-12</c:v>
                </c:pt>
                <c:pt idx="97">
                  <c:v>-11.5</c:v>
                </c:pt>
                <c:pt idx="98">
                  <c:v>-11</c:v>
                </c:pt>
                <c:pt idx="99">
                  <c:v>-10.5</c:v>
                </c:pt>
                <c:pt idx="100">
                  <c:v>-10</c:v>
                </c:pt>
                <c:pt idx="101">
                  <c:v>-9.5</c:v>
                </c:pt>
                <c:pt idx="102">
                  <c:v>-9</c:v>
                </c:pt>
                <c:pt idx="103">
                  <c:v>-8.5</c:v>
                </c:pt>
                <c:pt idx="104">
                  <c:v>-8</c:v>
                </c:pt>
                <c:pt idx="105">
                  <c:v>-7.5</c:v>
                </c:pt>
                <c:pt idx="106">
                  <c:v>-7</c:v>
                </c:pt>
                <c:pt idx="107">
                  <c:v>-6.5</c:v>
                </c:pt>
                <c:pt idx="108">
                  <c:v>-6</c:v>
                </c:pt>
                <c:pt idx="109">
                  <c:v>-5.5</c:v>
                </c:pt>
                <c:pt idx="110">
                  <c:v>-5</c:v>
                </c:pt>
                <c:pt idx="111">
                  <c:v>-4.5</c:v>
                </c:pt>
                <c:pt idx="112">
                  <c:v>-4</c:v>
                </c:pt>
                <c:pt idx="113">
                  <c:v>-3.5</c:v>
                </c:pt>
                <c:pt idx="114">
                  <c:v>-3</c:v>
                </c:pt>
                <c:pt idx="115">
                  <c:v>-2.5</c:v>
                </c:pt>
                <c:pt idx="116">
                  <c:v>-2</c:v>
                </c:pt>
                <c:pt idx="117">
                  <c:v>-1.5</c:v>
                </c:pt>
                <c:pt idx="118">
                  <c:v>-1</c:v>
                </c:pt>
                <c:pt idx="119">
                  <c:v>-0.5</c:v>
                </c:pt>
                <c:pt idx="120">
                  <c:v>0</c:v>
                </c:pt>
                <c:pt idx="121">
                  <c:v>0.5</c:v>
                </c:pt>
                <c:pt idx="122">
                  <c:v>1</c:v>
                </c:pt>
                <c:pt idx="123">
                  <c:v>1.5</c:v>
                </c:pt>
                <c:pt idx="124">
                  <c:v>2</c:v>
                </c:pt>
                <c:pt idx="125">
                  <c:v>2.5</c:v>
                </c:pt>
                <c:pt idx="126">
                  <c:v>3</c:v>
                </c:pt>
                <c:pt idx="127">
                  <c:v>3.5</c:v>
                </c:pt>
                <c:pt idx="128">
                  <c:v>4</c:v>
                </c:pt>
                <c:pt idx="129">
                  <c:v>4.5</c:v>
                </c:pt>
                <c:pt idx="130">
                  <c:v>5</c:v>
                </c:pt>
                <c:pt idx="131">
                  <c:v>5.5</c:v>
                </c:pt>
                <c:pt idx="132">
                  <c:v>6</c:v>
                </c:pt>
                <c:pt idx="133">
                  <c:v>6.5</c:v>
                </c:pt>
                <c:pt idx="134">
                  <c:v>7</c:v>
                </c:pt>
                <c:pt idx="135">
                  <c:v>7.5</c:v>
                </c:pt>
                <c:pt idx="136">
                  <c:v>8</c:v>
                </c:pt>
                <c:pt idx="137">
                  <c:v>8.5</c:v>
                </c:pt>
                <c:pt idx="138">
                  <c:v>9</c:v>
                </c:pt>
                <c:pt idx="139">
                  <c:v>9.5</c:v>
                </c:pt>
                <c:pt idx="140">
                  <c:v>10</c:v>
                </c:pt>
                <c:pt idx="141">
                  <c:v>10.5</c:v>
                </c:pt>
                <c:pt idx="142">
                  <c:v>11</c:v>
                </c:pt>
                <c:pt idx="143">
                  <c:v>11.5</c:v>
                </c:pt>
                <c:pt idx="144">
                  <c:v>12</c:v>
                </c:pt>
                <c:pt idx="145">
                  <c:v>12.5</c:v>
                </c:pt>
                <c:pt idx="146">
                  <c:v>13</c:v>
                </c:pt>
                <c:pt idx="147">
                  <c:v>13.5</c:v>
                </c:pt>
                <c:pt idx="148">
                  <c:v>14</c:v>
                </c:pt>
                <c:pt idx="149">
                  <c:v>14.5</c:v>
                </c:pt>
                <c:pt idx="150">
                  <c:v>15</c:v>
                </c:pt>
                <c:pt idx="151">
                  <c:v>15.5</c:v>
                </c:pt>
                <c:pt idx="152">
                  <c:v>16</c:v>
                </c:pt>
                <c:pt idx="153">
                  <c:v>16.5</c:v>
                </c:pt>
                <c:pt idx="154">
                  <c:v>17</c:v>
                </c:pt>
                <c:pt idx="155">
                  <c:v>17.5</c:v>
                </c:pt>
                <c:pt idx="156">
                  <c:v>18</c:v>
                </c:pt>
                <c:pt idx="157">
                  <c:v>18.5</c:v>
                </c:pt>
                <c:pt idx="158">
                  <c:v>19</c:v>
                </c:pt>
                <c:pt idx="159">
                  <c:v>19.5</c:v>
                </c:pt>
                <c:pt idx="160">
                  <c:v>20</c:v>
                </c:pt>
                <c:pt idx="161">
                  <c:v>20.5</c:v>
                </c:pt>
                <c:pt idx="162">
                  <c:v>21</c:v>
                </c:pt>
                <c:pt idx="163">
                  <c:v>21.5</c:v>
                </c:pt>
                <c:pt idx="164">
                  <c:v>22</c:v>
                </c:pt>
                <c:pt idx="165">
                  <c:v>22.5</c:v>
                </c:pt>
                <c:pt idx="166">
                  <c:v>23</c:v>
                </c:pt>
                <c:pt idx="167">
                  <c:v>23.5</c:v>
                </c:pt>
                <c:pt idx="168">
                  <c:v>24</c:v>
                </c:pt>
                <c:pt idx="169">
                  <c:v>24.5</c:v>
                </c:pt>
                <c:pt idx="170">
                  <c:v>25</c:v>
                </c:pt>
                <c:pt idx="171">
                  <c:v>25.5</c:v>
                </c:pt>
                <c:pt idx="172">
                  <c:v>26</c:v>
                </c:pt>
                <c:pt idx="173">
                  <c:v>26.5</c:v>
                </c:pt>
                <c:pt idx="174">
                  <c:v>27</c:v>
                </c:pt>
                <c:pt idx="175">
                  <c:v>27.5</c:v>
                </c:pt>
                <c:pt idx="176">
                  <c:v>28</c:v>
                </c:pt>
                <c:pt idx="177">
                  <c:v>28.5</c:v>
                </c:pt>
                <c:pt idx="178">
                  <c:v>29</c:v>
                </c:pt>
                <c:pt idx="179">
                  <c:v>29.5</c:v>
                </c:pt>
                <c:pt idx="180">
                  <c:v>30</c:v>
                </c:pt>
                <c:pt idx="181">
                  <c:v>30.5</c:v>
                </c:pt>
                <c:pt idx="182">
                  <c:v>31</c:v>
                </c:pt>
                <c:pt idx="183">
                  <c:v>31.5</c:v>
                </c:pt>
                <c:pt idx="184">
                  <c:v>32</c:v>
                </c:pt>
                <c:pt idx="185">
                  <c:v>32.5</c:v>
                </c:pt>
                <c:pt idx="186">
                  <c:v>33</c:v>
                </c:pt>
                <c:pt idx="187">
                  <c:v>33.5</c:v>
                </c:pt>
                <c:pt idx="188">
                  <c:v>34</c:v>
                </c:pt>
                <c:pt idx="189">
                  <c:v>34.5</c:v>
                </c:pt>
                <c:pt idx="190">
                  <c:v>35</c:v>
                </c:pt>
                <c:pt idx="191">
                  <c:v>35.5</c:v>
                </c:pt>
                <c:pt idx="192">
                  <c:v>36</c:v>
                </c:pt>
                <c:pt idx="193">
                  <c:v>36.5</c:v>
                </c:pt>
                <c:pt idx="194">
                  <c:v>37</c:v>
                </c:pt>
                <c:pt idx="195">
                  <c:v>37.5</c:v>
                </c:pt>
                <c:pt idx="196">
                  <c:v>38</c:v>
                </c:pt>
                <c:pt idx="197">
                  <c:v>38.5</c:v>
                </c:pt>
                <c:pt idx="198">
                  <c:v>39</c:v>
                </c:pt>
                <c:pt idx="199">
                  <c:v>39.5</c:v>
                </c:pt>
                <c:pt idx="200">
                  <c:v>40</c:v>
                </c:pt>
                <c:pt idx="201">
                  <c:v>40.5</c:v>
                </c:pt>
                <c:pt idx="202">
                  <c:v>41</c:v>
                </c:pt>
                <c:pt idx="203">
                  <c:v>41.5</c:v>
                </c:pt>
                <c:pt idx="204">
                  <c:v>42</c:v>
                </c:pt>
                <c:pt idx="205">
                  <c:v>42.5</c:v>
                </c:pt>
                <c:pt idx="206">
                  <c:v>43</c:v>
                </c:pt>
                <c:pt idx="207">
                  <c:v>43.5</c:v>
                </c:pt>
                <c:pt idx="208">
                  <c:v>44</c:v>
                </c:pt>
                <c:pt idx="209">
                  <c:v>44.5</c:v>
                </c:pt>
                <c:pt idx="210">
                  <c:v>45</c:v>
                </c:pt>
                <c:pt idx="211">
                  <c:v>45.5</c:v>
                </c:pt>
                <c:pt idx="212">
                  <c:v>46</c:v>
                </c:pt>
                <c:pt idx="213">
                  <c:v>46.5</c:v>
                </c:pt>
                <c:pt idx="214">
                  <c:v>47</c:v>
                </c:pt>
                <c:pt idx="215">
                  <c:v>47.5</c:v>
                </c:pt>
                <c:pt idx="216">
                  <c:v>48</c:v>
                </c:pt>
                <c:pt idx="217">
                  <c:v>48.5</c:v>
                </c:pt>
                <c:pt idx="218">
                  <c:v>49</c:v>
                </c:pt>
                <c:pt idx="219">
                  <c:v>49.5</c:v>
                </c:pt>
                <c:pt idx="220">
                  <c:v>50</c:v>
                </c:pt>
                <c:pt idx="221">
                  <c:v>50.5</c:v>
                </c:pt>
                <c:pt idx="222">
                  <c:v>51</c:v>
                </c:pt>
                <c:pt idx="223">
                  <c:v>51.5</c:v>
                </c:pt>
                <c:pt idx="224">
                  <c:v>52</c:v>
                </c:pt>
                <c:pt idx="225">
                  <c:v>52.5</c:v>
                </c:pt>
                <c:pt idx="226">
                  <c:v>53</c:v>
                </c:pt>
                <c:pt idx="227">
                  <c:v>53.5</c:v>
                </c:pt>
                <c:pt idx="228">
                  <c:v>54</c:v>
                </c:pt>
                <c:pt idx="229">
                  <c:v>54.5</c:v>
                </c:pt>
                <c:pt idx="230">
                  <c:v>55</c:v>
                </c:pt>
                <c:pt idx="231">
                  <c:v>55.5</c:v>
                </c:pt>
                <c:pt idx="232">
                  <c:v>56</c:v>
                </c:pt>
                <c:pt idx="233">
                  <c:v>56.5</c:v>
                </c:pt>
                <c:pt idx="234">
                  <c:v>57</c:v>
                </c:pt>
                <c:pt idx="235">
                  <c:v>57.5</c:v>
                </c:pt>
                <c:pt idx="236">
                  <c:v>58</c:v>
                </c:pt>
                <c:pt idx="237">
                  <c:v>58.5</c:v>
                </c:pt>
                <c:pt idx="238">
                  <c:v>59</c:v>
                </c:pt>
                <c:pt idx="239">
                  <c:v>59.5</c:v>
                </c:pt>
                <c:pt idx="240">
                  <c:v>60</c:v>
                </c:pt>
              </c:numCache>
            </c:numRef>
          </c:xVal>
          <c:yVal>
            <c:numRef>
              <c:f>Angle_Perpendicular!$Q$9:$Q$249</c:f>
              <c:numCache>
                <c:formatCode>0.00E+00</c:formatCode>
                <c:ptCount val="241"/>
                <c:pt idx="0">
                  <c:v>0.58986166519735894</c:v>
                </c:pt>
                <c:pt idx="1">
                  <c:v>0.73799206827947872</c:v>
                </c:pt>
                <c:pt idx="2">
                  <c:v>0.85035297385845288</c:v>
                </c:pt>
                <c:pt idx="3">
                  <c:v>0.90959506267226686</c:v>
                </c:pt>
                <c:pt idx="4">
                  <c:v>0.78551059841614723</c:v>
                </c:pt>
                <c:pt idx="5">
                  <c:v>0.72864144511780882</c:v>
                </c:pt>
                <c:pt idx="6">
                  <c:v>0.86564196757561851</c:v>
                </c:pt>
                <c:pt idx="7">
                  <c:v>0.81665829613023189</c:v>
                </c:pt>
                <c:pt idx="8">
                  <c:v>0.93351045480772255</c:v>
                </c:pt>
                <c:pt idx="9">
                  <c:v>0.94142198021404822</c:v>
                </c:pt>
                <c:pt idx="10">
                  <c:v>0.91667566506335407</c:v>
                </c:pt>
                <c:pt idx="11">
                  <c:v>0.91948372190348415</c:v>
                </c:pt>
                <c:pt idx="12">
                  <c:v>0.97271678758090996</c:v>
                </c:pt>
                <c:pt idx="13">
                  <c:v>0.88214931305097877</c:v>
                </c:pt>
                <c:pt idx="14">
                  <c:v>0.82743969588449762</c:v>
                </c:pt>
                <c:pt idx="15">
                  <c:v>0.81249293257759181</c:v>
                </c:pt>
                <c:pt idx="16">
                  <c:v>0.92419603928420146</c:v>
                </c:pt>
                <c:pt idx="17">
                  <c:v>0.858305672586682</c:v>
                </c:pt>
                <c:pt idx="18">
                  <c:v>0.75284615489906193</c:v>
                </c:pt>
                <c:pt idx="19">
                  <c:v>0.85763463768983628</c:v>
                </c:pt>
                <c:pt idx="20">
                  <c:v>0.81196374112342495</c:v>
                </c:pt>
                <c:pt idx="21">
                  <c:v>0.79966808021050273</c:v>
                </c:pt>
                <c:pt idx="22">
                  <c:v>0.81019609393185554</c:v>
                </c:pt>
                <c:pt idx="23">
                  <c:v>0.79521921195594714</c:v>
                </c:pt>
                <c:pt idx="24">
                  <c:v>0.8686525955441543</c:v>
                </c:pt>
                <c:pt idx="25">
                  <c:v>0.77580019968015235</c:v>
                </c:pt>
                <c:pt idx="26">
                  <c:v>0.84822174832441244</c:v>
                </c:pt>
                <c:pt idx="27">
                  <c:v>0.9053614124195708</c:v>
                </c:pt>
                <c:pt idx="28">
                  <c:v>0.95961117565661191</c:v>
                </c:pt>
                <c:pt idx="29">
                  <c:v>0.88210288062562925</c:v>
                </c:pt>
                <c:pt idx="30">
                  <c:v>0.94805284652923505</c:v>
                </c:pt>
                <c:pt idx="31">
                  <c:v>0.90590404403131952</c:v>
                </c:pt>
                <c:pt idx="32">
                  <c:v>0.96661382828846021</c:v>
                </c:pt>
                <c:pt idx="33">
                  <c:v>0.98393289118920768</c:v>
                </c:pt>
                <c:pt idx="34">
                  <c:v>0.98089665621321032</c:v>
                </c:pt>
                <c:pt idx="35">
                  <c:v>0.96209827621648569</c:v>
                </c:pt>
                <c:pt idx="36">
                  <c:v>0.96482285906737075</c:v>
                </c:pt>
                <c:pt idx="37">
                  <c:v>0.98312267113361074</c:v>
                </c:pt>
                <c:pt idx="38">
                  <c:v>0.96829272521383003</c:v>
                </c:pt>
                <c:pt idx="39">
                  <c:v>0.98114490576762869</c:v>
                </c:pt>
                <c:pt idx="40">
                  <c:v>0.97600474708051033</c:v>
                </c:pt>
                <c:pt idx="41">
                  <c:v>0.9636857934069436</c:v>
                </c:pt>
                <c:pt idx="42">
                  <c:v>0.96494568084927268</c:v>
                </c:pt>
                <c:pt idx="43">
                  <c:v>0.96687980550826425</c:v>
                </c:pt>
                <c:pt idx="44">
                  <c:v>0.9690706060378379</c:v>
                </c:pt>
                <c:pt idx="45">
                  <c:v>0.96283991266142421</c:v>
                </c:pt>
                <c:pt idx="46">
                  <c:v>0.96900352031057657</c:v>
                </c:pt>
                <c:pt idx="47">
                  <c:v>0.9712099345436882</c:v>
                </c:pt>
                <c:pt idx="48">
                  <c:v>0.96875110840171408</c:v>
                </c:pt>
                <c:pt idx="49">
                  <c:v>0.97410592276284591</c:v>
                </c:pt>
                <c:pt idx="50">
                  <c:v>0.96187637196870435</c:v>
                </c:pt>
                <c:pt idx="51">
                  <c:v>0.97682362629342079</c:v>
                </c:pt>
                <c:pt idx="52">
                  <c:v>0.96052604982300083</c:v>
                </c:pt>
                <c:pt idx="53">
                  <c:v>0.95947479236939615</c:v>
                </c:pt>
                <c:pt idx="54">
                  <c:v>0.9631114886143588</c:v>
                </c:pt>
                <c:pt idx="55">
                  <c:v>0.95523367631220479</c:v>
                </c:pt>
                <c:pt idx="56">
                  <c:v>0.95982920434692243</c:v>
                </c:pt>
                <c:pt idx="57">
                  <c:v>0.96836327498992236</c:v>
                </c:pt>
                <c:pt idx="58">
                  <c:v>0.97105705563340539</c:v>
                </c:pt>
                <c:pt idx="59">
                  <c:v>0.95353217642838306</c:v>
                </c:pt>
                <c:pt idx="60">
                  <c:v>0.96880327748127015</c:v>
                </c:pt>
                <c:pt idx="61">
                  <c:v>0.95551861478792532</c:v>
                </c:pt>
                <c:pt idx="62">
                  <c:v>0.96533954284137169</c:v>
                </c:pt>
                <c:pt idx="63">
                  <c:v>0.95653015514288431</c:v>
                </c:pt>
                <c:pt idx="64">
                  <c:v>0.951695135205337</c:v>
                </c:pt>
                <c:pt idx="65">
                  <c:v>0.95812350244890543</c:v>
                </c:pt>
                <c:pt idx="66">
                  <c:v>0.96139982795427636</c:v>
                </c:pt>
                <c:pt idx="67">
                  <c:v>0.94852117216396858</c:v>
                </c:pt>
                <c:pt idx="68">
                  <c:v>0.95991587155536251</c:v>
                </c:pt>
                <c:pt idx="69">
                  <c:v>0.95852086041557538</c:v>
                </c:pt>
                <c:pt idx="70">
                  <c:v>0.96017797717915909</c:v>
                </c:pt>
                <c:pt idx="71">
                  <c:v>0.94928444290101754</c:v>
                </c:pt>
                <c:pt idx="72">
                  <c:v>0.95592265395306841</c:v>
                </c:pt>
                <c:pt idx="73">
                  <c:v>0.94849176671836777</c:v>
                </c:pt>
                <c:pt idx="74">
                  <c:v>0.95018715297738554</c:v>
                </c:pt>
                <c:pt idx="75">
                  <c:v>0.95359327170422725</c:v>
                </c:pt>
                <c:pt idx="76">
                  <c:v>0.94991439477924766</c:v>
                </c:pt>
                <c:pt idx="77">
                  <c:v>0.95292322950662622</c:v>
                </c:pt>
                <c:pt idx="78">
                  <c:v>0.95206113594362818</c:v>
                </c:pt>
                <c:pt idx="79">
                  <c:v>0.94455603565462143</c:v>
                </c:pt>
                <c:pt idx="80">
                  <c:v>0.93922804017070505</c:v>
                </c:pt>
                <c:pt idx="81">
                  <c:v>0.93846126544406439</c:v>
                </c:pt>
                <c:pt idx="82">
                  <c:v>0.94376436976467992</c:v>
                </c:pt>
                <c:pt idx="83">
                  <c:v>0.9365156766886753</c:v>
                </c:pt>
                <c:pt idx="84">
                  <c:v>0.93690162166865976</c:v>
                </c:pt>
                <c:pt idx="85">
                  <c:v>0.93686560297712584</c:v>
                </c:pt>
                <c:pt idx="86">
                  <c:v>0.93238482701958325</c:v>
                </c:pt>
                <c:pt idx="87">
                  <c:v>0.93413972902918241</c:v>
                </c:pt>
                <c:pt idx="88">
                  <c:v>0.92804129367495758</c:v>
                </c:pt>
                <c:pt idx="89">
                  <c:v>0.92774409524556756</c:v>
                </c:pt>
                <c:pt idx="90">
                  <c:v>0.93024685428398513</c:v>
                </c:pt>
                <c:pt idx="91">
                  <c:v>0.926147138605663</c:v>
                </c:pt>
                <c:pt idx="92">
                  <c:v>0.92438179755850591</c:v>
                </c:pt>
                <c:pt idx="93">
                  <c:v>0.92454468617308661</c:v>
                </c:pt>
                <c:pt idx="94">
                  <c:v>0.91209124891239801</c:v>
                </c:pt>
                <c:pt idx="95">
                  <c:v>0.92045992959843881</c:v>
                </c:pt>
                <c:pt idx="96">
                  <c:v>0.91347641240429356</c:v>
                </c:pt>
                <c:pt idx="97">
                  <c:v>0.91750626402964608</c:v>
                </c:pt>
                <c:pt idx="98">
                  <c:v>0.91336899360495682</c:v>
                </c:pt>
                <c:pt idx="99">
                  <c:v>0.9073241375860801</c:v>
                </c:pt>
                <c:pt idx="100">
                  <c:v>0.91891330019428563</c:v>
                </c:pt>
                <c:pt idx="101">
                  <c:v>0.90820775072387527</c:v>
                </c:pt>
                <c:pt idx="102">
                  <c:v>0.90259638157621702</c:v>
                </c:pt>
                <c:pt idx="103">
                  <c:v>0.91135726871527978</c:v>
                </c:pt>
                <c:pt idx="104">
                  <c:v>0.91343127903125043</c:v>
                </c:pt>
                <c:pt idx="105">
                  <c:v>0.91111238741726119</c:v>
                </c:pt>
                <c:pt idx="106">
                  <c:v>0.91014671622394816</c:v>
                </c:pt>
                <c:pt idx="107">
                  <c:v>0.90762432454574937</c:v>
                </c:pt>
                <c:pt idx="108">
                  <c:v>0.90301217103487752</c:v>
                </c:pt>
                <c:pt idx="109">
                  <c:v>0.89934128486717135</c:v>
                </c:pt>
                <c:pt idx="110">
                  <c:v>0.9017028585699256</c:v>
                </c:pt>
                <c:pt idx="111">
                  <c:v>0.90448447426118017</c:v>
                </c:pt>
                <c:pt idx="112">
                  <c:v>0.89927645121472577</c:v>
                </c:pt>
                <c:pt idx="113">
                  <c:v>0.8980935718820271</c:v>
                </c:pt>
                <c:pt idx="114">
                  <c:v>0.90948067460266901</c:v>
                </c:pt>
                <c:pt idx="115">
                  <c:v>0.89848987137069358</c:v>
                </c:pt>
                <c:pt idx="116">
                  <c:v>0.900411462060972</c:v>
                </c:pt>
                <c:pt idx="117">
                  <c:v>0.90071269797034481</c:v>
                </c:pt>
                <c:pt idx="118">
                  <c:v>0.89610829516799229</c:v>
                </c:pt>
                <c:pt idx="119">
                  <c:v>0.89104740005676009</c:v>
                </c:pt>
                <c:pt idx="120">
                  <c:v>0.90256326804938192</c:v>
                </c:pt>
                <c:pt idx="121">
                  <c:v>0.90553225393789649</c:v>
                </c:pt>
                <c:pt idx="122">
                  <c:v>0.90003087049347996</c:v>
                </c:pt>
                <c:pt idx="123">
                  <c:v>0.8933125466746844</c:v>
                </c:pt>
                <c:pt idx="124">
                  <c:v>0.91005878178753308</c:v>
                </c:pt>
                <c:pt idx="125">
                  <c:v>0.89686510275383802</c:v>
                </c:pt>
                <c:pt idx="126">
                  <c:v>0.90010952478225514</c:v>
                </c:pt>
                <c:pt idx="127">
                  <c:v>0.91220721159927565</c:v>
                </c:pt>
                <c:pt idx="128">
                  <c:v>0.90020199477330798</c:v>
                </c:pt>
                <c:pt idx="129">
                  <c:v>0.90491286117778957</c:v>
                </c:pt>
                <c:pt idx="130">
                  <c:v>0.90220660590845414</c:v>
                </c:pt>
                <c:pt idx="131">
                  <c:v>0.90664525851276934</c:v>
                </c:pt>
                <c:pt idx="132">
                  <c:v>0.90987949862859707</c:v>
                </c:pt>
                <c:pt idx="133">
                  <c:v>0.90723814270856495</c:v>
                </c:pt>
                <c:pt idx="134">
                  <c:v>0.90734352982394018</c:v>
                </c:pt>
                <c:pt idx="135">
                  <c:v>0.9105622423977997</c:v>
                </c:pt>
                <c:pt idx="136">
                  <c:v>0.9075152361571065</c:v>
                </c:pt>
                <c:pt idx="137">
                  <c:v>0.91509381057335504</c:v>
                </c:pt>
                <c:pt idx="138">
                  <c:v>0.90637215350003031</c:v>
                </c:pt>
                <c:pt idx="139">
                  <c:v>0.92306642125346905</c:v>
                </c:pt>
                <c:pt idx="140">
                  <c:v>0.9247580129884484</c:v>
                </c:pt>
                <c:pt idx="141">
                  <c:v>0.92480420670932906</c:v>
                </c:pt>
                <c:pt idx="142">
                  <c:v>0.92679449313336548</c:v>
                </c:pt>
                <c:pt idx="143">
                  <c:v>0.93479541905694807</c:v>
                </c:pt>
                <c:pt idx="144">
                  <c:v>0.92799854918282154</c:v>
                </c:pt>
                <c:pt idx="145">
                  <c:v>0.92344347870383037</c:v>
                </c:pt>
                <c:pt idx="146">
                  <c:v>0.92688888802723024</c:v>
                </c:pt>
                <c:pt idx="147">
                  <c:v>0.93644840153140352</c:v>
                </c:pt>
                <c:pt idx="148">
                  <c:v>0.9249758034389135</c:v>
                </c:pt>
                <c:pt idx="149">
                  <c:v>0.91928360684479149</c:v>
                </c:pt>
                <c:pt idx="150">
                  <c:v>0.93198066511677657</c:v>
                </c:pt>
                <c:pt idx="151">
                  <c:v>0.93067044570753765</c:v>
                </c:pt>
                <c:pt idx="152">
                  <c:v>0.93671728903354368</c:v>
                </c:pt>
                <c:pt idx="153">
                  <c:v>0.9325842189670317</c:v>
                </c:pt>
                <c:pt idx="154">
                  <c:v>0.93328575031344341</c:v>
                </c:pt>
                <c:pt idx="155">
                  <c:v>0.93971035808272629</c:v>
                </c:pt>
                <c:pt idx="156">
                  <c:v>0.94202122887958939</c:v>
                </c:pt>
                <c:pt idx="157">
                  <c:v>0.94025609182121817</c:v>
                </c:pt>
                <c:pt idx="158">
                  <c:v>0.93654770767944662</c:v>
                </c:pt>
                <c:pt idx="159">
                  <c:v>0.94757408637998441</c:v>
                </c:pt>
                <c:pt idx="160">
                  <c:v>0.94750404593366544</c:v>
                </c:pt>
                <c:pt idx="161">
                  <c:v>0.94945271528846242</c:v>
                </c:pt>
                <c:pt idx="162">
                  <c:v>0.93901091460243424</c:v>
                </c:pt>
                <c:pt idx="163">
                  <c:v>0.95357754511856363</c:v>
                </c:pt>
                <c:pt idx="164">
                  <c:v>0.94232213204156612</c:v>
                </c:pt>
                <c:pt idx="165">
                  <c:v>0.94349578413233703</c:v>
                </c:pt>
                <c:pt idx="166">
                  <c:v>0.95384977356157685</c:v>
                </c:pt>
                <c:pt idx="167">
                  <c:v>0.94990345728675274</c:v>
                </c:pt>
                <c:pt idx="168">
                  <c:v>0.95893612430409225</c:v>
                </c:pt>
                <c:pt idx="169">
                  <c:v>0.96066524439092393</c:v>
                </c:pt>
                <c:pt idx="170">
                  <c:v>0.9603047836341585</c:v>
                </c:pt>
                <c:pt idx="171">
                  <c:v>0.96391385793722528</c:v>
                </c:pt>
                <c:pt idx="172">
                  <c:v>0.95956925527749071</c:v>
                </c:pt>
                <c:pt idx="173">
                  <c:v>0.9636496349704593</c:v>
                </c:pt>
                <c:pt idx="174">
                  <c:v>0.94631738712274061</c:v>
                </c:pt>
                <c:pt idx="175">
                  <c:v>0.94486631911642249</c:v>
                </c:pt>
                <c:pt idx="176">
                  <c:v>0.97303396653911622</c:v>
                </c:pt>
                <c:pt idx="177">
                  <c:v>0.96836976938190589</c:v>
                </c:pt>
                <c:pt idx="178">
                  <c:v>0.96258965681630337</c:v>
                </c:pt>
                <c:pt idx="179">
                  <c:v>0.96113828752955122</c:v>
                </c:pt>
                <c:pt idx="180">
                  <c:v>0.96977567221962846</c:v>
                </c:pt>
                <c:pt idx="181">
                  <c:v>0.97352730226115092</c:v>
                </c:pt>
                <c:pt idx="182">
                  <c:v>0.96308129885914995</c:v>
                </c:pt>
                <c:pt idx="183">
                  <c:v>0.97297767374045341</c:v>
                </c:pt>
                <c:pt idx="184">
                  <c:v>0.96868871161563863</c:v>
                </c:pt>
                <c:pt idx="185">
                  <c:v>0.97053211482784507</c:v>
                </c:pt>
                <c:pt idx="186">
                  <c:v>0.96948694269907587</c:v>
                </c:pt>
                <c:pt idx="187">
                  <c:v>0.97252114250557875</c:v>
                </c:pt>
                <c:pt idx="188">
                  <c:v>0.97819345897981902</c:v>
                </c:pt>
                <c:pt idx="189">
                  <c:v>0.96372407975695396</c:v>
                </c:pt>
                <c:pt idx="190">
                  <c:v>0.98559722545665884</c:v>
                </c:pt>
                <c:pt idx="191">
                  <c:v>0.96712355868415345</c:v>
                </c:pt>
                <c:pt idx="192">
                  <c:v>0.95872893354068567</c:v>
                </c:pt>
                <c:pt idx="193">
                  <c:v>0.96939600553528749</c:v>
                </c:pt>
                <c:pt idx="194">
                  <c:v>0.98202315458337797</c:v>
                </c:pt>
                <c:pt idx="195">
                  <c:v>0.98257006608461539</c:v>
                </c:pt>
                <c:pt idx="196">
                  <c:v>0.96432339525794619</c:v>
                </c:pt>
                <c:pt idx="197">
                  <c:v>0.96706425049456246</c:v>
                </c:pt>
                <c:pt idx="198">
                  <c:v>0.97901559616190015</c:v>
                </c:pt>
                <c:pt idx="199">
                  <c:v>0.96671061468316766</c:v>
                </c:pt>
                <c:pt idx="200">
                  <c:v>0.9775081872635254</c:v>
                </c:pt>
                <c:pt idx="201">
                  <c:v>0.96779555186228239</c:v>
                </c:pt>
                <c:pt idx="202">
                  <c:v>0.98482387955906636</c:v>
                </c:pt>
                <c:pt idx="203">
                  <c:v>0.9808984446848461</c:v>
                </c:pt>
                <c:pt idx="204">
                  <c:v>0.96011392058981315</c:v>
                </c:pt>
                <c:pt idx="205">
                  <c:v>0.97950890517771039</c:v>
                </c:pt>
                <c:pt idx="206">
                  <c:v>0.94380962203429375</c:v>
                </c:pt>
                <c:pt idx="207">
                  <c:v>0.94447172332708573</c:v>
                </c:pt>
                <c:pt idx="208">
                  <c:v>0.96517088894441472</c:v>
                </c:pt>
                <c:pt idx="209">
                  <c:v>0.94825366356928198</c:v>
                </c:pt>
                <c:pt idx="210">
                  <c:v>0.90637625166134161</c:v>
                </c:pt>
                <c:pt idx="211">
                  <c:v>0.88018511034937252</c:v>
                </c:pt>
                <c:pt idx="212">
                  <c:v>0.88848315258234023</c:v>
                </c:pt>
                <c:pt idx="213">
                  <c:v>0.90094042078052194</c:v>
                </c:pt>
                <c:pt idx="214">
                  <c:v>0.88685046372438303</c:v>
                </c:pt>
                <c:pt idx="215">
                  <c:v>0.87752527980297279</c:v>
                </c:pt>
                <c:pt idx="216">
                  <c:v>0.93479936539743957</c:v>
                </c:pt>
                <c:pt idx="217">
                  <c:v>0.84876909411716184</c:v>
                </c:pt>
                <c:pt idx="218">
                  <c:v>0.82279783145588004</c:v>
                </c:pt>
                <c:pt idx="219">
                  <c:v>0.83255787489803468</c:v>
                </c:pt>
                <c:pt idx="220">
                  <c:v>0.76178324908569461</c:v>
                </c:pt>
                <c:pt idx="221">
                  <c:v>0.76086855316852442</c:v>
                </c:pt>
                <c:pt idx="222">
                  <c:v>0.67644152698053606</c:v>
                </c:pt>
                <c:pt idx="223">
                  <c:v>0.76193228532360946</c:v>
                </c:pt>
                <c:pt idx="224">
                  <c:v>0.81470408104220826</c:v>
                </c:pt>
                <c:pt idx="225">
                  <c:v>0.78878415039279159</c:v>
                </c:pt>
                <c:pt idx="226">
                  <c:v>0.65073929271170328</c:v>
                </c:pt>
                <c:pt idx="227">
                  <c:v>0.65742669570101886</c:v>
                </c:pt>
                <c:pt idx="228">
                  <c:v>0.66565352997772742</c:v>
                </c:pt>
                <c:pt idx="229">
                  <c:v>0.71588674837137545</c:v>
                </c:pt>
                <c:pt idx="230">
                  <c:v>0.79148186145050858</c:v>
                </c:pt>
                <c:pt idx="231">
                  <c:v>0.77481029274499758</c:v>
                </c:pt>
                <c:pt idx="232">
                  <c:v>0.79734489115390816</c:v>
                </c:pt>
                <c:pt idx="233">
                  <c:v>0.76000840007881409</c:v>
                </c:pt>
                <c:pt idx="234">
                  <c:v>0.7209837944152413</c:v>
                </c:pt>
                <c:pt idx="235">
                  <c:v>0.72153600501547066</c:v>
                </c:pt>
                <c:pt idx="236">
                  <c:v>0.73229751984040881</c:v>
                </c:pt>
                <c:pt idx="237">
                  <c:v>0.80381799412214461</c:v>
                </c:pt>
                <c:pt idx="238">
                  <c:v>0.63429156240032014</c:v>
                </c:pt>
                <c:pt idx="239">
                  <c:v>0.63417504025728177</c:v>
                </c:pt>
                <c:pt idx="240">
                  <c:v>0.73959880737815387</c:v>
                </c:pt>
              </c:numCache>
            </c:numRef>
          </c:yVal>
          <c:smooth val="0"/>
          <c:extLst>
            <c:ext xmlns:c16="http://schemas.microsoft.com/office/drawing/2014/chart" uri="{C3380CC4-5D6E-409C-BE32-E72D297353CC}">
              <c16:uniqueId val="{00000000-8292-4979-BC31-378D5406FA42}"/>
            </c:ext>
          </c:extLst>
        </c:ser>
        <c:dLbls>
          <c:showLegendKey val="0"/>
          <c:showVal val="0"/>
          <c:showCatName val="0"/>
          <c:showSerName val="0"/>
          <c:showPercent val="0"/>
          <c:showBubbleSize val="0"/>
        </c:dLbls>
        <c:axId val="589032816"/>
        <c:axId val="589027536"/>
      </c:scatterChart>
      <c:valAx>
        <c:axId val="589032816"/>
        <c:scaling>
          <c:orientation val="minMax"/>
          <c:max val="60"/>
          <c:min val="-6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7536"/>
        <c:crosses val="autoZero"/>
        <c:crossBetween val="midCat"/>
      </c:valAx>
      <c:valAx>
        <c:axId val="58902753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328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7620</xdr:rowOff>
    </xdr:from>
    <xdr:to>
      <xdr:col>3</xdr:col>
      <xdr:colOff>0</xdr:colOff>
      <xdr:row>44</xdr:row>
      <xdr:rowOff>83820</xdr:rowOff>
    </xdr:to>
    <xdr:graphicFrame macro="">
      <xdr:nvGraphicFramePr>
        <xdr:cNvPr id="3" name="Chart 2">
          <a:extLst>
            <a:ext uri="{FF2B5EF4-FFF2-40B4-BE49-F238E27FC236}">
              <a16:creationId xmlns:a16="http://schemas.microsoft.com/office/drawing/2014/main" id="{CA4CCFEF-A82D-C439-75BB-28789ADFE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46</xdr:row>
      <xdr:rowOff>83820</xdr:rowOff>
    </xdr:from>
    <xdr:to>
      <xdr:col>2</xdr:col>
      <xdr:colOff>1127760</xdr:colOff>
      <xdr:row>61</xdr:row>
      <xdr:rowOff>83820</xdr:rowOff>
    </xdr:to>
    <xdr:graphicFrame macro="">
      <xdr:nvGraphicFramePr>
        <xdr:cNvPr id="2" name="Chart 1">
          <a:extLst>
            <a:ext uri="{FF2B5EF4-FFF2-40B4-BE49-F238E27FC236}">
              <a16:creationId xmlns:a16="http://schemas.microsoft.com/office/drawing/2014/main" id="{EB3BEA51-756F-EB69-5922-585B3BDD4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7620</xdr:rowOff>
    </xdr:from>
    <xdr:to>
      <xdr:col>3</xdr:col>
      <xdr:colOff>0</xdr:colOff>
      <xdr:row>44</xdr:row>
      <xdr:rowOff>83820</xdr:rowOff>
    </xdr:to>
    <xdr:graphicFrame macro="">
      <xdr:nvGraphicFramePr>
        <xdr:cNvPr id="2" name="Chart 1">
          <a:extLst>
            <a:ext uri="{FF2B5EF4-FFF2-40B4-BE49-F238E27FC236}">
              <a16:creationId xmlns:a16="http://schemas.microsoft.com/office/drawing/2014/main" id="{B13D0CFE-3841-4ACD-AD52-58E6D036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46</xdr:row>
      <xdr:rowOff>83820</xdr:rowOff>
    </xdr:from>
    <xdr:to>
      <xdr:col>2</xdr:col>
      <xdr:colOff>1127760</xdr:colOff>
      <xdr:row>61</xdr:row>
      <xdr:rowOff>83820</xdr:rowOff>
    </xdr:to>
    <xdr:graphicFrame macro="">
      <xdr:nvGraphicFramePr>
        <xdr:cNvPr id="3" name="Chart 2">
          <a:extLst>
            <a:ext uri="{FF2B5EF4-FFF2-40B4-BE49-F238E27FC236}">
              <a16:creationId xmlns:a16="http://schemas.microsoft.com/office/drawing/2014/main" id="{744DFC33-37AC-4C40-A4D0-401F384F4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AB41-06BE-43F8-A92B-022058B8DA8B}">
  <sheetPr codeName="Sheet1"/>
  <dimension ref="A1:C19"/>
  <sheetViews>
    <sheetView tabSelected="1" workbookViewId="0">
      <selection activeCell="B32" sqref="B32"/>
    </sheetView>
  </sheetViews>
  <sheetFormatPr defaultRowHeight="14.4" x14ac:dyDescent="0.3"/>
  <cols>
    <col min="1" max="1" width="23.33203125" customWidth="1"/>
    <col min="2" max="2" width="9.44140625" bestFit="1" customWidth="1"/>
    <col min="3" max="3" width="14.33203125" customWidth="1"/>
  </cols>
  <sheetData>
    <row r="1" spans="1:3" ht="25.8" x14ac:dyDescent="0.5">
      <c r="A1" s="26" t="s">
        <v>9</v>
      </c>
      <c r="B1" s="26"/>
      <c r="C1" s="26"/>
    </row>
    <row r="2" spans="1:3" ht="18" x14ac:dyDescent="0.35">
      <c r="A2" s="27" t="s">
        <v>26</v>
      </c>
      <c r="B2" s="27"/>
      <c r="C2" s="27"/>
    </row>
    <row r="4" spans="1:3" x14ac:dyDescent="0.3">
      <c r="A4" s="1" t="s">
        <v>5</v>
      </c>
      <c r="B4" s="28" t="s">
        <v>81</v>
      </c>
      <c r="C4" s="28"/>
    </row>
    <row r="5" spans="1:3" x14ac:dyDescent="0.3">
      <c r="A5" s="1" t="s">
        <v>18</v>
      </c>
      <c r="B5" s="28" t="s">
        <v>82</v>
      </c>
      <c r="C5" s="28"/>
    </row>
    <row r="6" spans="1:3" x14ac:dyDescent="0.3">
      <c r="A6" s="1" t="s">
        <v>19</v>
      </c>
      <c r="B6" s="28" t="s">
        <v>20</v>
      </c>
      <c r="C6" s="28"/>
    </row>
    <row r="7" spans="1:3" x14ac:dyDescent="0.3">
      <c r="A7" s="1"/>
    </row>
    <row r="8" spans="1:3" x14ac:dyDescent="0.3">
      <c r="A8" s="1" t="s">
        <v>10</v>
      </c>
      <c r="B8" t="s">
        <v>11</v>
      </c>
    </row>
    <row r="10" spans="1:3" x14ac:dyDescent="0.3">
      <c r="A10" s="1" t="s">
        <v>6</v>
      </c>
      <c r="B10">
        <v>980</v>
      </c>
      <c r="C10" t="s">
        <v>7</v>
      </c>
    </row>
    <row r="11" spans="1:3" x14ac:dyDescent="0.3">
      <c r="A11" s="1" t="s">
        <v>8</v>
      </c>
      <c r="B11">
        <v>50</v>
      </c>
      <c r="C11" t="s">
        <v>3</v>
      </c>
    </row>
    <row r="13" spans="1:3" x14ac:dyDescent="0.3">
      <c r="A13" s="1" t="s">
        <v>21</v>
      </c>
      <c r="B13">
        <v>12</v>
      </c>
      <c r="C13" t="s">
        <v>17</v>
      </c>
    </row>
    <row r="14" spans="1:3" x14ac:dyDescent="0.3">
      <c r="A14" s="1" t="s">
        <v>22</v>
      </c>
      <c r="B14">
        <v>75</v>
      </c>
      <c r="C14" t="s">
        <v>17</v>
      </c>
    </row>
    <row r="15" spans="1:3" x14ac:dyDescent="0.3">
      <c r="A15" s="1" t="s">
        <v>27</v>
      </c>
      <c r="B15">
        <v>0.8</v>
      </c>
      <c r="C15" t="s">
        <v>23</v>
      </c>
    </row>
    <row r="16" spans="1:3" x14ac:dyDescent="0.3">
      <c r="A16" s="1"/>
    </row>
    <row r="17" spans="1:3" x14ac:dyDescent="0.3">
      <c r="A17" s="1" t="s">
        <v>24</v>
      </c>
    </row>
    <row r="18" spans="1:3" x14ac:dyDescent="0.3">
      <c r="A18" s="1" t="s">
        <v>28</v>
      </c>
      <c r="B18">
        <v>10</v>
      </c>
      <c r="C18" t="s">
        <v>25</v>
      </c>
    </row>
    <row r="19" spans="1:3" x14ac:dyDescent="0.3">
      <c r="A19" s="1" t="s">
        <v>29</v>
      </c>
      <c r="B19">
        <v>35</v>
      </c>
      <c r="C19" t="s">
        <v>25</v>
      </c>
    </row>
  </sheetData>
  <mergeCells count="5">
    <mergeCell ref="A1:C1"/>
    <mergeCell ref="A2:C2"/>
    <mergeCell ref="B6:C6"/>
    <mergeCell ref="B5:C5"/>
    <mergeCell ref="B4:C4"/>
  </mergeCells>
  <pageMargins left="0.7" right="0.7" top="0.75" bottom="0.75" header="0.3" footer="0.3"/>
  <pageSetup paperSize="261" orientation="landscape" horizontalDpi="180" verticalDpi="18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7B11-B821-419B-9B57-B24B0E6C9853}">
  <sheetPr codeName="Sheet2"/>
  <dimension ref="A1:R249"/>
  <sheetViews>
    <sheetView topLeftCell="A9" workbookViewId="0">
      <selection activeCell="B28" sqref="B28"/>
    </sheetView>
  </sheetViews>
  <sheetFormatPr defaultRowHeight="14.4" x14ac:dyDescent="0.3"/>
  <cols>
    <col min="1" max="1" width="23.21875" bestFit="1" customWidth="1"/>
    <col min="2" max="2" width="16.33203125" bestFit="1" customWidth="1"/>
    <col min="3" max="3" width="16.5546875" customWidth="1"/>
    <col min="4" max="4" width="1.5546875" customWidth="1"/>
    <col min="5" max="5" width="6.21875" bestFit="1" customWidth="1"/>
    <col min="6" max="6" width="8.33203125" bestFit="1" customWidth="1"/>
    <col min="7" max="8" width="9.109375" bestFit="1" customWidth="1"/>
    <col min="9" max="9" width="10.109375" bestFit="1" customWidth="1"/>
    <col min="10" max="10" width="1.6640625" customWidth="1"/>
    <col min="11" max="11" width="8.21875" bestFit="1" customWidth="1"/>
    <col min="12" max="13" width="8.88671875" bestFit="1" customWidth="1"/>
    <col min="14" max="14" width="8.88671875" customWidth="1"/>
    <col min="17" max="17" width="8.21875" bestFit="1" customWidth="1"/>
  </cols>
  <sheetData>
    <row r="1" spans="1:18" ht="25.8" x14ac:dyDescent="0.5">
      <c r="A1" s="26" t="s">
        <v>38</v>
      </c>
      <c r="B1" s="26"/>
      <c r="C1" s="26"/>
      <c r="E1" s="26" t="s">
        <v>80</v>
      </c>
      <c r="F1" s="26"/>
      <c r="G1" s="26"/>
      <c r="H1" s="26"/>
      <c r="I1" s="26"/>
    </row>
    <row r="3" spans="1:18" x14ac:dyDescent="0.3">
      <c r="A3" s="1" t="s">
        <v>12</v>
      </c>
      <c r="E3" s="29" t="s">
        <v>32</v>
      </c>
      <c r="F3" s="29"/>
      <c r="G3" s="29"/>
      <c r="H3" s="29"/>
      <c r="I3" s="29"/>
      <c r="K3" s="29" t="s">
        <v>42</v>
      </c>
      <c r="L3" s="29"/>
      <c r="M3" s="29"/>
      <c r="N3" s="29"/>
      <c r="O3" s="29"/>
      <c r="P3" s="29"/>
      <c r="Q3" s="29"/>
      <c r="R3" s="29"/>
    </row>
    <row r="4" spans="1:18" x14ac:dyDescent="0.3">
      <c r="A4" s="1"/>
      <c r="E4" s="28" t="s">
        <v>36</v>
      </c>
      <c r="F4" s="28"/>
      <c r="G4" s="28"/>
      <c r="H4" s="28"/>
      <c r="I4" s="28"/>
      <c r="K4" s="28" t="s">
        <v>47</v>
      </c>
      <c r="L4" s="28"/>
      <c r="M4" s="28"/>
      <c r="N4" s="28"/>
      <c r="O4" s="28"/>
      <c r="P4" s="28"/>
      <c r="Q4" s="28"/>
      <c r="R4" s="28"/>
    </row>
    <row r="5" spans="1:18" x14ac:dyDescent="0.3">
      <c r="A5" s="1" t="s">
        <v>13</v>
      </c>
      <c r="B5" t="s">
        <v>0</v>
      </c>
    </row>
    <row r="6" spans="1:18" x14ac:dyDescent="0.3">
      <c r="A6" s="1" t="s">
        <v>14</v>
      </c>
      <c r="B6" t="s">
        <v>4</v>
      </c>
      <c r="E6" s="20" t="s">
        <v>34</v>
      </c>
      <c r="F6" s="20" t="s">
        <v>37</v>
      </c>
      <c r="G6" s="20" t="s">
        <v>37</v>
      </c>
      <c r="H6" s="20" t="s">
        <v>37</v>
      </c>
      <c r="I6" s="20" t="s">
        <v>37</v>
      </c>
      <c r="J6" s="3"/>
      <c r="K6" s="30" t="s">
        <v>50</v>
      </c>
      <c r="L6" s="31"/>
      <c r="M6" s="32"/>
      <c r="N6" s="30" t="s">
        <v>51</v>
      </c>
      <c r="O6" s="31"/>
      <c r="P6" s="32"/>
      <c r="Q6" s="21" t="s">
        <v>46</v>
      </c>
      <c r="R6" s="20" t="s">
        <v>48</v>
      </c>
    </row>
    <row r="7" spans="1:18" x14ac:dyDescent="0.3">
      <c r="A7" s="1" t="s">
        <v>15</v>
      </c>
      <c r="B7" t="s">
        <v>1</v>
      </c>
      <c r="E7" s="10" t="s">
        <v>63</v>
      </c>
      <c r="F7" s="10" t="s">
        <v>35</v>
      </c>
      <c r="G7" s="10" t="s">
        <v>35</v>
      </c>
      <c r="H7" s="10" t="s">
        <v>35</v>
      </c>
      <c r="I7" s="10" t="s">
        <v>35</v>
      </c>
      <c r="J7" s="3"/>
      <c r="K7" s="11" t="s">
        <v>39</v>
      </c>
      <c r="L7" s="3" t="s">
        <v>40</v>
      </c>
      <c r="M7" s="12" t="s">
        <v>41</v>
      </c>
      <c r="N7" s="11" t="s">
        <v>43</v>
      </c>
      <c r="O7" s="3" t="s">
        <v>44</v>
      </c>
      <c r="P7" s="12" t="s">
        <v>45</v>
      </c>
      <c r="Q7" s="13"/>
      <c r="R7" s="10" t="s">
        <v>70</v>
      </c>
    </row>
    <row r="8" spans="1:18" x14ac:dyDescent="0.3">
      <c r="A8" s="1" t="s">
        <v>72</v>
      </c>
      <c r="B8" t="s">
        <v>73</v>
      </c>
      <c r="E8" s="14"/>
      <c r="F8" s="14" t="s">
        <v>66</v>
      </c>
      <c r="G8" s="14" t="s">
        <v>67</v>
      </c>
      <c r="H8" s="14" t="s">
        <v>68</v>
      </c>
      <c r="I8" s="14" t="s">
        <v>69</v>
      </c>
      <c r="J8" s="3"/>
      <c r="K8" s="15"/>
      <c r="L8" s="16"/>
      <c r="M8" s="17"/>
      <c r="N8" s="15"/>
      <c r="O8" s="16"/>
      <c r="P8" s="17"/>
      <c r="Q8" s="18"/>
      <c r="R8" s="19"/>
    </row>
    <row r="9" spans="1:18" x14ac:dyDescent="0.3">
      <c r="A9" s="1" t="s">
        <v>16</v>
      </c>
      <c r="B9" t="s">
        <v>74</v>
      </c>
      <c r="E9" s="4">
        <v>-60</v>
      </c>
      <c r="F9" s="5">
        <v>2.0406000000000001E-5</v>
      </c>
      <c r="G9">
        <v>1.8808E-5</v>
      </c>
      <c r="H9" s="5">
        <v>2.5143999999999998E-5</v>
      </c>
      <c r="I9" s="5">
        <v>2.8498999999999999E-5</v>
      </c>
      <c r="J9" s="5"/>
      <c r="K9" s="5">
        <f t="shared" ref="K9:K72" si="0">F9+H9</f>
        <v>4.5549999999999996E-5</v>
      </c>
      <c r="L9" s="5">
        <f>F9-H9</f>
        <v>-4.7379999999999977E-6</v>
      </c>
      <c r="M9" s="5">
        <f>G9-I9</f>
        <v>-9.6909999999999992E-6</v>
      </c>
      <c r="N9">
        <v>1</v>
      </c>
      <c r="O9" s="5">
        <f>L9/K9</f>
        <v>-0.1040175631174533</v>
      </c>
      <c r="P9" s="5">
        <f>M9/K9</f>
        <v>-0.21275521405049397</v>
      </c>
      <c r="Q9" s="5">
        <f>SQRT(O9^2+P9^2)</f>
        <v>0.23682152466058673</v>
      </c>
      <c r="R9" s="5">
        <f>0.5*ATAN(P9/O9)</f>
        <v>0.55803112311724179</v>
      </c>
    </row>
    <row r="10" spans="1:18" x14ac:dyDescent="0.3">
      <c r="A10" s="1" t="s">
        <v>30</v>
      </c>
      <c r="B10" t="s">
        <v>2</v>
      </c>
      <c r="E10" s="4">
        <v>-59.5</v>
      </c>
      <c r="F10" s="5">
        <v>2.6940999999999998E-5</v>
      </c>
      <c r="G10">
        <v>2.2523000000000001E-5</v>
      </c>
      <c r="H10" s="5">
        <v>2.512E-5</v>
      </c>
      <c r="I10" s="5">
        <v>2.6457000000000001E-5</v>
      </c>
      <c r="J10" s="5"/>
      <c r="K10" s="5">
        <f t="shared" si="0"/>
        <v>5.2061000000000002E-5</v>
      </c>
      <c r="L10" s="5">
        <f t="shared" ref="L10:L73" si="1">F10-H10</f>
        <v>1.8209999999999983E-6</v>
      </c>
      <c r="M10" s="5">
        <f t="shared" ref="M10:M73" si="2">G10-I10</f>
        <v>-3.9339999999999999E-6</v>
      </c>
      <c r="N10">
        <v>1</v>
      </c>
      <c r="O10" s="5">
        <f t="shared" ref="O10:O73" si="3">L10/K10</f>
        <v>3.4978198651581763E-2</v>
      </c>
      <c r="P10" s="5">
        <f t="shared" ref="P10:P73" si="4">M10/K10</f>
        <v>-7.5565202358771441E-2</v>
      </c>
      <c r="Q10" s="5">
        <f t="shared" ref="Q10:Q73" si="5">SQRT(O10^2+P10^2)</f>
        <v>8.3268086254168192E-2</v>
      </c>
      <c r="R10" s="5">
        <f t="shared" ref="R10:R73" si="6">0.5*ATAN(P10/O10)</f>
        <v>-0.56863843386139279</v>
      </c>
    </row>
    <row r="11" spans="1:18" x14ac:dyDescent="0.3">
      <c r="A11" s="1" t="s">
        <v>57</v>
      </c>
      <c r="B11" t="s">
        <v>58</v>
      </c>
      <c r="E11" s="4">
        <v>-59</v>
      </c>
      <c r="F11" s="5">
        <v>2.5187000000000001E-5</v>
      </c>
      <c r="G11">
        <v>2.4229000000000001E-5</v>
      </c>
      <c r="H11" s="5">
        <v>3.0403999999999999E-5</v>
      </c>
      <c r="I11" s="5">
        <v>3.2091999999999997E-5</v>
      </c>
      <c r="J11" s="5"/>
      <c r="K11" s="5">
        <f t="shared" si="0"/>
        <v>5.5591000000000004E-5</v>
      </c>
      <c r="L11" s="5">
        <f t="shared" si="1"/>
        <v>-5.2169999999999977E-6</v>
      </c>
      <c r="M11" s="5">
        <f t="shared" si="2"/>
        <v>-7.8629999999999957E-6</v>
      </c>
      <c r="N11">
        <v>1</v>
      </c>
      <c r="O11" s="5">
        <f t="shared" si="3"/>
        <v>-9.3846126171502536E-2</v>
      </c>
      <c r="P11" s="5">
        <f t="shared" si="4"/>
        <v>-0.1414437588818333</v>
      </c>
      <c r="Q11" s="5">
        <f t="shared" si="5"/>
        <v>0.16974519823553116</v>
      </c>
      <c r="R11" s="5">
        <f t="shared" si="6"/>
        <v>0.49249905541193778</v>
      </c>
    </row>
    <row r="12" spans="1:18" x14ac:dyDescent="0.3">
      <c r="A12" s="1" t="s">
        <v>59</v>
      </c>
      <c r="B12" t="s">
        <v>60</v>
      </c>
      <c r="E12" s="4">
        <v>-58.5</v>
      </c>
      <c r="F12" s="5">
        <v>2.1852999999999999E-5</v>
      </c>
      <c r="G12">
        <v>2.2045999999999999E-5</v>
      </c>
      <c r="H12" s="5">
        <v>2.4241999999999999E-5</v>
      </c>
      <c r="I12" s="5">
        <v>2.3734E-5</v>
      </c>
      <c r="J12" s="5"/>
      <c r="K12" s="5">
        <f t="shared" si="0"/>
        <v>4.6094999999999998E-5</v>
      </c>
      <c r="L12" s="5">
        <f t="shared" si="1"/>
        <v>-2.3890000000000003E-6</v>
      </c>
      <c r="M12" s="5">
        <f t="shared" si="2"/>
        <v>-1.6880000000000015E-6</v>
      </c>
      <c r="N12">
        <v>1</v>
      </c>
      <c r="O12" s="5">
        <f t="shared" si="3"/>
        <v>-5.1827747044147963E-2</v>
      </c>
      <c r="P12" s="5">
        <f t="shared" si="4"/>
        <v>-3.6620023863759663E-2</v>
      </c>
      <c r="Q12" s="5">
        <f t="shared" si="5"/>
        <v>6.3459762932542657E-2</v>
      </c>
      <c r="R12" s="5">
        <f t="shared" si="6"/>
        <v>0.30756147808059392</v>
      </c>
    </row>
    <row r="13" spans="1:18" x14ac:dyDescent="0.3">
      <c r="A13" s="1" t="s">
        <v>31</v>
      </c>
      <c r="E13" s="4">
        <v>-58</v>
      </c>
      <c r="F13" s="5">
        <v>3.1837E-5</v>
      </c>
      <c r="G13">
        <v>2.7999000000000001E-5</v>
      </c>
      <c r="H13" s="5">
        <v>3.6053999999999997E-5</v>
      </c>
      <c r="I13" s="5">
        <v>3.8268E-5</v>
      </c>
      <c r="J13" s="5"/>
      <c r="K13" s="5">
        <f t="shared" si="0"/>
        <v>6.7890999999999991E-5</v>
      </c>
      <c r="L13" s="5">
        <f t="shared" si="1"/>
        <v>-4.2169999999999971E-6</v>
      </c>
      <c r="M13" s="5">
        <f t="shared" si="2"/>
        <v>-1.0268999999999999E-5</v>
      </c>
      <c r="N13">
        <v>1</v>
      </c>
      <c r="O13" s="5">
        <f t="shared" si="3"/>
        <v>-6.2114271405635468E-2</v>
      </c>
      <c r="P13" s="5">
        <f t="shared" si="4"/>
        <v>-0.15125716221590491</v>
      </c>
      <c r="Q13" s="5">
        <f t="shared" si="5"/>
        <v>0.16351425575117759</v>
      </c>
      <c r="R13" s="5">
        <f t="shared" si="6"/>
        <v>0.5905699172614467</v>
      </c>
    </row>
    <row r="14" spans="1:18" x14ac:dyDescent="0.3">
      <c r="A14" s="1"/>
      <c r="E14" s="4">
        <v>-57.5</v>
      </c>
      <c r="F14" s="5">
        <v>3.0543999999999998E-5</v>
      </c>
      <c r="G14">
        <v>2.6692000000000001E-5</v>
      </c>
      <c r="H14" s="5">
        <v>3.3405000000000003E-5</v>
      </c>
      <c r="I14" s="5">
        <v>3.7203000000000003E-5</v>
      </c>
      <c r="J14" s="5"/>
      <c r="K14" s="5">
        <f t="shared" si="0"/>
        <v>6.3948999999999994E-5</v>
      </c>
      <c r="L14" s="5">
        <f t="shared" si="1"/>
        <v>-2.8610000000000053E-6</v>
      </c>
      <c r="M14" s="5">
        <f t="shared" si="2"/>
        <v>-1.0511000000000002E-5</v>
      </c>
      <c r="N14">
        <v>1</v>
      </c>
      <c r="O14" s="5">
        <f t="shared" si="3"/>
        <v>-4.4738776212294259E-2</v>
      </c>
      <c r="P14" s="5">
        <f t="shared" si="4"/>
        <v>-0.16436535364118285</v>
      </c>
      <c r="Q14" s="5">
        <f t="shared" si="5"/>
        <v>0.17034531861652333</v>
      </c>
      <c r="R14" s="5">
        <f t="shared" si="6"/>
        <v>0.65252172818645959</v>
      </c>
    </row>
    <row r="15" spans="1:18" x14ac:dyDescent="0.3">
      <c r="A15" s="1" t="s">
        <v>33</v>
      </c>
      <c r="B15" s="2">
        <v>20</v>
      </c>
      <c r="C15" s="2" t="s">
        <v>65</v>
      </c>
      <c r="E15" s="4">
        <v>-57</v>
      </c>
      <c r="F15" s="5">
        <v>3.3099000000000003E-5</v>
      </c>
      <c r="G15">
        <v>2.4654000000000001E-5</v>
      </c>
      <c r="H15" s="5">
        <v>2.1254999999999999E-5</v>
      </c>
      <c r="I15" s="5">
        <v>3.0482000000000001E-5</v>
      </c>
      <c r="J15" s="5"/>
      <c r="K15" s="5">
        <f t="shared" si="0"/>
        <v>5.4354000000000002E-5</v>
      </c>
      <c r="L15" s="5">
        <f t="shared" si="1"/>
        <v>1.1844000000000004E-5</v>
      </c>
      <c r="M15" s="5">
        <f t="shared" si="2"/>
        <v>-5.8279999999999991E-6</v>
      </c>
      <c r="N15">
        <v>1</v>
      </c>
      <c r="O15" s="5">
        <f t="shared" si="3"/>
        <v>0.21790484600949339</v>
      </c>
      <c r="P15" s="5">
        <f t="shared" si="4"/>
        <v>-0.10722301946498876</v>
      </c>
      <c r="Q15" s="5">
        <f t="shared" si="5"/>
        <v>0.24285653752289721</v>
      </c>
      <c r="R15" s="5">
        <f t="shared" si="6"/>
        <v>-0.22863913419107137</v>
      </c>
    </row>
    <row r="16" spans="1:18" x14ac:dyDescent="0.3">
      <c r="A16" s="1" t="s">
        <v>75</v>
      </c>
      <c r="B16" s="2">
        <v>4.9974999999999996</v>
      </c>
      <c r="C16" s="2" t="s">
        <v>3</v>
      </c>
      <c r="E16" s="4">
        <v>-56.5</v>
      </c>
      <c r="F16" s="5">
        <v>3.8377999999999997E-5</v>
      </c>
      <c r="G16">
        <v>2.9448999999999999E-5</v>
      </c>
      <c r="H16" s="5">
        <v>2.747E-5</v>
      </c>
      <c r="I16" s="5">
        <v>3.7505000000000001E-5</v>
      </c>
      <c r="J16" s="5"/>
      <c r="K16" s="5">
        <f t="shared" si="0"/>
        <v>6.5847999999999997E-5</v>
      </c>
      <c r="L16" s="5">
        <f t="shared" si="1"/>
        <v>1.0907999999999998E-5</v>
      </c>
      <c r="M16" s="5">
        <f t="shared" si="2"/>
        <v>-8.0560000000000022E-6</v>
      </c>
      <c r="N16">
        <v>1</v>
      </c>
      <c r="O16" s="5">
        <f t="shared" si="3"/>
        <v>0.1656542339934394</v>
      </c>
      <c r="P16" s="5">
        <f t="shared" si="4"/>
        <v>-0.12234236423277856</v>
      </c>
      <c r="Q16" s="5">
        <f t="shared" si="5"/>
        <v>0.20593440539652191</v>
      </c>
      <c r="R16" s="5">
        <f t="shared" si="6"/>
        <v>-0.31806330560535884</v>
      </c>
    </row>
    <row r="17" spans="1:18" x14ac:dyDescent="0.3">
      <c r="A17" s="1" t="s">
        <v>78</v>
      </c>
      <c r="B17">
        <v>1.6E-2</v>
      </c>
      <c r="C17" t="s">
        <v>17</v>
      </c>
      <c r="E17" s="4">
        <v>-56</v>
      </c>
      <c r="F17" s="5">
        <v>3.4264999999999998E-5</v>
      </c>
      <c r="G17">
        <v>2.6684000000000001E-5</v>
      </c>
      <c r="H17" s="5">
        <v>2.4579999999999998E-5</v>
      </c>
      <c r="I17" s="5">
        <v>3.1755999999999999E-5</v>
      </c>
      <c r="J17" s="5"/>
      <c r="K17" s="5">
        <f t="shared" si="0"/>
        <v>5.8844999999999996E-5</v>
      </c>
      <c r="L17" s="5">
        <f t="shared" si="1"/>
        <v>9.6849999999999996E-6</v>
      </c>
      <c r="M17" s="5">
        <f t="shared" si="2"/>
        <v>-5.0719999999999982E-6</v>
      </c>
      <c r="N17">
        <v>1</v>
      </c>
      <c r="O17" s="5">
        <f t="shared" si="3"/>
        <v>0.16458492650182682</v>
      </c>
      <c r="P17" s="5">
        <f t="shared" si="4"/>
        <v>-8.6192539723001074E-2</v>
      </c>
      <c r="Q17" s="5">
        <f t="shared" si="5"/>
        <v>0.18578846017853975</v>
      </c>
      <c r="R17" s="5">
        <f t="shared" si="6"/>
        <v>-0.24121227629014308</v>
      </c>
    </row>
    <row r="18" spans="1:18" x14ac:dyDescent="0.3">
      <c r="A18" s="1" t="s">
        <v>76</v>
      </c>
      <c r="B18" s="2">
        <v>275</v>
      </c>
      <c r="C18" s="2" t="s">
        <v>77</v>
      </c>
      <c r="E18" s="4">
        <v>-55.5</v>
      </c>
      <c r="F18" s="5">
        <v>2.7053E-5</v>
      </c>
      <c r="G18">
        <v>2.0775999999999999E-5</v>
      </c>
      <c r="H18" s="5">
        <v>1.7555999999999999E-5</v>
      </c>
      <c r="I18" s="5">
        <v>2.1665999999999999E-5</v>
      </c>
      <c r="J18" s="5"/>
      <c r="K18" s="5">
        <f t="shared" si="0"/>
        <v>4.4608999999999999E-5</v>
      </c>
      <c r="L18" s="5">
        <f t="shared" si="1"/>
        <v>9.4970000000000007E-6</v>
      </c>
      <c r="M18" s="5">
        <f t="shared" si="2"/>
        <v>-8.8999999999999995E-7</v>
      </c>
      <c r="N18">
        <v>1</v>
      </c>
      <c r="O18" s="5">
        <f t="shared" si="3"/>
        <v>0.21289425900603021</v>
      </c>
      <c r="P18" s="5">
        <f t="shared" si="4"/>
        <v>-1.9951130937703152E-2</v>
      </c>
      <c r="Q18" s="5">
        <f t="shared" si="5"/>
        <v>0.21382706363652859</v>
      </c>
      <c r="R18" s="5">
        <f t="shared" si="6"/>
        <v>-4.6720450375632175E-2</v>
      </c>
    </row>
    <row r="19" spans="1:18" x14ac:dyDescent="0.3">
      <c r="A19" s="1"/>
      <c r="E19" s="4">
        <v>-55</v>
      </c>
      <c r="F19" s="5">
        <v>4.1931999999999998E-5</v>
      </c>
      <c r="G19">
        <v>2.9609000000000001E-5</v>
      </c>
      <c r="H19" s="5">
        <v>2.3421000000000002E-5</v>
      </c>
      <c r="I19" s="5">
        <v>3.4026999999999998E-5</v>
      </c>
      <c r="J19" s="5"/>
      <c r="K19" s="5">
        <f t="shared" si="0"/>
        <v>6.5352999999999996E-5</v>
      </c>
      <c r="L19" s="5">
        <f t="shared" si="1"/>
        <v>1.8510999999999996E-5</v>
      </c>
      <c r="M19" s="5">
        <f t="shared" si="2"/>
        <v>-4.4179999999999973E-6</v>
      </c>
      <c r="N19">
        <v>1</v>
      </c>
      <c r="O19" s="5">
        <f t="shared" si="3"/>
        <v>0.28324636971523875</v>
      </c>
      <c r="P19" s="5">
        <f t="shared" si="4"/>
        <v>-6.7602099368047341E-2</v>
      </c>
      <c r="Q19" s="5">
        <f t="shared" si="5"/>
        <v>0.29120190554979042</v>
      </c>
      <c r="R19" s="5">
        <f t="shared" si="6"/>
        <v>-0.11714299814985202</v>
      </c>
    </row>
    <row r="20" spans="1:18" x14ac:dyDescent="0.3">
      <c r="A20" s="1" t="s">
        <v>49</v>
      </c>
      <c r="B20" s="4">
        <f>ABS(B27)+ABS(B28)</f>
        <v>7.9649263240948347</v>
      </c>
      <c r="C20" t="s">
        <v>64</v>
      </c>
      <c r="E20" s="4">
        <v>-54.5</v>
      </c>
      <c r="F20" s="5">
        <v>3.1531E-5</v>
      </c>
      <c r="G20">
        <v>2.4862999999999999E-5</v>
      </c>
      <c r="H20" s="5">
        <v>2.3947999999999998E-5</v>
      </c>
      <c r="I20" s="5">
        <v>2.8962000000000002E-5</v>
      </c>
      <c r="J20" s="5"/>
      <c r="K20" s="5">
        <f t="shared" si="0"/>
        <v>5.5479000000000002E-5</v>
      </c>
      <c r="L20" s="5">
        <f t="shared" si="1"/>
        <v>7.5830000000000018E-6</v>
      </c>
      <c r="M20" s="5">
        <f t="shared" si="2"/>
        <v>-4.0990000000000026E-6</v>
      </c>
      <c r="N20">
        <v>1</v>
      </c>
      <c r="O20" s="5">
        <f t="shared" si="3"/>
        <v>0.13668234827592424</v>
      </c>
      <c r="P20" s="5">
        <f t="shared" si="4"/>
        <v>-7.3883811892788309E-2</v>
      </c>
      <c r="Q20" s="5">
        <f t="shared" si="5"/>
        <v>0.15537336319340578</v>
      </c>
      <c r="R20" s="5">
        <f t="shared" si="6"/>
        <v>-0.24777997409186656</v>
      </c>
    </row>
    <row r="21" spans="1:18" x14ac:dyDescent="0.3">
      <c r="A21" s="1" t="s">
        <v>62</v>
      </c>
      <c r="B21" s="6">
        <f>MAX(Q:Q)*100</f>
        <v>98.555002186060449</v>
      </c>
      <c r="C21" t="s">
        <v>56</v>
      </c>
      <c r="E21" s="4">
        <v>-54</v>
      </c>
      <c r="F21" s="5">
        <v>3.2656E-5</v>
      </c>
      <c r="G21">
        <v>2.1525000000000001E-5</v>
      </c>
      <c r="H21" s="5">
        <v>2.3637000000000001E-5</v>
      </c>
      <c r="I21" s="5">
        <v>3.7710000000000003E-5</v>
      </c>
      <c r="J21" s="5"/>
      <c r="K21" s="5">
        <f t="shared" si="0"/>
        <v>5.6292999999999998E-5</v>
      </c>
      <c r="L21" s="5">
        <f t="shared" si="1"/>
        <v>9.0189999999999995E-6</v>
      </c>
      <c r="M21" s="5">
        <f t="shared" si="2"/>
        <v>-1.6185000000000002E-5</v>
      </c>
      <c r="N21">
        <v>1</v>
      </c>
      <c r="O21" s="5">
        <f t="shared" si="3"/>
        <v>0.16021530208018758</v>
      </c>
      <c r="P21" s="5">
        <f t="shared" si="4"/>
        <v>-0.28751354520100192</v>
      </c>
      <c r="Q21" s="5">
        <f t="shared" si="5"/>
        <v>0.32913976012431911</v>
      </c>
      <c r="R21" s="5">
        <f t="shared" si="6"/>
        <v>-0.53120412229471381</v>
      </c>
    </row>
    <row r="22" spans="1:18" x14ac:dyDescent="0.3">
      <c r="A22" s="1"/>
      <c r="B22" s="6"/>
      <c r="E22" s="4">
        <v>-53.5</v>
      </c>
      <c r="F22" s="5">
        <v>3.6374000000000001E-5</v>
      </c>
      <c r="G22">
        <v>2.4094999999999999E-5</v>
      </c>
      <c r="H22" s="5">
        <v>2.7253000000000001E-5</v>
      </c>
      <c r="I22" s="5">
        <v>4.0487E-5</v>
      </c>
      <c r="J22" s="5"/>
      <c r="K22" s="5">
        <f t="shared" si="0"/>
        <v>6.3627000000000006E-5</v>
      </c>
      <c r="L22" s="5">
        <f t="shared" si="1"/>
        <v>9.1209999999999996E-6</v>
      </c>
      <c r="M22" s="5">
        <f t="shared" si="2"/>
        <v>-1.6392000000000002E-5</v>
      </c>
      <c r="N22">
        <v>1</v>
      </c>
      <c r="O22" s="5">
        <f t="shared" si="3"/>
        <v>0.14335109308941171</v>
      </c>
      <c r="P22" s="5">
        <f t="shared" si="4"/>
        <v>-0.25762647932481492</v>
      </c>
      <c r="Q22" s="5">
        <f t="shared" si="5"/>
        <v>0.29482357222452288</v>
      </c>
      <c r="R22" s="5">
        <f t="shared" si="6"/>
        <v>-0.53151494450264158</v>
      </c>
    </row>
    <row r="23" spans="1:18" x14ac:dyDescent="0.3">
      <c r="A23" s="7" t="s">
        <v>61</v>
      </c>
      <c r="B23" s="22"/>
      <c r="C23" s="7"/>
      <c r="E23" s="4">
        <v>-53</v>
      </c>
      <c r="F23" s="5">
        <v>3.6053999999999997E-5</v>
      </c>
      <c r="G23">
        <v>2.2906999999999999E-5</v>
      </c>
      <c r="H23" s="5">
        <v>3.1671000000000002E-5</v>
      </c>
      <c r="I23" s="5">
        <v>4.5099000000000003E-5</v>
      </c>
      <c r="J23" s="5"/>
      <c r="K23" s="5">
        <f t="shared" si="0"/>
        <v>6.7725000000000006E-5</v>
      </c>
      <c r="L23" s="5">
        <f t="shared" si="1"/>
        <v>4.3829999999999951E-6</v>
      </c>
      <c r="M23" s="5">
        <f t="shared" si="2"/>
        <v>-2.2192000000000004E-5</v>
      </c>
      <c r="N23">
        <v>1</v>
      </c>
      <c r="O23" s="5">
        <f t="shared" si="3"/>
        <v>6.4717607973421853E-2</v>
      </c>
      <c r="P23" s="5">
        <f t="shared" si="4"/>
        <v>-0.3276781100036914</v>
      </c>
      <c r="Q23" s="5">
        <f t="shared" si="5"/>
        <v>0.33400795283554668</v>
      </c>
      <c r="R23" s="5">
        <f t="shared" si="6"/>
        <v>-0.68790114757385046</v>
      </c>
    </row>
    <row r="24" spans="1:18" x14ac:dyDescent="0.3">
      <c r="A24" s="7" t="s">
        <v>52</v>
      </c>
      <c r="B24" s="9">
        <f>MAX(F:F)</f>
        <v>0.62054799999999999</v>
      </c>
      <c r="C24" s="23"/>
      <c r="E24" s="4">
        <v>-52.5</v>
      </c>
      <c r="F24" s="5">
        <v>2.4289000000000001E-5</v>
      </c>
      <c r="G24">
        <v>2.1488000000000002E-5</v>
      </c>
      <c r="H24" s="5">
        <v>1.9228E-5</v>
      </c>
      <c r="I24" s="5">
        <v>2.1953000000000001E-5</v>
      </c>
      <c r="J24" s="5"/>
      <c r="K24" s="5">
        <f t="shared" si="0"/>
        <v>4.3516999999999997E-5</v>
      </c>
      <c r="L24" s="5">
        <f t="shared" si="1"/>
        <v>5.0610000000000012E-6</v>
      </c>
      <c r="M24" s="5">
        <f t="shared" si="2"/>
        <v>-4.6499999999999978E-7</v>
      </c>
      <c r="N24">
        <v>1</v>
      </c>
      <c r="O24" s="5">
        <f t="shared" si="3"/>
        <v>0.11629937725486594</v>
      </c>
      <c r="P24" s="5">
        <f t="shared" si="4"/>
        <v>-1.0685479237998939E-2</v>
      </c>
      <c r="Q24" s="5">
        <f t="shared" si="5"/>
        <v>0.11678923159442113</v>
      </c>
      <c r="R24" s="5">
        <f t="shared" si="6"/>
        <v>-4.5810918227561538E-2</v>
      </c>
    </row>
    <row r="25" spans="1:18" x14ac:dyDescent="0.3">
      <c r="A25" s="7" t="s">
        <v>71</v>
      </c>
      <c r="B25" s="23">
        <f>MATCH(B24,F:F,0)</f>
        <v>127</v>
      </c>
      <c r="C25" s="23"/>
      <c r="E25" s="4">
        <v>-52</v>
      </c>
      <c r="F25" s="5">
        <v>2.3354E-5</v>
      </c>
      <c r="G25">
        <v>1.7133E-5</v>
      </c>
      <c r="H25" s="5">
        <v>1.7339000000000001E-5</v>
      </c>
      <c r="I25" s="5">
        <v>2.3285000000000002E-5</v>
      </c>
      <c r="J25" s="5"/>
      <c r="K25" s="5">
        <f t="shared" si="0"/>
        <v>4.0692999999999998E-5</v>
      </c>
      <c r="L25" s="5">
        <f t="shared" si="1"/>
        <v>6.0149999999999992E-6</v>
      </c>
      <c r="M25" s="5">
        <f t="shared" si="2"/>
        <v>-6.1520000000000014E-6</v>
      </c>
      <c r="N25">
        <v>1</v>
      </c>
      <c r="O25" s="5">
        <f t="shared" si="3"/>
        <v>0.14781412036468186</v>
      </c>
      <c r="P25" s="5">
        <f t="shared" si="4"/>
        <v>-0.15118079276534052</v>
      </c>
      <c r="Q25" s="5">
        <f t="shared" si="5"/>
        <v>0.21143473290909773</v>
      </c>
      <c r="R25" s="5">
        <f t="shared" si="6"/>
        <v>-0.39832882652114748</v>
      </c>
    </row>
    <row r="26" spans="1:18" x14ac:dyDescent="0.3">
      <c r="A26" s="7" t="s">
        <v>53</v>
      </c>
      <c r="B26" s="23">
        <f>B24/2</f>
        <v>0.31027399999999999</v>
      </c>
      <c r="C26" s="9"/>
      <c r="E26" s="4">
        <v>-51.5</v>
      </c>
      <c r="F26" s="5">
        <v>2.2232999999999999E-5</v>
      </c>
      <c r="G26">
        <v>1.8053000000000001E-5</v>
      </c>
      <c r="H26" s="5">
        <v>2.069E-5</v>
      </c>
      <c r="I26" s="5">
        <v>2.4745000000000001E-5</v>
      </c>
      <c r="J26" s="5"/>
      <c r="K26" s="5">
        <f t="shared" si="0"/>
        <v>4.2922999999999995E-5</v>
      </c>
      <c r="L26" s="5">
        <f t="shared" si="1"/>
        <v>1.5429999999999986E-6</v>
      </c>
      <c r="M26" s="5">
        <f t="shared" si="2"/>
        <v>-6.6919999999999996E-6</v>
      </c>
      <c r="N26">
        <v>1</v>
      </c>
      <c r="O26" s="5">
        <f t="shared" si="3"/>
        <v>3.5948093096941004E-2</v>
      </c>
      <c r="P26" s="5">
        <f t="shared" si="4"/>
        <v>-0.1559070894392284</v>
      </c>
      <c r="Q26" s="5">
        <f t="shared" si="5"/>
        <v>0.15999776853043265</v>
      </c>
      <c r="R26" s="5">
        <f t="shared" si="6"/>
        <v>-0.67209150881009583</v>
      </c>
    </row>
    <row r="27" spans="1:18" x14ac:dyDescent="0.3">
      <c r="A27" s="7" t="s">
        <v>54</v>
      </c>
      <c r="B27" s="24">
        <f>E119 + (B26 -F119) * (E120- E119) / (F120- F119)</f>
        <v>-4.9160636972896032</v>
      </c>
      <c r="C27" s="9" t="s">
        <v>64</v>
      </c>
      <c r="E27" s="4">
        <v>-51</v>
      </c>
      <c r="F27" s="5">
        <v>2.4278E-5</v>
      </c>
      <c r="G27">
        <v>2.2229E-5</v>
      </c>
      <c r="H27" s="5">
        <v>2.1645999999999999E-5</v>
      </c>
      <c r="I27" s="5">
        <v>2.4066999999999998E-5</v>
      </c>
      <c r="J27" s="5"/>
      <c r="K27" s="5">
        <f t="shared" si="0"/>
        <v>4.5924000000000003E-5</v>
      </c>
      <c r="L27" s="5">
        <f t="shared" si="1"/>
        <v>2.6320000000000012E-6</v>
      </c>
      <c r="M27" s="5">
        <f t="shared" si="2"/>
        <v>-1.8379999999999983E-6</v>
      </c>
      <c r="N27">
        <v>1</v>
      </c>
      <c r="O27" s="5">
        <f t="shared" si="3"/>
        <v>5.7312080829196088E-2</v>
      </c>
      <c r="P27" s="5">
        <f t="shared" si="4"/>
        <v>-4.0022646110965905E-2</v>
      </c>
      <c r="Q27" s="5">
        <f t="shared" si="5"/>
        <v>6.9903410579855968E-2</v>
      </c>
      <c r="R27" s="5">
        <f t="shared" si="6"/>
        <v>-0.30480155743182652</v>
      </c>
    </row>
    <row r="28" spans="1:18" x14ac:dyDescent="0.3">
      <c r="A28" s="7" t="s">
        <v>55</v>
      </c>
      <c r="B28" s="24">
        <f>E135 + (B26 -F135) * (E136 - E135) / (F136- F135)</f>
        <v>3.0488626268052315</v>
      </c>
      <c r="C28" s="9" t="s">
        <v>64</v>
      </c>
      <c r="E28" s="4">
        <v>-50.5</v>
      </c>
      <c r="F28" s="5">
        <v>2.1242000000000001E-5</v>
      </c>
      <c r="G28">
        <v>1.7139999999999999E-5</v>
      </c>
      <c r="H28" s="5">
        <v>1.5313000000000001E-5</v>
      </c>
      <c r="I28" s="5">
        <v>1.9026999999999999E-5</v>
      </c>
      <c r="J28" s="5"/>
      <c r="K28" s="5">
        <f t="shared" si="0"/>
        <v>3.6555000000000005E-5</v>
      </c>
      <c r="L28" s="5">
        <f t="shared" si="1"/>
        <v>5.9290000000000003E-6</v>
      </c>
      <c r="M28" s="5">
        <f t="shared" si="2"/>
        <v>-1.8870000000000007E-6</v>
      </c>
      <c r="N28">
        <v>1</v>
      </c>
      <c r="O28" s="5">
        <f t="shared" si="3"/>
        <v>0.16219395431541511</v>
      </c>
      <c r="P28" s="5">
        <f t="shared" si="4"/>
        <v>-5.162084530160034E-2</v>
      </c>
      <c r="Q28" s="5">
        <f t="shared" si="5"/>
        <v>0.17021043001568006</v>
      </c>
      <c r="R28" s="5">
        <f t="shared" si="6"/>
        <v>-0.15406467881578079</v>
      </c>
    </row>
    <row r="29" spans="1:18" x14ac:dyDescent="0.3">
      <c r="E29" s="4">
        <v>-50</v>
      </c>
      <c r="F29" s="5">
        <v>2.0899000000000001E-5</v>
      </c>
      <c r="G29">
        <v>1.7591000000000001E-5</v>
      </c>
      <c r="H29" s="5">
        <v>1.6781000000000001E-5</v>
      </c>
      <c r="I29" s="5">
        <v>1.9893000000000001E-5</v>
      </c>
      <c r="J29" s="5"/>
      <c r="K29" s="5">
        <f t="shared" si="0"/>
        <v>3.7680000000000005E-5</v>
      </c>
      <c r="L29" s="5">
        <f t="shared" si="1"/>
        <v>4.1180000000000002E-6</v>
      </c>
      <c r="M29" s="5">
        <f t="shared" si="2"/>
        <v>-2.3019999999999993E-6</v>
      </c>
      <c r="N29">
        <v>1</v>
      </c>
      <c r="O29" s="5">
        <f t="shared" si="3"/>
        <v>0.10928874734607218</v>
      </c>
      <c r="P29" s="5">
        <f t="shared" si="4"/>
        <v>-6.1093418259023327E-2</v>
      </c>
      <c r="Q29" s="5">
        <f t="shared" si="5"/>
        <v>0.12520557515959727</v>
      </c>
      <c r="R29" s="5">
        <f t="shared" si="6"/>
        <v>-0.25486688070331043</v>
      </c>
    </row>
    <row r="30" spans="1:18" x14ac:dyDescent="0.3">
      <c r="E30" s="4">
        <v>-49.5</v>
      </c>
      <c r="F30" s="5">
        <v>2.3938999999999999E-5</v>
      </c>
      <c r="G30">
        <v>1.961E-5</v>
      </c>
      <c r="H30" s="5">
        <v>1.9902999999999999E-5</v>
      </c>
      <c r="I30" s="5">
        <v>2.3978E-5</v>
      </c>
      <c r="J30" s="5"/>
      <c r="K30" s="5">
        <f t="shared" si="0"/>
        <v>4.3841999999999998E-5</v>
      </c>
      <c r="L30" s="5">
        <f t="shared" si="1"/>
        <v>4.036E-6</v>
      </c>
      <c r="M30" s="5">
        <f t="shared" si="2"/>
        <v>-4.3679999999999995E-6</v>
      </c>
      <c r="N30">
        <v>1</v>
      </c>
      <c r="O30" s="5">
        <f t="shared" si="3"/>
        <v>9.2057844076456369E-2</v>
      </c>
      <c r="P30" s="5">
        <f t="shared" si="4"/>
        <v>-9.9630491309703015E-2</v>
      </c>
      <c r="Q30" s="5">
        <f t="shared" si="5"/>
        <v>0.13564984870842267</v>
      </c>
      <c r="R30" s="5">
        <f t="shared" si="6"/>
        <v>-0.41244131457489236</v>
      </c>
    </row>
    <row r="31" spans="1:18" x14ac:dyDescent="0.3">
      <c r="E31" s="4">
        <v>-49</v>
      </c>
      <c r="F31" s="5">
        <v>2.0526999999999998E-5</v>
      </c>
      <c r="G31">
        <v>1.8604E-5</v>
      </c>
      <c r="H31" s="5">
        <v>1.5245999999999999E-5</v>
      </c>
      <c r="I31" s="5">
        <v>1.7159E-5</v>
      </c>
      <c r="J31" s="5"/>
      <c r="K31" s="5">
        <f t="shared" si="0"/>
        <v>3.5772999999999998E-5</v>
      </c>
      <c r="L31" s="5">
        <f t="shared" si="1"/>
        <v>5.2809999999999991E-6</v>
      </c>
      <c r="M31" s="5">
        <f t="shared" si="2"/>
        <v>1.4450000000000006E-6</v>
      </c>
      <c r="N31">
        <v>1</v>
      </c>
      <c r="O31" s="5">
        <f t="shared" si="3"/>
        <v>0.14762530400022361</v>
      </c>
      <c r="P31" s="5">
        <f t="shared" si="4"/>
        <v>4.0393592933217808E-2</v>
      </c>
      <c r="Q31" s="5">
        <f t="shared" si="5"/>
        <v>0.15305186288057046</v>
      </c>
      <c r="R31" s="5">
        <f t="shared" si="6"/>
        <v>0.13354251760699604</v>
      </c>
    </row>
    <row r="32" spans="1:18" x14ac:dyDescent="0.3">
      <c r="E32" s="4">
        <v>-48.5</v>
      </c>
      <c r="F32" s="5">
        <v>2.3212000000000001E-5</v>
      </c>
      <c r="G32">
        <v>1.8552000000000001E-5</v>
      </c>
      <c r="H32" s="5">
        <v>1.5302E-5</v>
      </c>
      <c r="I32" s="5">
        <v>1.9919E-5</v>
      </c>
      <c r="J32" s="5"/>
      <c r="K32" s="5">
        <f t="shared" si="0"/>
        <v>3.8514000000000004E-5</v>
      </c>
      <c r="L32" s="5">
        <f t="shared" si="1"/>
        <v>7.9100000000000005E-6</v>
      </c>
      <c r="M32" s="5">
        <f t="shared" si="2"/>
        <v>-1.3669999999999989E-6</v>
      </c>
      <c r="N32">
        <v>1</v>
      </c>
      <c r="O32" s="5">
        <f t="shared" si="3"/>
        <v>0.20537986186841148</v>
      </c>
      <c r="P32" s="5">
        <f t="shared" si="4"/>
        <v>-3.5493586747676137E-2</v>
      </c>
      <c r="Q32" s="5">
        <f t="shared" si="5"/>
        <v>0.20842428448072597</v>
      </c>
      <c r="R32" s="5">
        <f t="shared" si="6"/>
        <v>-8.5564451954585327E-2</v>
      </c>
    </row>
    <row r="33" spans="5:18" x14ac:dyDescent="0.3">
      <c r="E33" s="4">
        <v>-48</v>
      </c>
      <c r="F33" s="5">
        <v>2.5746E-5</v>
      </c>
      <c r="G33">
        <v>2.1223E-5</v>
      </c>
      <c r="H33" s="5">
        <v>2.1294E-5</v>
      </c>
      <c r="I33" s="5">
        <v>2.6584000000000002E-5</v>
      </c>
      <c r="J33" s="5"/>
      <c r="K33" s="5">
        <f t="shared" si="0"/>
        <v>4.7039999999999997E-5</v>
      </c>
      <c r="L33" s="5">
        <f t="shared" si="1"/>
        <v>4.4520000000000007E-6</v>
      </c>
      <c r="M33" s="5">
        <f t="shared" si="2"/>
        <v>-5.3610000000000017E-6</v>
      </c>
      <c r="N33">
        <v>1</v>
      </c>
      <c r="O33" s="5">
        <f t="shared" si="3"/>
        <v>9.4642857142857167E-2</v>
      </c>
      <c r="P33" s="5">
        <f t="shared" si="4"/>
        <v>-0.11396683673469392</v>
      </c>
      <c r="Q33" s="5">
        <f t="shared" si="5"/>
        <v>0.14814084610084974</v>
      </c>
      <c r="R33" s="5">
        <f t="shared" si="6"/>
        <v>-0.43888339554021649</v>
      </c>
    </row>
    <row r="34" spans="5:18" x14ac:dyDescent="0.3">
      <c r="E34" s="4">
        <v>-47.5</v>
      </c>
      <c r="F34" s="5">
        <v>2.3949999999999999E-5</v>
      </c>
      <c r="G34">
        <v>2.1599000000000001E-5</v>
      </c>
      <c r="H34" s="5">
        <v>1.9984E-5</v>
      </c>
      <c r="I34" s="5">
        <v>2.268E-5</v>
      </c>
      <c r="J34" s="5"/>
      <c r="K34" s="5">
        <f t="shared" si="0"/>
        <v>4.3934000000000003E-5</v>
      </c>
      <c r="L34" s="5">
        <f t="shared" si="1"/>
        <v>3.965999999999999E-6</v>
      </c>
      <c r="M34" s="5">
        <f t="shared" si="2"/>
        <v>-1.0809999999999986E-6</v>
      </c>
      <c r="N34">
        <v>1</v>
      </c>
      <c r="O34" s="5">
        <f t="shared" si="3"/>
        <v>9.0271771293303563E-2</v>
      </c>
      <c r="P34" s="5">
        <f t="shared" si="4"/>
        <v>-2.4605089452360326E-2</v>
      </c>
      <c r="Q34" s="5">
        <f t="shared" si="5"/>
        <v>9.3564967372351274E-2</v>
      </c>
      <c r="R34" s="5">
        <f t="shared" si="6"/>
        <v>-0.1330513483507943</v>
      </c>
    </row>
    <row r="35" spans="5:18" x14ac:dyDescent="0.3">
      <c r="E35" s="4">
        <v>-47</v>
      </c>
      <c r="F35" s="5">
        <v>2.7127999999999998E-5</v>
      </c>
      <c r="G35">
        <v>2.0149999999999999E-5</v>
      </c>
      <c r="H35" s="5">
        <v>1.9575000000000001E-5</v>
      </c>
      <c r="I35" s="5">
        <v>2.6395999999999999E-5</v>
      </c>
      <c r="J35" s="5"/>
      <c r="K35" s="5">
        <f t="shared" si="0"/>
        <v>4.6703000000000003E-5</v>
      </c>
      <c r="L35" s="5">
        <f t="shared" si="1"/>
        <v>7.552999999999997E-6</v>
      </c>
      <c r="M35" s="5">
        <f t="shared" si="2"/>
        <v>-6.2460000000000008E-6</v>
      </c>
      <c r="N35">
        <v>1</v>
      </c>
      <c r="O35" s="5">
        <f t="shared" si="3"/>
        <v>0.16172408624713608</v>
      </c>
      <c r="P35" s="5">
        <f t="shared" si="4"/>
        <v>-0.13373873198723851</v>
      </c>
      <c r="Q35" s="5">
        <f t="shared" si="5"/>
        <v>0.20985882994533617</v>
      </c>
      <c r="R35" s="5">
        <f t="shared" si="6"/>
        <v>-0.34548144262032404</v>
      </c>
    </row>
    <row r="36" spans="5:18" x14ac:dyDescent="0.3">
      <c r="E36" s="4">
        <v>-46.5</v>
      </c>
      <c r="F36" s="5">
        <v>2.9679000000000002E-5</v>
      </c>
      <c r="G36">
        <v>2.9422999999999999E-5</v>
      </c>
      <c r="H36" s="5">
        <v>2.8989999999999999E-5</v>
      </c>
      <c r="I36" s="5">
        <v>3.0097E-5</v>
      </c>
      <c r="J36" s="5"/>
      <c r="K36" s="5">
        <f t="shared" si="0"/>
        <v>5.8669000000000004E-5</v>
      </c>
      <c r="L36" s="5">
        <f t="shared" si="1"/>
        <v>6.8900000000000306E-7</v>
      </c>
      <c r="M36" s="5">
        <f t="shared" si="2"/>
        <v>-6.7400000000000066E-7</v>
      </c>
      <c r="N36">
        <v>1</v>
      </c>
      <c r="O36" s="5">
        <f t="shared" si="3"/>
        <v>1.1743851096831428E-2</v>
      </c>
      <c r="P36" s="5">
        <f t="shared" si="4"/>
        <v>-1.1488179447408353E-2</v>
      </c>
      <c r="Q36" s="5">
        <f t="shared" si="5"/>
        <v>1.6428521102047025E-2</v>
      </c>
      <c r="R36" s="5">
        <f t="shared" si="6"/>
        <v>-0.3871967359617684</v>
      </c>
    </row>
    <row r="37" spans="5:18" x14ac:dyDescent="0.3">
      <c r="E37" s="4">
        <v>-46</v>
      </c>
      <c r="F37" s="5">
        <v>3.0164000000000001E-5</v>
      </c>
      <c r="G37">
        <v>2.6211E-5</v>
      </c>
      <c r="H37" s="5">
        <v>2.2480000000000002E-5</v>
      </c>
      <c r="I37" s="5">
        <v>2.6673E-5</v>
      </c>
      <c r="J37" s="5"/>
      <c r="K37" s="5">
        <f t="shared" si="0"/>
        <v>5.2644000000000006E-5</v>
      </c>
      <c r="L37" s="5">
        <f t="shared" si="1"/>
        <v>7.6839999999999996E-6</v>
      </c>
      <c r="M37" s="5">
        <f t="shared" si="2"/>
        <v>-4.6199999999999998E-7</v>
      </c>
      <c r="N37">
        <v>1</v>
      </c>
      <c r="O37" s="5">
        <f t="shared" si="3"/>
        <v>0.14596155307347464</v>
      </c>
      <c r="P37" s="5">
        <f t="shared" si="4"/>
        <v>-8.7759288807841337E-3</v>
      </c>
      <c r="Q37" s="5">
        <f t="shared" si="5"/>
        <v>0.14622514114659399</v>
      </c>
      <c r="R37" s="5">
        <f t="shared" si="6"/>
        <v>-3.0026320484040026E-2</v>
      </c>
    </row>
    <row r="38" spans="5:18" x14ac:dyDescent="0.3">
      <c r="E38" s="4">
        <v>-45.5</v>
      </c>
      <c r="F38" s="5">
        <v>3.0842E-5</v>
      </c>
      <c r="G38">
        <v>2.6245E-5</v>
      </c>
      <c r="H38" s="5">
        <v>2.067E-5</v>
      </c>
      <c r="I38" s="5">
        <v>2.5797999999999999E-5</v>
      </c>
      <c r="J38" s="5"/>
      <c r="K38" s="5">
        <f t="shared" si="0"/>
        <v>5.1512000000000004E-5</v>
      </c>
      <c r="L38" s="5">
        <f t="shared" si="1"/>
        <v>1.0172E-5</v>
      </c>
      <c r="M38" s="5">
        <f t="shared" si="2"/>
        <v>4.4700000000000097E-7</v>
      </c>
      <c r="N38">
        <v>1</v>
      </c>
      <c r="O38" s="5">
        <f t="shared" si="3"/>
        <v>0.1974685510172387</v>
      </c>
      <c r="P38" s="5">
        <f t="shared" si="4"/>
        <v>8.6775896878397447E-3</v>
      </c>
      <c r="Q38" s="5">
        <f t="shared" si="5"/>
        <v>0.19765912375511105</v>
      </c>
      <c r="R38" s="5">
        <f t="shared" si="6"/>
        <v>2.1957953235676324E-2</v>
      </c>
    </row>
    <row r="39" spans="5:18" x14ac:dyDescent="0.3">
      <c r="E39" s="4">
        <v>-45</v>
      </c>
      <c r="F39" s="5">
        <v>3.6198999999999997E-5</v>
      </c>
      <c r="G39">
        <v>2.9132000000000002E-5</v>
      </c>
      <c r="H39" s="5">
        <v>2.6849999999999999E-5</v>
      </c>
      <c r="I39" s="5">
        <v>3.4217000000000001E-5</v>
      </c>
      <c r="J39" s="5"/>
      <c r="K39" s="5">
        <f t="shared" si="0"/>
        <v>6.3048999999999999E-5</v>
      </c>
      <c r="L39" s="5">
        <f t="shared" si="1"/>
        <v>9.3489999999999981E-6</v>
      </c>
      <c r="M39" s="5">
        <f t="shared" si="2"/>
        <v>-5.0849999999999996E-6</v>
      </c>
      <c r="N39">
        <v>1</v>
      </c>
      <c r="O39" s="5">
        <f t="shared" si="3"/>
        <v>0.14828149534489046</v>
      </c>
      <c r="P39" s="5">
        <f t="shared" si="4"/>
        <v>-8.065155672572126E-2</v>
      </c>
      <c r="Q39" s="5">
        <f t="shared" si="5"/>
        <v>0.16879595807956718</v>
      </c>
      <c r="R39" s="5">
        <f t="shared" si="6"/>
        <v>-0.24907718117374286</v>
      </c>
    </row>
    <row r="40" spans="5:18" x14ac:dyDescent="0.3">
      <c r="E40" s="4">
        <v>-44.5</v>
      </c>
      <c r="F40" s="5">
        <v>4.6298000000000003E-5</v>
      </c>
      <c r="G40">
        <v>3.3062000000000003E-5</v>
      </c>
      <c r="H40" s="5">
        <v>2.3581E-5</v>
      </c>
      <c r="I40" s="5">
        <v>3.6084999999999998E-5</v>
      </c>
      <c r="J40" s="5"/>
      <c r="K40" s="5">
        <f t="shared" si="0"/>
        <v>6.9879E-5</v>
      </c>
      <c r="L40" s="5">
        <f t="shared" si="1"/>
        <v>2.2717000000000003E-5</v>
      </c>
      <c r="M40" s="5">
        <f t="shared" si="2"/>
        <v>-3.0229999999999946E-6</v>
      </c>
      <c r="N40">
        <v>1</v>
      </c>
      <c r="O40" s="5">
        <f t="shared" si="3"/>
        <v>0.32509051360208363</v>
      </c>
      <c r="P40" s="5">
        <f t="shared" si="4"/>
        <v>-4.3260493138138706E-2</v>
      </c>
      <c r="Q40" s="5">
        <f t="shared" si="5"/>
        <v>0.32795626583528098</v>
      </c>
      <c r="R40" s="5">
        <f t="shared" si="6"/>
        <v>-6.614745048885759E-2</v>
      </c>
    </row>
    <row r="41" spans="5:18" x14ac:dyDescent="0.3">
      <c r="E41" s="4">
        <v>-44</v>
      </c>
      <c r="F41" s="5">
        <v>7.0922999999999998E-5</v>
      </c>
      <c r="G41">
        <v>4.6384000000000002E-5</v>
      </c>
      <c r="H41" s="5">
        <v>2.4768000000000001E-5</v>
      </c>
      <c r="I41" s="5">
        <v>4.9990000000000001E-5</v>
      </c>
      <c r="J41" s="5"/>
      <c r="K41" s="5">
        <f t="shared" si="0"/>
        <v>9.5691000000000003E-5</v>
      </c>
      <c r="L41" s="5">
        <f t="shared" si="1"/>
        <v>4.6154999999999994E-5</v>
      </c>
      <c r="M41" s="5">
        <f t="shared" si="2"/>
        <v>-3.605999999999999E-6</v>
      </c>
      <c r="N41">
        <v>1</v>
      </c>
      <c r="O41" s="5">
        <f t="shared" si="3"/>
        <v>0.48233376179578008</v>
      </c>
      <c r="P41" s="5">
        <f t="shared" si="4"/>
        <v>-3.768379471423644E-2</v>
      </c>
      <c r="Q41" s="5">
        <f t="shared" si="5"/>
        <v>0.48380360287221202</v>
      </c>
      <c r="R41" s="5">
        <f t="shared" si="6"/>
        <v>-3.8984831073142566E-2</v>
      </c>
    </row>
    <row r="42" spans="5:18" x14ac:dyDescent="0.3">
      <c r="E42" s="4">
        <v>-43.5</v>
      </c>
      <c r="F42" s="5">
        <v>1.12951E-4</v>
      </c>
      <c r="G42">
        <v>6.9324000000000002E-5</v>
      </c>
      <c r="H42" s="5">
        <v>3.4616999999999997E-5</v>
      </c>
      <c r="I42" s="5">
        <v>7.7278000000000001E-5</v>
      </c>
      <c r="J42" s="5"/>
      <c r="K42" s="5">
        <f t="shared" si="0"/>
        <v>1.4756799999999999E-4</v>
      </c>
      <c r="L42" s="5">
        <f t="shared" si="1"/>
        <v>7.8333999999999999E-5</v>
      </c>
      <c r="M42" s="5">
        <f t="shared" si="2"/>
        <v>-7.9539999999999987E-6</v>
      </c>
      <c r="N42">
        <v>1</v>
      </c>
      <c r="O42" s="5">
        <f t="shared" si="3"/>
        <v>0.53083324297950774</v>
      </c>
      <c r="P42" s="5">
        <f t="shared" si="4"/>
        <v>-5.3900574650330692E-2</v>
      </c>
      <c r="Q42" s="5">
        <f t="shared" si="5"/>
        <v>0.53356274588821972</v>
      </c>
      <c r="R42" s="5">
        <f t="shared" si="6"/>
        <v>-5.0596368587757581E-2</v>
      </c>
    </row>
    <row r="43" spans="5:18" x14ac:dyDescent="0.3">
      <c r="E43" s="4">
        <v>-43</v>
      </c>
      <c r="F43" s="5">
        <v>1.68414E-4</v>
      </c>
      <c r="G43">
        <v>1.0532200000000001E-4</v>
      </c>
      <c r="H43" s="5">
        <v>4.9254E-5</v>
      </c>
      <c r="I43" s="5">
        <v>1.14449E-4</v>
      </c>
      <c r="J43" s="5"/>
      <c r="K43" s="5">
        <f t="shared" si="0"/>
        <v>2.1766800000000002E-4</v>
      </c>
      <c r="L43" s="5">
        <f t="shared" si="1"/>
        <v>1.1916E-4</v>
      </c>
      <c r="M43" s="5">
        <f t="shared" si="2"/>
        <v>-9.1269999999999958E-6</v>
      </c>
      <c r="N43">
        <v>1</v>
      </c>
      <c r="O43" s="5">
        <f t="shared" si="3"/>
        <v>0.54743921936159656</v>
      </c>
      <c r="P43" s="5">
        <f t="shared" si="4"/>
        <v>-4.1930830439017193E-2</v>
      </c>
      <c r="Q43" s="5">
        <f t="shared" si="5"/>
        <v>0.54904270638679809</v>
      </c>
      <c r="R43" s="5">
        <f t="shared" si="6"/>
        <v>-3.8222616891693866E-2</v>
      </c>
    </row>
    <row r="44" spans="5:18" x14ac:dyDescent="0.3">
      <c r="E44" s="4">
        <v>-42.5</v>
      </c>
      <c r="F44" s="5">
        <v>1.9902099999999999E-4</v>
      </c>
      <c r="G44">
        <v>1.16915E-4</v>
      </c>
      <c r="H44" s="5">
        <v>4.6149000000000001E-5</v>
      </c>
      <c r="I44" s="5">
        <v>1.2642999999999999E-4</v>
      </c>
      <c r="J44" s="5"/>
      <c r="K44" s="5">
        <f t="shared" si="0"/>
        <v>2.4517000000000001E-4</v>
      </c>
      <c r="L44" s="5">
        <f t="shared" si="1"/>
        <v>1.52872E-4</v>
      </c>
      <c r="M44" s="5">
        <f t="shared" si="2"/>
        <v>-9.5149999999999928E-6</v>
      </c>
      <c r="N44">
        <v>1</v>
      </c>
      <c r="O44" s="5">
        <f t="shared" si="3"/>
        <v>0.62353469021495289</v>
      </c>
      <c r="P44" s="5">
        <f t="shared" si="4"/>
        <v>-3.8809805441122454E-2</v>
      </c>
      <c r="Q44" s="5">
        <f t="shared" si="5"/>
        <v>0.6247413151856015</v>
      </c>
      <c r="R44" s="5">
        <f t="shared" si="6"/>
        <v>-3.1080712576935322E-2</v>
      </c>
    </row>
    <row r="45" spans="5:18" x14ac:dyDescent="0.3">
      <c r="E45" s="4">
        <v>-42</v>
      </c>
      <c r="F45" s="5">
        <v>1.9174900000000001E-4</v>
      </c>
      <c r="G45">
        <v>1.10418E-4</v>
      </c>
      <c r="H45" s="5">
        <v>4.494E-5</v>
      </c>
      <c r="I45" s="5">
        <v>1.24113E-4</v>
      </c>
      <c r="J45" s="5"/>
      <c r="K45" s="5">
        <f t="shared" si="0"/>
        <v>2.36689E-4</v>
      </c>
      <c r="L45" s="5">
        <f t="shared" si="1"/>
        <v>1.4680900000000002E-4</v>
      </c>
      <c r="M45" s="5">
        <f t="shared" si="2"/>
        <v>-1.3694999999999997E-5</v>
      </c>
      <c r="N45">
        <v>1</v>
      </c>
      <c r="O45" s="5">
        <f t="shared" si="3"/>
        <v>0.62026118662041763</v>
      </c>
      <c r="P45" s="5">
        <f t="shared" si="4"/>
        <v>-5.786073708537362E-2</v>
      </c>
      <c r="Q45" s="5">
        <f t="shared" si="5"/>
        <v>0.62295409503737209</v>
      </c>
      <c r="R45" s="5">
        <f t="shared" si="6"/>
        <v>-4.6507644398134672E-2</v>
      </c>
    </row>
    <row r="46" spans="5:18" x14ac:dyDescent="0.3">
      <c r="E46" s="4">
        <v>-41.5</v>
      </c>
      <c r="F46" s="5">
        <v>1.9532499999999999E-4</v>
      </c>
      <c r="G46">
        <v>1.16766E-4</v>
      </c>
      <c r="H46" s="5">
        <v>4.9438999999999999E-5</v>
      </c>
      <c r="I46" s="5">
        <v>1.2692899999999999E-4</v>
      </c>
      <c r="J46" s="5"/>
      <c r="K46" s="5">
        <f t="shared" si="0"/>
        <v>2.4476399999999996E-4</v>
      </c>
      <c r="L46" s="5">
        <f t="shared" si="1"/>
        <v>1.4588599999999999E-4</v>
      </c>
      <c r="M46" s="5">
        <f t="shared" si="2"/>
        <v>-1.0162999999999991E-5</v>
      </c>
      <c r="N46">
        <v>1</v>
      </c>
      <c r="O46" s="5">
        <f t="shared" si="3"/>
        <v>0.596027193541534</v>
      </c>
      <c r="P46" s="5">
        <f t="shared" si="4"/>
        <v>-4.1521628997728391E-2</v>
      </c>
      <c r="Q46" s="5">
        <f t="shared" si="5"/>
        <v>0.59747172411388827</v>
      </c>
      <c r="R46" s="5">
        <f t="shared" si="6"/>
        <v>-3.4775808238090213E-2</v>
      </c>
    </row>
    <row r="47" spans="5:18" x14ac:dyDescent="0.3">
      <c r="E47" s="4">
        <v>-41</v>
      </c>
      <c r="F47" s="5">
        <v>1.94372E-4</v>
      </c>
      <c r="G47">
        <v>1.11759E-4</v>
      </c>
      <c r="H47" s="5">
        <v>5.0627000000000002E-5</v>
      </c>
      <c r="I47" s="5">
        <v>1.31407E-4</v>
      </c>
      <c r="J47" s="5"/>
      <c r="K47" s="5">
        <f t="shared" si="0"/>
        <v>2.4499899999999998E-4</v>
      </c>
      <c r="L47" s="5">
        <f t="shared" si="1"/>
        <v>1.43745E-4</v>
      </c>
      <c r="M47" s="5">
        <f t="shared" si="2"/>
        <v>-1.9647999999999999E-5</v>
      </c>
      <c r="N47">
        <v>1</v>
      </c>
      <c r="O47" s="5">
        <f t="shared" si="3"/>
        <v>0.58671668047624692</v>
      </c>
      <c r="P47" s="5">
        <f t="shared" si="4"/>
        <v>-8.019624569896204E-2</v>
      </c>
      <c r="Q47" s="5">
        <f t="shared" si="5"/>
        <v>0.59217218861854248</v>
      </c>
      <c r="R47" s="5">
        <f t="shared" si="6"/>
        <v>-6.7922331706302436E-2</v>
      </c>
    </row>
    <row r="48" spans="5:18" x14ac:dyDescent="0.3">
      <c r="E48" s="4">
        <v>-40.5</v>
      </c>
      <c r="F48" s="5">
        <v>1.85699E-4</v>
      </c>
      <c r="G48">
        <v>1.0681200000000001E-4</v>
      </c>
      <c r="H48" s="5">
        <v>4.8213000000000001E-5</v>
      </c>
      <c r="I48" s="5">
        <v>1.2472399999999999E-4</v>
      </c>
      <c r="J48" s="5"/>
      <c r="K48" s="5">
        <f t="shared" si="0"/>
        <v>2.3391199999999999E-4</v>
      </c>
      <c r="L48" s="5">
        <f t="shared" si="1"/>
        <v>1.37486E-4</v>
      </c>
      <c r="M48" s="5">
        <f t="shared" si="2"/>
        <v>-1.7911999999999987E-5</v>
      </c>
      <c r="N48">
        <v>1</v>
      </c>
      <c r="O48" s="5">
        <f t="shared" si="3"/>
        <v>0.58776804952289752</v>
      </c>
      <c r="P48" s="5">
        <f t="shared" si="4"/>
        <v>-7.6575806286124648E-2</v>
      </c>
      <c r="Q48" s="5">
        <f t="shared" si="5"/>
        <v>0.59273529855098173</v>
      </c>
      <c r="R48" s="5">
        <f t="shared" si="6"/>
        <v>-6.4776328763584287E-2</v>
      </c>
    </row>
    <row r="49" spans="5:18" x14ac:dyDescent="0.3">
      <c r="E49" s="4">
        <v>-40</v>
      </c>
      <c r="F49" s="5">
        <v>1.9562299999999999E-4</v>
      </c>
      <c r="G49">
        <v>1.11938E-4</v>
      </c>
      <c r="H49" s="5">
        <v>4.9144000000000002E-5</v>
      </c>
      <c r="I49" s="5">
        <v>1.31206E-4</v>
      </c>
      <c r="J49" s="5"/>
      <c r="K49" s="5">
        <f t="shared" si="0"/>
        <v>2.4476700000000001E-4</v>
      </c>
      <c r="L49" s="5">
        <f t="shared" si="1"/>
        <v>1.4647899999999998E-4</v>
      </c>
      <c r="M49" s="5">
        <f t="shared" si="2"/>
        <v>-1.9268000000000006E-5</v>
      </c>
      <c r="N49">
        <v>1</v>
      </c>
      <c r="O49" s="5">
        <f t="shared" si="3"/>
        <v>0.59844260051395803</v>
      </c>
      <c r="P49" s="5">
        <f t="shared" si="4"/>
        <v>-7.8719762059427961E-2</v>
      </c>
      <c r="Q49" s="5">
        <f t="shared" si="5"/>
        <v>0.60359783552345658</v>
      </c>
      <c r="R49" s="5">
        <f t="shared" si="6"/>
        <v>-6.5395066828650511E-2</v>
      </c>
    </row>
    <row r="50" spans="5:18" x14ac:dyDescent="0.3">
      <c r="E50" s="4">
        <v>-39.5</v>
      </c>
      <c r="F50" s="5">
        <v>2.1210399999999999E-4</v>
      </c>
      <c r="G50">
        <v>1.2353200000000001E-4</v>
      </c>
      <c r="H50" s="5">
        <v>5.1171000000000002E-5</v>
      </c>
      <c r="I50" s="5">
        <v>1.38343E-4</v>
      </c>
      <c r="J50" s="5"/>
      <c r="K50" s="5">
        <f t="shared" si="0"/>
        <v>2.6327499999999999E-4</v>
      </c>
      <c r="L50" s="5">
        <f t="shared" si="1"/>
        <v>1.6093299999999999E-4</v>
      </c>
      <c r="M50" s="5">
        <f t="shared" si="2"/>
        <v>-1.4810999999999991E-5</v>
      </c>
      <c r="N50">
        <v>1</v>
      </c>
      <c r="O50" s="5">
        <f t="shared" si="3"/>
        <v>0.61127338334441172</v>
      </c>
      <c r="P50" s="5">
        <f t="shared" si="4"/>
        <v>-5.6256765739246005E-2</v>
      </c>
      <c r="Q50" s="5">
        <f t="shared" si="5"/>
        <v>0.61385663870057194</v>
      </c>
      <c r="R50" s="5">
        <f t="shared" si="6"/>
        <v>-4.5886783030588678E-2</v>
      </c>
    </row>
    <row r="51" spans="5:18" x14ac:dyDescent="0.3">
      <c r="E51" s="4">
        <v>-39</v>
      </c>
      <c r="F51" s="5">
        <v>2.5090799999999999E-4</v>
      </c>
      <c r="G51">
        <v>1.45079E-4</v>
      </c>
      <c r="H51" s="5">
        <v>5.3495000000000002E-5</v>
      </c>
      <c r="I51" s="5">
        <v>1.5788600000000001E-4</v>
      </c>
      <c r="J51" s="5"/>
      <c r="K51" s="5">
        <f t="shared" si="0"/>
        <v>3.0440299999999997E-4</v>
      </c>
      <c r="L51" s="5">
        <f t="shared" si="1"/>
        <v>1.9741299999999999E-4</v>
      </c>
      <c r="M51" s="5">
        <f t="shared" si="2"/>
        <v>-1.2807000000000015E-5</v>
      </c>
      <c r="N51">
        <v>1</v>
      </c>
      <c r="O51" s="5">
        <f t="shared" si="3"/>
        <v>0.64852514594140009</v>
      </c>
      <c r="P51" s="5">
        <f t="shared" si="4"/>
        <v>-4.2072515711080428E-2</v>
      </c>
      <c r="Q51" s="5">
        <f t="shared" si="5"/>
        <v>0.64988842234384625</v>
      </c>
      <c r="R51" s="5">
        <f t="shared" si="6"/>
        <v>-3.239168262863483E-2</v>
      </c>
    </row>
    <row r="52" spans="5:18" x14ac:dyDescent="0.3">
      <c r="E52" s="4">
        <v>-38.5</v>
      </c>
      <c r="F52" s="5">
        <v>2.8038200000000003E-4</v>
      </c>
      <c r="G52">
        <v>1.60099E-4</v>
      </c>
      <c r="H52" s="5">
        <v>5.6638999999999998E-5</v>
      </c>
      <c r="I52" s="5">
        <v>1.7319699999999999E-4</v>
      </c>
      <c r="J52" s="5"/>
      <c r="K52" s="5">
        <f t="shared" si="0"/>
        <v>3.3702100000000001E-4</v>
      </c>
      <c r="L52" s="5">
        <f t="shared" si="1"/>
        <v>2.2374300000000004E-4</v>
      </c>
      <c r="M52" s="5">
        <f t="shared" si="2"/>
        <v>-1.3097999999999989E-5</v>
      </c>
      <c r="N52">
        <v>1</v>
      </c>
      <c r="O52" s="5">
        <f t="shared" si="3"/>
        <v>0.66388444636981092</v>
      </c>
      <c r="P52" s="5">
        <f t="shared" si="4"/>
        <v>-3.8864047047513325E-2</v>
      </c>
      <c r="Q52" s="5">
        <f t="shared" si="5"/>
        <v>0.66502103146040548</v>
      </c>
      <c r="R52" s="5">
        <f t="shared" si="6"/>
        <v>-2.92368219628041E-2</v>
      </c>
    </row>
    <row r="53" spans="5:18" x14ac:dyDescent="0.3">
      <c r="E53" s="4">
        <v>-38</v>
      </c>
      <c r="F53" s="5">
        <v>2.7337900000000003E-4</v>
      </c>
      <c r="G53">
        <v>1.62662E-4</v>
      </c>
      <c r="H53" s="5">
        <v>5.8792999999999998E-5</v>
      </c>
      <c r="I53" s="5">
        <v>1.6652099999999999E-4</v>
      </c>
      <c r="J53" s="5"/>
      <c r="K53" s="5">
        <f t="shared" si="0"/>
        <v>3.3217200000000004E-4</v>
      </c>
      <c r="L53" s="5">
        <f t="shared" si="1"/>
        <v>2.1458600000000004E-4</v>
      </c>
      <c r="M53" s="5">
        <f t="shared" si="2"/>
        <v>-3.8589999999999913E-6</v>
      </c>
      <c r="N53">
        <v>1</v>
      </c>
      <c r="O53" s="5">
        <f t="shared" si="3"/>
        <v>0.64600869429090957</v>
      </c>
      <c r="P53" s="5">
        <f t="shared" si="4"/>
        <v>-1.1617475283889041E-2</v>
      </c>
      <c r="Q53" s="5">
        <f t="shared" si="5"/>
        <v>0.64611314708138978</v>
      </c>
      <c r="R53" s="5">
        <f t="shared" si="6"/>
        <v>-8.9907637823924431E-3</v>
      </c>
    </row>
    <row r="54" spans="5:18" x14ac:dyDescent="0.3">
      <c r="E54" s="4">
        <v>-37.5</v>
      </c>
      <c r="F54" s="5">
        <v>2.80501E-4</v>
      </c>
      <c r="G54">
        <v>1.5813200000000001E-4</v>
      </c>
      <c r="H54" s="5">
        <v>6.3523999999999997E-5</v>
      </c>
      <c r="I54" s="5">
        <v>1.8130300000000001E-4</v>
      </c>
      <c r="J54" s="5"/>
      <c r="K54" s="5">
        <f t="shared" si="0"/>
        <v>3.4402499999999997E-4</v>
      </c>
      <c r="L54" s="5">
        <f t="shared" si="1"/>
        <v>2.1697700000000001E-4</v>
      </c>
      <c r="M54" s="5">
        <f t="shared" si="2"/>
        <v>-2.3170999999999999E-5</v>
      </c>
      <c r="N54">
        <v>1</v>
      </c>
      <c r="O54" s="5">
        <f t="shared" si="3"/>
        <v>0.63070125717607739</v>
      </c>
      <c r="P54" s="5">
        <f t="shared" si="4"/>
        <v>-6.7352663323886341E-2</v>
      </c>
      <c r="Q54" s="5">
        <f t="shared" si="5"/>
        <v>0.63428736158014787</v>
      </c>
      <c r="R54" s="5">
        <f t="shared" si="6"/>
        <v>-5.3193463208304474E-2</v>
      </c>
    </row>
    <row r="55" spans="5:18" x14ac:dyDescent="0.3">
      <c r="E55" s="4">
        <v>-37</v>
      </c>
      <c r="F55" s="5">
        <v>2.8848799999999999E-4</v>
      </c>
      <c r="G55">
        <v>1.6322799999999999E-4</v>
      </c>
      <c r="H55" s="5">
        <v>5.7540999999999997E-5</v>
      </c>
      <c r="I55" s="5">
        <v>1.8227200000000001E-4</v>
      </c>
      <c r="J55" s="5"/>
      <c r="K55" s="5">
        <f t="shared" si="0"/>
        <v>3.4602899999999998E-4</v>
      </c>
      <c r="L55" s="5">
        <f t="shared" si="1"/>
        <v>2.3094700000000001E-4</v>
      </c>
      <c r="M55" s="5">
        <f t="shared" si="2"/>
        <v>-1.9044000000000016E-5</v>
      </c>
      <c r="N55">
        <v>1</v>
      </c>
      <c r="O55" s="5">
        <f t="shared" si="3"/>
        <v>0.66742093870744945</v>
      </c>
      <c r="P55" s="5">
        <f t="shared" si="4"/>
        <v>-5.503584959642116E-2</v>
      </c>
      <c r="Q55" s="5">
        <f t="shared" si="5"/>
        <v>0.66968623561032881</v>
      </c>
      <c r="R55" s="5">
        <f t="shared" si="6"/>
        <v>-4.1137166894112114E-2</v>
      </c>
    </row>
    <row r="56" spans="5:18" x14ac:dyDescent="0.3">
      <c r="E56" s="4">
        <v>-36.5</v>
      </c>
      <c r="F56" s="5">
        <v>3.0747199999999999E-4</v>
      </c>
      <c r="G56">
        <v>1.79471E-4</v>
      </c>
      <c r="H56" s="5">
        <v>7.1354999999999997E-5</v>
      </c>
      <c r="I56" s="5">
        <v>2.0653100000000001E-4</v>
      </c>
      <c r="J56" s="5"/>
      <c r="K56" s="5">
        <f t="shared" si="0"/>
        <v>3.7882699999999998E-4</v>
      </c>
      <c r="L56" s="5">
        <f t="shared" si="1"/>
        <v>2.3611699999999999E-4</v>
      </c>
      <c r="M56" s="5">
        <f t="shared" si="2"/>
        <v>-2.7060000000000002E-5</v>
      </c>
      <c r="N56">
        <v>1</v>
      </c>
      <c r="O56" s="5">
        <f t="shared" si="3"/>
        <v>0.62328450717609885</v>
      </c>
      <c r="P56" s="5">
        <f t="shared" si="4"/>
        <v>-7.143102260398547E-2</v>
      </c>
      <c r="Q56" s="5">
        <f t="shared" si="5"/>
        <v>0.62736430236028207</v>
      </c>
      <c r="R56" s="5">
        <f t="shared" si="6"/>
        <v>-5.7053187912500664E-2</v>
      </c>
    </row>
    <row r="57" spans="5:18" x14ac:dyDescent="0.3">
      <c r="E57" s="4">
        <v>-36</v>
      </c>
      <c r="F57" s="5">
        <v>3.0273399999999998E-4</v>
      </c>
      <c r="G57">
        <v>1.7649000000000001E-4</v>
      </c>
      <c r="H57" s="5">
        <v>6.0059000000000002E-5</v>
      </c>
      <c r="I57" s="5">
        <v>1.8590800000000001E-4</v>
      </c>
      <c r="J57" s="5"/>
      <c r="K57" s="5">
        <f t="shared" si="0"/>
        <v>3.6279299999999998E-4</v>
      </c>
      <c r="L57" s="5">
        <f t="shared" si="1"/>
        <v>2.4267499999999998E-4</v>
      </c>
      <c r="M57" s="5">
        <f t="shared" si="2"/>
        <v>-9.4179999999999969E-6</v>
      </c>
      <c r="N57">
        <v>1</v>
      </c>
      <c r="O57" s="5">
        <f t="shared" si="3"/>
        <v>0.66890761398373177</v>
      </c>
      <c r="P57" s="5">
        <f t="shared" si="4"/>
        <v>-2.5959707050577045E-2</v>
      </c>
      <c r="Q57" s="5">
        <f t="shared" si="5"/>
        <v>0.66941116097325482</v>
      </c>
      <c r="R57" s="5">
        <f t="shared" si="6"/>
        <v>-1.9394820174193129E-2</v>
      </c>
    </row>
    <row r="58" spans="5:18" x14ac:dyDescent="0.3">
      <c r="E58" s="4">
        <v>-35.5</v>
      </c>
      <c r="F58" s="5">
        <v>3.43176E-4</v>
      </c>
      <c r="G58">
        <v>1.9919999999999999E-4</v>
      </c>
      <c r="H58" s="5">
        <v>6.1512000000000003E-5</v>
      </c>
      <c r="I58" s="5">
        <v>1.9836499999999999E-4</v>
      </c>
      <c r="J58" s="5"/>
      <c r="K58" s="5">
        <f t="shared" si="0"/>
        <v>4.04688E-4</v>
      </c>
      <c r="L58" s="5">
        <f t="shared" si="1"/>
        <v>2.8166399999999999E-4</v>
      </c>
      <c r="M58" s="5">
        <f t="shared" si="2"/>
        <v>8.3500000000000132E-7</v>
      </c>
      <c r="N58">
        <v>1</v>
      </c>
      <c r="O58" s="5">
        <f t="shared" si="3"/>
        <v>0.69600284663740952</v>
      </c>
      <c r="P58" s="5">
        <f t="shared" si="4"/>
        <v>2.063317914047368E-3</v>
      </c>
      <c r="Q58" s="5">
        <f t="shared" si="5"/>
        <v>0.69600590500957094</v>
      </c>
      <c r="R58" s="5">
        <f t="shared" si="6"/>
        <v>1.48225821174466E-3</v>
      </c>
    </row>
    <row r="59" spans="5:18" x14ac:dyDescent="0.3">
      <c r="E59" s="4">
        <v>-35</v>
      </c>
      <c r="F59" s="5">
        <v>3.46275E-4</v>
      </c>
      <c r="G59">
        <v>2.0733599999999999E-4</v>
      </c>
      <c r="H59" s="5">
        <v>6.6392999999999999E-5</v>
      </c>
      <c r="I59" s="5">
        <v>2.0551799999999999E-4</v>
      </c>
      <c r="J59" s="5"/>
      <c r="K59" s="5">
        <f t="shared" si="0"/>
        <v>4.1266799999999999E-4</v>
      </c>
      <c r="L59" s="5">
        <f t="shared" si="1"/>
        <v>2.7988200000000001E-4</v>
      </c>
      <c r="M59" s="5">
        <f t="shared" si="2"/>
        <v>1.8180000000000019E-6</v>
      </c>
      <c r="N59">
        <v>1</v>
      </c>
      <c r="O59" s="5">
        <f t="shared" si="3"/>
        <v>0.67822559539387606</v>
      </c>
      <c r="P59" s="5">
        <f t="shared" si="4"/>
        <v>4.4054784960307122E-3</v>
      </c>
      <c r="Q59" s="5">
        <f t="shared" si="5"/>
        <v>0.67823990334405759</v>
      </c>
      <c r="R59" s="5">
        <f t="shared" si="6"/>
        <v>3.247751609323704E-3</v>
      </c>
    </row>
    <row r="60" spans="5:18" x14ac:dyDescent="0.3">
      <c r="E60" s="4">
        <v>-34.5</v>
      </c>
      <c r="F60" s="5">
        <v>3.3435399999999998E-4</v>
      </c>
      <c r="G60">
        <v>1.94014E-4</v>
      </c>
      <c r="H60" s="5">
        <v>6.1036000000000003E-5</v>
      </c>
      <c r="I60" s="5">
        <v>2.0033200000000001E-4</v>
      </c>
      <c r="J60" s="5"/>
      <c r="K60" s="5">
        <f t="shared" si="0"/>
        <v>3.9538999999999997E-4</v>
      </c>
      <c r="L60" s="5">
        <f t="shared" si="1"/>
        <v>2.7331799999999999E-4</v>
      </c>
      <c r="M60" s="5">
        <f t="shared" si="2"/>
        <v>-6.3180000000000029E-6</v>
      </c>
      <c r="N60">
        <v>1</v>
      </c>
      <c r="O60" s="5">
        <f t="shared" si="3"/>
        <v>0.69126179215458161</v>
      </c>
      <c r="P60" s="5">
        <f t="shared" si="4"/>
        <v>-1.5979159816889663E-2</v>
      </c>
      <c r="Q60" s="5">
        <f t="shared" si="5"/>
        <v>0.69144645406655869</v>
      </c>
      <c r="R60" s="5">
        <f t="shared" si="6"/>
        <v>-1.155590745473602E-2</v>
      </c>
    </row>
    <row r="61" spans="5:18" x14ac:dyDescent="0.3">
      <c r="E61" s="4">
        <v>-34</v>
      </c>
      <c r="F61" s="5">
        <v>3.6859700000000002E-4</v>
      </c>
      <c r="G61">
        <v>2.2441200000000001E-4</v>
      </c>
      <c r="H61" s="5">
        <v>7.3060999999999997E-5</v>
      </c>
      <c r="I61" s="5">
        <v>2.1553100000000001E-4</v>
      </c>
      <c r="J61" s="5"/>
      <c r="K61" s="5">
        <f t="shared" si="0"/>
        <v>4.4165800000000005E-4</v>
      </c>
      <c r="L61" s="5">
        <f t="shared" si="1"/>
        <v>2.95536E-4</v>
      </c>
      <c r="M61" s="5">
        <f t="shared" si="2"/>
        <v>8.8809999999999985E-6</v>
      </c>
      <c r="N61">
        <v>1</v>
      </c>
      <c r="O61" s="5">
        <f t="shared" si="3"/>
        <v>0.66915124372251822</v>
      </c>
      <c r="P61" s="5">
        <f t="shared" si="4"/>
        <v>2.0108319106639069E-2</v>
      </c>
      <c r="Q61" s="5">
        <f t="shared" si="5"/>
        <v>0.66945330791078128</v>
      </c>
      <c r="R61" s="5">
        <f t="shared" si="6"/>
        <v>1.502072196430846E-2</v>
      </c>
    </row>
    <row r="62" spans="5:18" x14ac:dyDescent="0.3">
      <c r="E62" s="4">
        <v>-33.5</v>
      </c>
      <c r="F62" s="5">
        <v>3.35695E-4</v>
      </c>
      <c r="G62">
        <v>2.08796E-4</v>
      </c>
      <c r="H62" s="5">
        <v>7.2346000000000002E-5</v>
      </c>
      <c r="I62" s="5">
        <v>1.99557E-4</v>
      </c>
      <c r="J62" s="5"/>
      <c r="K62" s="5">
        <f t="shared" si="0"/>
        <v>4.0804099999999999E-4</v>
      </c>
      <c r="L62" s="5">
        <f t="shared" si="1"/>
        <v>2.6334900000000002E-4</v>
      </c>
      <c r="M62" s="5">
        <f t="shared" si="2"/>
        <v>9.2389999999999974E-6</v>
      </c>
      <c r="N62">
        <v>1</v>
      </c>
      <c r="O62" s="5">
        <f t="shared" si="3"/>
        <v>0.64539837908445485</v>
      </c>
      <c r="P62" s="5">
        <f t="shared" si="4"/>
        <v>2.2642332510703574E-2</v>
      </c>
      <c r="Q62" s="5">
        <f t="shared" si="5"/>
        <v>0.64579543428733444</v>
      </c>
      <c r="R62" s="5">
        <f t="shared" si="6"/>
        <v>1.7534170152213032E-2</v>
      </c>
    </row>
    <row r="63" spans="5:18" x14ac:dyDescent="0.3">
      <c r="E63" s="4">
        <v>-33</v>
      </c>
      <c r="F63" s="5">
        <v>3.6490099999999999E-4</v>
      </c>
      <c r="G63">
        <v>2.22952E-4</v>
      </c>
      <c r="H63" s="5">
        <v>7.1831999999999999E-5</v>
      </c>
      <c r="I63" s="5">
        <v>2.1237200000000001E-4</v>
      </c>
      <c r="J63" s="5"/>
      <c r="K63" s="5">
        <f t="shared" si="0"/>
        <v>4.3673300000000002E-4</v>
      </c>
      <c r="L63" s="5">
        <f t="shared" si="1"/>
        <v>2.9306899999999997E-4</v>
      </c>
      <c r="M63" s="5">
        <f t="shared" si="2"/>
        <v>1.0579999999999997E-5</v>
      </c>
      <c r="N63">
        <v>1</v>
      </c>
      <c r="O63" s="5">
        <f t="shared" si="3"/>
        <v>0.67104844378602013</v>
      </c>
      <c r="P63" s="5">
        <f t="shared" si="4"/>
        <v>2.4225327602906115E-2</v>
      </c>
      <c r="Q63" s="5">
        <f t="shared" si="5"/>
        <v>0.67148557721302371</v>
      </c>
      <c r="R63" s="5">
        <f t="shared" si="6"/>
        <v>1.8042521422812121E-2</v>
      </c>
    </row>
    <row r="64" spans="5:18" x14ac:dyDescent="0.3">
      <c r="E64" s="4">
        <v>-32.5</v>
      </c>
      <c r="F64" s="5">
        <v>3.5220599999999998E-4</v>
      </c>
      <c r="G64">
        <v>2.24055E-4</v>
      </c>
      <c r="H64" s="5">
        <v>9.2089999999999994E-5</v>
      </c>
      <c r="I64" s="5">
        <v>2.21492E-4</v>
      </c>
      <c r="J64" s="5"/>
      <c r="K64" s="5">
        <f t="shared" si="0"/>
        <v>4.4429599999999995E-4</v>
      </c>
      <c r="L64" s="5">
        <f t="shared" si="1"/>
        <v>2.6011600000000001E-4</v>
      </c>
      <c r="M64" s="5">
        <f t="shared" si="2"/>
        <v>2.5629999999999956E-6</v>
      </c>
      <c r="N64">
        <v>1</v>
      </c>
      <c r="O64" s="5">
        <f t="shared" si="3"/>
        <v>0.58545654248519019</v>
      </c>
      <c r="P64" s="5">
        <f t="shared" si="4"/>
        <v>5.768676738030493E-3</v>
      </c>
      <c r="Q64" s="5">
        <f t="shared" si="5"/>
        <v>0.58548496203576506</v>
      </c>
      <c r="R64" s="5">
        <f t="shared" si="6"/>
        <v>4.9264886815683744E-3</v>
      </c>
    </row>
    <row r="65" spans="5:18" x14ac:dyDescent="0.3">
      <c r="E65" s="4">
        <v>-32</v>
      </c>
      <c r="F65" s="5">
        <v>3.7750799999999998E-4</v>
      </c>
      <c r="G65">
        <v>2.15651E-4</v>
      </c>
      <c r="H65" s="5">
        <v>7.5168999999999998E-5</v>
      </c>
      <c r="I65" s="5">
        <v>2.3788300000000001E-4</v>
      </c>
      <c r="J65" s="5"/>
      <c r="K65" s="5">
        <f t="shared" si="0"/>
        <v>4.5267699999999996E-4</v>
      </c>
      <c r="L65" s="5">
        <f t="shared" si="1"/>
        <v>3.0233899999999999E-4</v>
      </c>
      <c r="M65" s="5">
        <f t="shared" si="2"/>
        <v>-2.2232000000000013E-5</v>
      </c>
      <c r="N65">
        <v>1</v>
      </c>
      <c r="O65" s="5">
        <f t="shared" si="3"/>
        <v>0.66789123370526893</v>
      </c>
      <c r="P65" s="5">
        <f t="shared" si="4"/>
        <v>-4.9112280942040384E-2</v>
      </c>
      <c r="Q65" s="5">
        <f t="shared" si="5"/>
        <v>0.66969449467624864</v>
      </c>
      <c r="R65" s="5">
        <f t="shared" si="6"/>
        <v>-3.6700622292103344E-2</v>
      </c>
    </row>
    <row r="66" spans="5:18" x14ac:dyDescent="0.3">
      <c r="E66" s="4">
        <v>-31.5</v>
      </c>
      <c r="F66" s="5">
        <v>3.2881099999999998E-4</v>
      </c>
      <c r="G66">
        <v>2.1144800000000001E-4</v>
      </c>
      <c r="H66" s="5">
        <v>7.5168999999999998E-5</v>
      </c>
      <c r="I66" s="5">
        <v>1.9061699999999999E-4</v>
      </c>
      <c r="J66" s="5"/>
      <c r="K66" s="5">
        <f t="shared" si="0"/>
        <v>4.0397999999999996E-4</v>
      </c>
      <c r="L66" s="5">
        <f t="shared" si="1"/>
        <v>2.53642E-4</v>
      </c>
      <c r="M66" s="5">
        <f t="shared" si="2"/>
        <v>2.0831000000000018E-5</v>
      </c>
      <c r="N66">
        <v>1</v>
      </c>
      <c r="O66" s="5">
        <f t="shared" si="3"/>
        <v>0.62785781474330415</v>
      </c>
      <c r="P66" s="5">
        <f t="shared" si="4"/>
        <v>5.1564433882865537E-2</v>
      </c>
      <c r="Q66" s="5">
        <f t="shared" si="5"/>
        <v>0.62997168696370609</v>
      </c>
      <c r="R66" s="5">
        <f t="shared" si="6"/>
        <v>4.0971830444051102E-2</v>
      </c>
    </row>
    <row r="67" spans="5:18" x14ac:dyDescent="0.3">
      <c r="E67" s="4">
        <v>-31</v>
      </c>
      <c r="F67" s="5">
        <v>3.1736699999999999E-4</v>
      </c>
      <c r="G67">
        <v>1.98514E-4</v>
      </c>
      <c r="H67" s="5">
        <v>7.7560999999999998E-5</v>
      </c>
      <c r="I67" s="5">
        <v>1.9550399999999999E-4</v>
      </c>
      <c r="J67" s="5"/>
      <c r="K67" s="5">
        <f t="shared" si="0"/>
        <v>3.9492800000000001E-4</v>
      </c>
      <c r="L67" s="5">
        <f t="shared" si="1"/>
        <v>2.3980599999999999E-4</v>
      </c>
      <c r="M67" s="5">
        <f t="shared" si="2"/>
        <v>3.0100000000000135E-6</v>
      </c>
      <c r="N67">
        <v>1</v>
      </c>
      <c r="O67" s="5">
        <f t="shared" si="3"/>
        <v>0.607214479601345</v>
      </c>
      <c r="P67" s="5">
        <f t="shared" si="4"/>
        <v>7.6216424259612217E-3</v>
      </c>
      <c r="Q67" s="5">
        <f t="shared" si="5"/>
        <v>0.60726231043166301</v>
      </c>
      <c r="R67" s="5">
        <f t="shared" si="6"/>
        <v>6.275576803287556E-3</v>
      </c>
    </row>
    <row r="68" spans="5:18" x14ac:dyDescent="0.3">
      <c r="E68" s="4">
        <v>-30.5</v>
      </c>
      <c r="F68" s="5">
        <v>3.4260900000000001E-4</v>
      </c>
      <c r="G68">
        <v>1.9732199999999999E-4</v>
      </c>
      <c r="H68" s="5">
        <v>7.2532000000000003E-5</v>
      </c>
      <c r="I68" s="5">
        <v>2.14339E-4</v>
      </c>
      <c r="J68" s="5"/>
      <c r="K68" s="5">
        <f t="shared" si="0"/>
        <v>4.15141E-4</v>
      </c>
      <c r="L68" s="5">
        <f t="shared" si="1"/>
        <v>2.7007700000000002E-4</v>
      </c>
      <c r="M68" s="5">
        <f t="shared" si="2"/>
        <v>-1.7017000000000003E-5</v>
      </c>
      <c r="N68">
        <v>1</v>
      </c>
      <c r="O68" s="5">
        <f t="shared" si="3"/>
        <v>0.65056691581896275</v>
      </c>
      <c r="P68" s="5">
        <f t="shared" si="4"/>
        <v>-4.0990892251066516E-2</v>
      </c>
      <c r="Q68" s="5">
        <f t="shared" si="5"/>
        <v>0.65185701285307651</v>
      </c>
      <c r="R68" s="5">
        <f t="shared" si="6"/>
        <v>-3.1462387227985916E-2</v>
      </c>
    </row>
    <row r="69" spans="5:18" x14ac:dyDescent="0.3">
      <c r="E69" s="4">
        <v>-30</v>
      </c>
      <c r="F69" s="5">
        <v>3.3197000000000001E-4</v>
      </c>
      <c r="G69">
        <v>2.0501100000000001E-4</v>
      </c>
      <c r="H69" s="5">
        <v>7.5661000000000006E-5</v>
      </c>
      <c r="I69" s="5">
        <v>2.0045100000000001E-4</v>
      </c>
      <c r="J69" s="5"/>
      <c r="K69" s="5">
        <f t="shared" si="0"/>
        <v>4.0763099999999999E-4</v>
      </c>
      <c r="L69" s="5">
        <f t="shared" si="1"/>
        <v>2.5630900000000003E-4</v>
      </c>
      <c r="M69" s="5">
        <f t="shared" si="2"/>
        <v>4.559999999999997E-6</v>
      </c>
      <c r="N69">
        <v>1</v>
      </c>
      <c r="O69" s="5">
        <f t="shared" si="3"/>
        <v>0.62877700665552927</v>
      </c>
      <c r="P69" s="5">
        <f t="shared" si="4"/>
        <v>1.1186587869911752E-2</v>
      </c>
      <c r="Q69" s="5">
        <f t="shared" si="5"/>
        <v>0.62887650921851002</v>
      </c>
      <c r="R69" s="5">
        <f t="shared" si="6"/>
        <v>8.8945744785484029E-3</v>
      </c>
    </row>
    <row r="70" spans="5:18" x14ac:dyDescent="0.3">
      <c r="E70" s="4">
        <v>-29.5</v>
      </c>
      <c r="F70" s="5">
        <v>3.2916899999999998E-4</v>
      </c>
      <c r="G70">
        <v>1.9860400000000001E-4</v>
      </c>
      <c r="H70" s="5">
        <v>8.1890000000000004E-5</v>
      </c>
      <c r="I70" s="5">
        <v>2.11776E-4</v>
      </c>
      <c r="J70" s="5"/>
      <c r="K70" s="5">
        <f t="shared" si="0"/>
        <v>4.1105899999999997E-4</v>
      </c>
      <c r="L70" s="5">
        <f t="shared" si="1"/>
        <v>2.4727899999999999E-4</v>
      </c>
      <c r="M70" s="5">
        <f t="shared" si="2"/>
        <v>-1.3171999999999988E-5</v>
      </c>
      <c r="N70">
        <v>1</v>
      </c>
      <c r="O70" s="5">
        <f t="shared" si="3"/>
        <v>0.60156571197808584</v>
      </c>
      <c r="P70" s="5">
        <f t="shared" si="4"/>
        <v>-3.2044061801347223E-2</v>
      </c>
      <c r="Q70" s="5">
        <f t="shared" si="5"/>
        <v>0.60241856522224635</v>
      </c>
      <c r="R70" s="5">
        <f t="shared" si="6"/>
        <v>-2.6608735170114476E-2</v>
      </c>
    </row>
    <row r="71" spans="5:18" x14ac:dyDescent="0.3">
      <c r="E71" s="4">
        <v>-29</v>
      </c>
      <c r="F71" s="5">
        <v>3.1969099999999999E-4</v>
      </c>
      <c r="G71">
        <v>1.8963300000000001E-4</v>
      </c>
      <c r="H71" s="5">
        <v>7.3441000000000004E-5</v>
      </c>
      <c r="I71" s="5">
        <v>2.0051100000000001E-4</v>
      </c>
      <c r="J71" s="5"/>
      <c r="K71" s="5">
        <f t="shared" si="0"/>
        <v>3.9313199999999998E-4</v>
      </c>
      <c r="L71" s="5">
        <f t="shared" si="1"/>
        <v>2.4625E-4</v>
      </c>
      <c r="M71" s="5">
        <f t="shared" si="2"/>
        <v>-1.0878E-5</v>
      </c>
      <c r="N71">
        <v>1</v>
      </c>
      <c r="O71" s="5">
        <f t="shared" si="3"/>
        <v>0.62637994363216432</v>
      </c>
      <c r="P71" s="5">
        <f t="shared" si="4"/>
        <v>-2.7670095540429169E-2</v>
      </c>
      <c r="Q71" s="5">
        <f t="shared" si="5"/>
        <v>0.62699080373786176</v>
      </c>
      <c r="R71" s="5">
        <f t="shared" si="6"/>
        <v>-2.2072959406219419E-2</v>
      </c>
    </row>
    <row r="72" spans="5:18" x14ac:dyDescent="0.3">
      <c r="E72" s="4">
        <v>-28.5</v>
      </c>
      <c r="F72" s="5">
        <v>3.36917E-4</v>
      </c>
      <c r="G72">
        <v>2.0349100000000001E-4</v>
      </c>
      <c r="H72" s="5">
        <v>8.3201000000000005E-5</v>
      </c>
      <c r="I72" s="5">
        <v>2.1684300000000001E-4</v>
      </c>
      <c r="J72" s="5"/>
      <c r="K72" s="5">
        <f t="shared" si="0"/>
        <v>4.2011800000000003E-4</v>
      </c>
      <c r="L72" s="5">
        <f t="shared" si="1"/>
        <v>2.5371599999999997E-4</v>
      </c>
      <c r="M72" s="5">
        <f t="shared" si="2"/>
        <v>-1.3352000000000004E-5</v>
      </c>
      <c r="N72">
        <v>1</v>
      </c>
      <c r="O72" s="5">
        <f t="shared" si="3"/>
        <v>0.60391604263564036</v>
      </c>
      <c r="P72" s="5">
        <f t="shared" si="4"/>
        <v>-3.1781547089151152E-2</v>
      </c>
      <c r="Q72" s="5">
        <f t="shared" si="5"/>
        <v>0.60475172863586968</v>
      </c>
      <c r="R72" s="5">
        <f t="shared" si="6"/>
        <v>-2.6288634626854466E-2</v>
      </c>
    </row>
    <row r="73" spans="5:18" x14ac:dyDescent="0.3">
      <c r="E73" s="4">
        <v>-28</v>
      </c>
      <c r="F73" s="5">
        <v>3.3784100000000002E-4</v>
      </c>
      <c r="G73">
        <v>1.9180900000000001E-4</v>
      </c>
      <c r="H73" s="5">
        <v>8.6724999999999994E-5</v>
      </c>
      <c r="I73" s="5">
        <v>2.3043200000000001E-4</v>
      </c>
      <c r="J73" s="5"/>
      <c r="K73" s="5">
        <f t="shared" ref="K73:K136" si="7">F73+H73</f>
        <v>4.2456600000000003E-4</v>
      </c>
      <c r="L73" s="5">
        <f t="shared" si="1"/>
        <v>2.5111600000000001E-4</v>
      </c>
      <c r="M73" s="5">
        <f t="shared" si="2"/>
        <v>-3.8622999999999999E-5</v>
      </c>
      <c r="N73">
        <v>1</v>
      </c>
      <c r="O73" s="5">
        <f t="shared" si="3"/>
        <v>0.59146516678207861</v>
      </c>
      <c r="P73" s="5">
        <f t="shared" si="4"/>
        <v>-9.0970544037911646E-2</v>
      </c>
      <c r="Q73" s="5">
        <f t="shared" si="5"/>
        <v>0.59842015624401035</v>
      </c>
      <c r="R73" s="5">
        <f t="shared" si="6"/>
        <v>-7.6304764468339253E-2</v>
      </c>
    </row>
    <row r="74" spans="5:18" x14ac:dyDescent="0.3">
      <c r="E74" s="4">
        <v>-27.5</v>
      </c>
      <c r="F74" s="5">
        <v>3.4678200000000001E-4</v>
      </c>
      <c r="G74">
        <v>1.9946800000000001E-4</v>
      </c>
      <c r="H74" s="5">
        <v>8.7507000000000001E-5</v>
      </c>
      <c r="I74" s="5">
        <v>2.27035E-4</v>
      </c>
      <c r="J74" s="5"/>
      <c r="K74" s="5">
        <f t="shared" si="7"/>
        <v>4.3428900000000003E-4</v>
      </c>
      <c r="L74" s="5">
        <f t="shared" ref="L74:L137" si="8">F74-H74</f>
        <v>2.59275E-4</v>
      </c>
      <c r="M74" s="5">
        <f t="shared" ref="M74:M137" si="9">G74-I74</f>
        <v>-2.7566999999999989E-5</v>
      </c>
      <c r="N74">
        <v>1</v>
      </c>
      <c r="O74" s="5">
        <f t="shared" ref="O74:O137" si="10">L74/K74</f>
        <v>0.59701028577744308</v>
      </c>
      <c r="P74" s="5">
        <f t="shared" ref="P74:P137" si="11">M74/K74</f>
        <v>-6.3476164489544948E-2</v>
      </c>
      <c r="Q74" s="5">
        <f t="shared" ref="Q74:Q137" si="12">SQRT(O74^2+P74^2)</f>
        <v>0.60037530327484989</v>
      </c>
      <c r="R74" s="5">
        <f t="shared" ref="R74:R137" si="13">0.5*ATAN(P74/O74)</f>
        <v>-5.2962723698723069E-2</v>
      </c>
    </row>
    <row r="75" spans="5:18" x14ac:dyDescent="0.3">
      <c r="E75" s="4">
        <v>-27</v>
      </c>
      <c r="F75" s="5">
        <v>3.55633E-4</v>
      </c>
      <c r="G75">
        <v>1.9213699999999999E-4</v>
      </c>
      <c r="H75" s="5">
        <v>8.8022000000000005E-5</v>
      </c>
      <c r="I75" s="5">
        <v>2.46884E-4</v>
      </c>
      <c r="J75" s="5"/>
      <c r="K75" s="5">
        <f t="shared" si="7"/>
        <v>4.4365499999999999E-4</v>
      </c>
      <c r="L75" s="5">
        <f t="shared" si="8"/>
        <v>2.6761100000000001E-4</v>
      </c>
      <c r="M75" s="5">
        <f t="shared" si="9"/>
        <v>-5.474700000000001E-5</v>
      </c>
      <c r="N75">
        <v>1</v>
      </c>
      <c r="O75" s="5">
        <f t="shared" si="10"/>
        <v>0.60319617720976892</v>
      </c>
      <c r="P75" s="5">
        <f t="shared" si="11"/>
        <v>-0.12339993914190082</v>
      </c>
      <c r="Q75" s="5">
        <f t="shared" si="12"/>
        <v>0.6156891855317127</v>
      </c>
      <c r="R75" s="5">
        <f t="shared" si="13"/>
        <v>-0.1008962117681082</v>
      </c>
    </row>
    <row r="76" spans="5:18" x14ac:dyDescent="0.3">
      <c r="E76" s="4">
        <v>-26.5</v>
      </c>
      <c r="F76" s="5">
        <v>3.6695800000000002E-4</v>
      </c>
      <c r="G76">
        <v>2.0164299999999999E-4</v>
      </c>
      <c r="H76" s="5">
        <v>8.7984000000000003E-5</v>
      </c>
      <c r="I76" s="5">
        <v>2.5481199999999999E-4</v>
      </c>
      <c r="J76" s="5"/>
      <c r="K76" s="5">
        <f t="shared" si="7"/>
        <v>4.5494200000000001E-4</v>
      </c>
      <c r="L76" s="5">
        <f t="shared" si="8"/>
        <v>2.7897400000000003E-4</v>
      </c>
      <c r="M76" s="5">
        <f t="shared" si="9"/>
        <v>-5.3168999999999992E-5</v>
      </c>
      <c r="N76">
        <v>1</v>
      </c>
      <c r="O76" s="5">
        <f t="shared" si="10"/>
        <v>0.61320783748258023</v>
      </c>
      <c r="P76" s="5">
        <f t="shared" si="11"/>
        <v>-0.11686984274918559</v>
      </c>
      <c r="Q76" s="5">
        <f t="shared" si="12"/>
        <v>0.62424547422811316</v>
      </c>
      <c r="R76" s="5">
        <f t="shared" si="13"/>
        <v>-9.4164531767433293E-2</v>
      </c>
    </row>
    <row r="77" spans="5:18" x14ac:dyDescent="0.3">
      <c r="E77" s="4">
        <v>-26</v>
      </c>
      <c r="F77" s="5">
        <v>3.9637299999999999E-4</v>
      </c>
      <c r="G77">
        <v>2.0548800000000001E-4</v>
      </c>
      <c r="H77" s="5">
        <v>8.8326999999999996E-5</v>
      </c>
      <c r="I77" s="5">
        <v>2.9224299999999997E-4</v>
      </c>
      <c r="J77" s="5"/>
      <c r="K77" s="5">
        <f t="shared" si="7"/>
        <v>4.8470000000000002E-4</v>
      </c>
      <c r="L77" s="5">
        <f t="shared" si="8"/>
        <v>3.0804599999999997E-4</v>
      </c>
      <c r="M77" s="5">
        <f t="shared" si="9"/>
        <v>-8.6754999999999965E-5</v>
      </c>
      <c r="N77">
        <v>1</v>
      </c>
      <c r="O77" s="5">
        <f t="shared" si="10"/>
        <v>0.63553950897462341</v>
      </c>
      <c r="P77" s="5">
        <f t="shared" si="11"/>
        <v>-0.17898700226944494</v>
      </c>
      <c r="Q77" s="5">
        <f t="shared" si="12"/>
        <v>0.66026268594333548</v>
      </c>
      <c r="R77" s="5">
        <f t="shared" si="13"/>
        <v>-0.13725978806348599</v>
      </c>
    </row>
    <row r="78" spans="5:18" x14ac:dyDescent="0.3">
      <c r="E78" s="4">
        <v>-25.5</v>
      </c>
      <c r="F78" s="5">
        <v>3.9360099999999999E-4</v>
      </c>
      <c r="G78">
        <v>2.1106099999999999E-4</v>
      </c>
      <c r="H78" s="5">
        <v>1.09576E-4</v>
      </c>
      <c r="I78" s="5">
        <v>3.0046899999999999E-4</v>
      </c>
      <c r="J78" s="5"/>
      <c r="K78" s="5">
        <f t="shared" si="7"/>
        <v>5.0317699999999994E-4</v>
      </c>
      <c r="L78" s="5">
        <f t="shared" si="8"/>
        <v>2.8402499999999998E-4</v>
      </c>
      <c r="M78" s="5">
        <f t="shared" si="9"/>
        <v>-8.9407999999999995E-5</v>
      </c>
      <c r="N78">
        <v>1</v>
      </c>
      <c r="O78" s="5">
        <f t="shared" si="10"/>
        <v>0.56446339955920088</v>
      </c>
      <c r="P78" s="5">
        <f t="shared" si="11"/>
        <v>-0.17768697694846944</v>
      </c>
      <c r="Q78" s="5">
        <f t="shared" si="12"/>
        <v>0.59176988029048583</v>
      </c>
      <c r="R78" s="5">
        <f t="shared" si="13"/>
        <v>-0.15248451672652646</v>
      </c>
    </row>
    <row r="79" spans="5:18" x14ac:dyDescent="0.3">
      <c r="E79" s="4">
        <v>-25</v>
      </c>
      <c r="F79" s="5">
        <v>4.7448500000000002E-4</v>
      </c>
      <c r="G79">
        <v>2.4619900000000001E-4</v>
      </c>
      <c r="H79" s="5">
        <v>1.03862E-4</v>
      </c>
      <c r="I79" s="5">
        <v>3.1602600000000001E-4</v>
      </c>
      <c r="J79" s="5"/>
      <c r="K79" s="5">
        <f t="shared" si="7"/>
        <v>5.78347E-4</v>
      </c>
      <c r="L79" s="5">
        <f t="shared" si="8"/>
        <v>3.7062300000000005E-4</v>
      </c>
      <c r="M79" s="5">
        <f t="shared" si="9"/>
        <v>-6.9827000000000008E-5</v>
      </c>
      <c r="N79">
        <v>1</v>
      </c>
      <c r="O79" s="5">
        <f t="shared" si="10"/>
        <v>0.64083154230937489</v>
      </c>
      <c r="P79" s="5">
        <f t="shared" si="11"/>
        <v>-0.12073547541527839</v>
      </c>
      <c r="Q79" s="5">
        <f t="shared" si="12"/>
        <v>0.65210591213572466</v>
      </c>
      <c r="R79" s="5">
        <f t="shared" si="13"/>
        <v>-9.3110740466206973E-2</v>
      </c>
    </row>
    <row r="80" spans="5:18" x14ac:dyDescent="0.3">
      <c r="E80" s="4">
        <v>-24.5</v>
      </c>
      <c r="F80" s="5">
        <v>6.3717699999999995E-4</v>
      </c>
      <c r="G80">
        <v>2.8321299999999999E-4</v>
      </c>
      <c r="H80" s="5">
        <v>1.02975E-4</v>
      </c>
      <c r="I80" s="5">
        <v>4.60746E-4</v>
      </c>
      <c r="J80" s="5"/>
      <c r="K80" s="5">
        <f t="shared" si="7"/>
        <v>7.40152E-4</v>
      </c>
      <c r="L80" s="5">
        <f t="shared" si="8"/>
        <v>5.342019999999999E-4</v>
      </c>
      <c r="M80" s="5">
        <f t="shared" si="9"/>
        <v>-1.7753300000000001E-4</v>
      </c>
      <c r="N80">
        <v>1</v>
      </c>
      <c r="O80" s="5">
        <f t="shared" si="10"/>
        <v>0.72174634399420645</v>
      </c>
      <c r="P80" s="5">
        <f t="shared" si="11"/>
        <v>-0.23986019087971122</v>
      </c>
      <c r="Q80" s="5">
        <f t="shared" si="12"/>
        <v>0.7605594626574933</v>
      </c>
      <c r="R80" s="5">
        <f t="shared" si="13"/>
        <v>-0.16042503158078303</v>
      </c>
    </row>
    <row r="81" spans="5:18" x14ac:dyDescent="0.3">
      <c r="E81" s="4">
        <v>-24</v>
      </c>
      <c r="F81" s="5">
        <v>5.8162600000000002E-4</v>
      </c>
      <c r="G81">
        <v>2.7647799999999998E-4</v>
      </c>
      <c r="H81" s="5">
        <v>1.01343E-4</v>
      </c>
      <c r="I81" s="5">
        <v>4.1675799999999998E-4</v>
      </c>
      <c r="J81" s="5"/>
      <c r="K81" s="5">
        <f t="shared" si="7"/>
        <v>6.8296900000000007E-4</v>
      </c>
      <c r="L81" s="5">
        <f t="shared" si="8"/>
        <v>4.8028300000000002E-4</v>
      </c>
      <c r="M81" s="5">
        <f t="shared" si="9"/>
        <v>-1.4028000000000001E-4</v>
      </c>
      <c r="N81">
        <v>1</v>
      </c>
      <c r="O81" s="5">
        <f t="shared" si="10"/>
        <v>0.70322811137840802</v>
      </c>
      <c r="P81" s="5">
        <f t="shared" si="11"/>
        <v>-0.20539731671569281</v>
      </c>
      <c r="Q81" s="5">
        <f t="shared" si="12"/>
        <v>0.73261028817977247</v>
      </c>
      <c r="R81" s="5">
        <f t="shared" si="13"/>
        <v>-0.14208648196563331</v>
      </c>
    </row>
    <row r="82" spans="5:18" x14ac:dyDescent="0.3">
      <c r="E82" s="4">
        <v>-23.5</v>
      </c>
      <c r="F82" s="5">
        <v>6.9427900000000001E-4</v>
      </c>
      <c r="G82">
        <v>3.1817100000000001E-4</v>
      </c>
      <c r="H82" s="5">
        <v>1.1158E-4</v>
      </c>
      <c r="I82" s="5">
        <v>4.6026900000000002E-4</v>
      </c>
      <c r="J82" s="5"/>
      <c r="K82" s="5">
        <f t="shared" si="7"/>
        <v>8.0585900000000002E-4</v>
      </c>
      <c r="L82" s="5">
        <f t="shared" si="8"/>
        <v>5.82699E-4</v>
      </c>
      <c r="M82" s="5">
        <f t="shared" si="9"/>
        <v>-1.4209800000000001E-4</v>
      </c>
      <c r="N82">
        <v>1</v>
      </c>
      <c r="O82" s="5">
        <f t="shared" si="10"/>
        <v>0.72307810671593908</v>
      </c>
      <c r="P82" s="5">
        <f t="shared" si="11"/>
        <v>-0.17633109514195411</v>
      </c>
      <c r="Q82" s="5">
        <f t="shared" si="12"/>
        <v>0.74426783050583867</v>
      </c>
      <c r="R82" s="5">
        <f t="shared" si="13"/>
        <v>-0.11959659932873307</v>
      </c>
    </row>
    <row r="83" spans="5:18" x14ac:dyDescent="0.3">
      <c r="E83" s="4">
        <v>-23</v>
      </c>
      <c r="F83" s="5">
        <v>6.2811699999999998E-4</v>
      </c>
      <c r="G83">
        <v>3.1981099999999998E-4</v>
      </c>
      <c r="H83" s="5">
        <v>1.14479E-4</v>
      </c>
      <c r="I83" s="5">
        <v>4.2760600000000003E-4</v>
      </c>
      <c r="J83" s="5"/>
      <c r="K83" s="5">
        <f t="shared" si="7"/>
        <v>7.4259599999999999E-4</v>
      </c>
      <c r="L83" s="5">
        <f t="shared" si="8"/>
        <v>5.1363799999999996E-4</v>
      </c>
      <c r="M83" s="5">
        <f t="shared" si="9"/>
        <v>-1.0779500000000005E-4</v>
      </c>
      <c r="N83">
        <v>1</v>
      </c>
      <c r="O83" s="5">
        <f t="shared" si="10"/>
        <v>0.69167892097452721</v>
      </c>
      <c r="P83" s="5">
        <f t="shared" si="11"/>
        <v>-0.14515968305781346</v>
      </c>
      <c r="Q83" s="5">
        <f t="shared" si="12"/>
        <v>0.70674681697615804</v>
      </c>
      <c r="R83" s="5">
        <f t="shared" si="13"/>
        <v>-0.10343178308627439</v>
      </c>
    </row>
    <row r="84" spans="5:18" x14ac:dyDescent="0.3">
      <c r="E84" s="4">
        <v>-22.5</v>
      </c>
      <c r="F84" s="5">
        <v>7.2229300000000005E-4</v>
      </c>
      <c r="G84">
        <v>2.9796500000000002E-4</v>
      </c>
      <c r="H84" s="5">
        <v>1.3824599999999999E-4</v>
      </c>
      <c r="I84" s="5">
        <v>5.6642699999999999E-4</v>
      </c>
      <c r="J84" s="5"/>
      <c r="K84" s="5">
        <f t="shared" si="7"/>
        <v>8.6053900000000001E-4</v>
      </c>
      <c r="L84" s="5">
        <f t="shared" si="8"/>
        <v>5.8404700000000008E-4</v>
      </c>
      <c r="M84" s="5">
        <f t="shared" si="9"/>
        <v>-2.6846199999999996E-4</v>
      </c>
      <c r="N84">
        <v>1</v>
      </c>
      <c r="O84" s="5">
        <f t="shared" si="10"/>
        <v>0.67869904792229063</v>
      </c>
      <c r="P84" s="5">
        <f t="shared" si="11"/>
        <v>-0.31196959115159217</v>
      </c>
      <c r="Q84" s="5">
        <f t="shared" si="12"/>
        <v>0.74696547674836711</v>
      </c>
      <c r="R84" s="5">
        <f t="shared" si="13"/>
        <v>-0.21542830403796248</v>
      </c>
    </row>
    <row r="85" spans="5:18" x14ac:dyDescent="0.3">
      <c r="E85" s="4">
        <v>-22</v>
      </c>
      <c r="F85" s="5">
        <v>6.0057999999999997E-4</v>
      </c>
      <c r="G85">
        <v>2.8756400000000003E-4</v>
      </c>
      <c r="H85" s="5">
        <v>1.13428E-4</v>
      </c>
      <c r="I85" s="5">
        <v>4.3899E-4</v>
      </c>
      <c r="J85" s="5"/>
      <c r="K85" s="5">
        <f t="shared" si="7"/>
        <v>7.1400799999999992E-4</v>
      </c>
      <c r="L85" s="5">
        <f t="shared" si="8"/>
        <v>4.8715199999999997E-4</v>
      </c>
      <c r="M85" s="5">
        <f t="shared" si="9"/>
        <v>-1.5142599999999997E-4</v>
      </c>
      <c r="N85">
        <v>1</v>
      </c>
      <c r="O85" s="5">
        <f t="shared" si="10"/>
        <v>0.68227806971350469</v>
      </c>
      <c r="P85" s="5">
        <f t="shared" si="11"/>
        <v>-0.21207885625931361</v>
      </c>
      <c r="Q85" s="5">
        <f t="shared" si="12"/>
        <v>0.71447939486331202</v>
      </c>
      <c r="R85" s="5">
        <f t="shared" si="13"/>
        <v>-0.15068561396478053</v>
      </c>
    </row>
    <row r="86" spans="5:18" x14ac:dyDescent="0.3">
      <c r="E86" s="4">
        <v>-21.5</v>
      </c>
      <c r="F86" s="5">
        <v>8.1587200000000004E-4</v>
      </c>
      <c r="G86">
        <v>3.5798699999999999E-4</v>
      </c>
      <c r="H86" s="5">
        <v>1.28419E-4</v>
      </c>
      <c r="I86" s="5">
        <v>6.1506400000000002E-4</v>
      </c>
      <c r="J86" s="5"/>
      <c r="K86" s="5">
        <f t="shared" si="7"/>
        <v>9.442910000000001E-4</v>
      </c>
      <c r="L86" s="5">
        <f t="shared" si="8"/>
        <v>6.8745299999999998E-4</v>
      </c>
      <c r="M86" s="5">
        <f t="shared" si="9"/>
        <v>-2.5707700000000003E-4</v>
      </c>
      <c r="N86">
        <v>1</v>
      </c>
      <c r="O86" s="5">
        <f t="shared" si="10"/>
        <v>0.72800969192759424</v>
      </c>
      <c r="P86" s="5">
        <f t="shared" si="11"/>
        <v>-0.27224340801723196</v>
      </c>
      <c r="Q86" s="5">
        <f t="shared" si="12"/>
        <v>0.77724808442951321</v>
      </c>
      <c r="R86" s="5">
        <f t="shared" si="13"/>
        <v>-0.17892742322420024</v>
      </c>
    </row>
    <row r="87" spans="5:18" x14ac:dyDescent="0.3">
      <c r="E87" s="4">
        <v>-21</v>
      </c>
      <c r="F87" s="5">
        <v>6.3932300000000002E-4</v>
      </c>
      <c r="G87">
        <v>2.94538E-4</v>
      </c>
      <c r="H87" s="5">
        <v>1.34707E-4</v>
      </c>
      <c r="I87" s="5">
        <v>4.5824199999999998E-4</v>
      </c>
      <c r="J87" s="5"/>
      <c r="K87" s="5">
        <f t="shared" si="7"/>
        <v>7.7402999999999999E-4</v>
      </c>
      <c r="L87" s="5">
        <f t="shared" si="8"/>
        <v>5.0461600000000005E-4</v>
      </c>
      <c r="M87" s="5">
        <f t="shared" si="9"/>
        <v>-1.6370399999999998E-4</v>
      </c>
      <c r="N87">
        <v>1</v>
      </c>
      <c r="O87" s="5">
        <f t="shared" si="10"/>
        <v>0.65193338759479613</v>
      </c>
      <c r="P87" s="5">
        <f t="shared" si="11"/>
        <v>-0.21149567846207509</v>
      </c>
      <c r="Q87" s="5">
        <f t="shared" si="12"/>
        <v>0.68538132734191126</v>
      </c>
      <c r="R87" s="5">
        <f t="shared" si="13"/>
        <v>-0.15685045164108932</v>
      </c>
    </row>
    <row r="88" spans="5:18" x14ac:dyDescent="0.3">
      <c r="E88" s="4">
        <v>-20.5</v>
      </c>
      <c r="F88" s="5">
        <v>5.5122700000000005E-4</v>
      </c>
      <c r="G88">
        <v>3.0192899999999999E-4</v>
      </c>
      <c r="H88" s="5">
        <v>2.15353E-4</v>
      </c>
      <c r="I88" s="5">
        <v>4.5055300000000002E-4</v>
      </c>
      <c r="J88" s="5"/>
      <c r="K88" s="5">
        <f t="shared" si="7"/>
        <v>7.6658E-4</v>
      </c>
      <c r="L88" s="5">
        <f t="shared" si="8"/>
        <v>3.3587400000000006E-4</v>
      </c>
      <c r="M88" s="5">
        <f t="shared" si="9"/>
        <v>-1.4862400000000003E-4</v>
      </c>
      <c r="N88">
        <v>1</v>
      </c>
      <c r="O88" s="5">
        <f t="shared" si="10"/>
        <v>0.43814605129275491</v>
      </c>
      <c r="P88" s="5">
        <f t="shared" si="11"/>
        <v>-0.19387930809569781</v>
      </c>
      <c r="Q88" s="5">
        <f t="shared" si="12"/>
        <v>0.47912539942180055</v>
      </c>
      <c r="R88" s="5">
        <f t="shared" si="13"/>
        <v>-0.20829941853678771</v>
      </c>
    </row>
    <row r="89" spans="5:18" x14ac:dyDescent="0.3">
      <c r="E89" s="4">
        <v>-20</v>
      </c>
      <c r="F89" s="5">
        <v>5.58261E-4</v>
      </c>
      <c r="G89">
        <v>2.71322E-4</v>
      </c>
      <c r="H89" s="5">
        <v>1.29641E-4</v>
      </c>
      <c r="I89" s="5">
        <v>4.2921499999999999E-4</v>
      </c>
      <c r="J89" s="5"/>
      <c r="K89" s="5">
        <f t="shared" si="7"/>
        <v>6.87902E-4</v>
      </c>
      <c r="L89" s="5">
        <f t="shared" si="8"/>
        <v>4.2862E-4</v>
      </c>
      <c r="M89" s="5">
        <f t="shared" si="9"/>
        <v>-1.5789299999999999E-4</v>
      </c>
      <c r="N89">
        <v>1</v>
      </c>
      <c r="O89" s="5">
        <f t="shared" si="10"/>
        <v>0.62308293913958679</v>
      </c>
      <c r="P89" s="5">
        <f t="shared" si="11"/>
        <v>-0.22952833397780495</v>
      </c>
      <c r="Q89" s="5">
        <f t="shared" si="12"/>
        <v>0.66401476274662208</v>
      </c>
      <c r="R89" s="5">
        <f t="shared" si="13"/>
        <v>-0.17647502963895997</v>
      </c>
    </row>
    <row r="90" spans="5:18" x14ac:dyDescent="0.3">
      <c r="E90" s="4">
        <v>-19.5</v>
      </c>
      <c r="F90" s="5">
        <v>7.8916900000000005E-4</v>
      </c>
      <c r="G90">
        <v>3.4252000000000002E-4</v>
      </c>
      <c r="H90" s="5">
        <v>1.3309800000000001E-4</v>
      </c>
      <c r="I90" s="5">
        <v>5.6273100000000002E-4</v>
      </c>
      <c r="J90" s="5"/>
      <c r="K90" s="5">
        <f t="shared" si="7"/>
        <v>9.2226700000000005E-4</v>
      </c>
      <c r="L90" s="5">
        <f t="shared" si="8"/>
        <v>6.5607100000000004E-4</v>
      </c>
      <c r="M90" s="5">
        <f t="shared" si="9"/>
        <v>-2.20211E-4</v>
      </c>
      <c r="N90">
        <v>1</v>
      </c>
      <c r="O90" s="5">
        <f t="shared" si="10"/>
        <v>0.71136774925265678</v>
      </c>
      <c r="P90" s="5">
        <f t="shared" si="11"/>
        <v>-0.23877141868894797</v>
      </c>
      <c r="Q90" s="5">
        <f t="shared" si="12"/>
        <v>0.75037048520016003</v>
      </c>
      <c r="R90" s="5">
        <f t="shared" si="13"/>
        <v>-0.1619175782770518</v>
      </c>
    </row>
    <row r="91" spans="5:18" x14ac:dyDescent="0.3">
      <c r="E91" s="4">
        <v>-19</v>
      </c>
      <c r="F91" s="5">
        <v>6.3002499999999999E-4</v>
      </c>
      <c r="G91">
        <v>2.8896500000000002E-4</v>
      </c>
      <c r="H91" s="5">
        <v>1.5223100000000001E-4</v>
      </c>
      <c r="I91" s="5">
        <v>4.75468E-4</v>
      </c>
      <c r="J91" s="5"/>
      <c r="K91" s="5">
        <f t="shared" si="7"/>
        <v>7.8225600000000005E-4</v>
      </c>
      <c r="L91" s="5">
        <f t="shared" si="8"/>
        <v>4.7779399999999997E-4</v>
      </c>
      <c r="M91" s="5">
        <f t="shared" si="9"/>
        <v>-1.8650299999999997E-4</v>
      </c>
      <c r="N91">
        <v>1</v>
      </c>
      <c r="O91" s="5">
        <f t="shared" si="10"/>
        <v>0.61078981816694267</v>
      </c>
      <c r="P91" s="5">
        <f t="shared" si="11"/>
        <v>-0.23841683540938</v>
      </c>
      <c r="Q91" s="5">
        <f t="shared" si="12"/>
        <v>0.65567277614907138</v>
      </c>
      <c r="R91" s="5">
        <f t="shared" si="13"/>
        <v>-0.18607638482973526</v>
      </c>
    </row>
    <row r="92" spans="5:18" x14ac:dyDescent="0.3">
      <c r="E92" s="4">
        <v>-18.5</v>
      </c>
      <c r="F92" s="5">
        <v>6.1965399999999997E-4</v>
      </c>
      <c r="G92">
        <v>3.4216200000000002E-4</v>
      </c>
      <c r="H92" s="5">
        <v>1.50383E-4</v>
      </c>
      <c r="I92" s="5">
        <v>4.36129E-4</v>
      </c>
      <c r="J92" s="5"/>
      <c r="K92" s="5">
        <f t="shared" si="7"/>
        <v>7.70037E-4</v>
      </c>
      <c r="L92" s="5">
        <f t="shared" si="8"/>
        <v>4.6927099999999995E-4</v>
      </c>
      <c r="M92" s="5">
        <f t="shared" si="9"/>
        <v>-9.3966999999999976E-5</v>
      </c>
      <c r="N92">
        <v>1</v>
      </c>
      <c r="O92" s="5">
        <f t="shared" si="10"/>
        <v>0.6094135736334747</v>
      </c>
      <c r="P92" s="5">
        <f t="shared" si="11"/>
        <v>-0.1220292011942283</v>
      </c>
      <c r="Q92" s="5">
        <f t="shared" si="12"/>
        <v>0.62151108571997649</v>
      </c>
      <c r="R92" s="5">
        <f t="shared" si="13"/>
        <v>-9.8813338443438745E-2</v>
      </c>
    </row>
    <row r="93" spans="5:18" x14ac:dyDescent="0.3">
      <c r="E93" s="4">
        <v>-18</v>
      </c>
      <c r="F93" s="5">
        <v>6.6554899999999998E-4</v>
      </c>
      <c r="G93">
        <v>3.0872400000000002E-4</v>
      </c>
      <c r="H93" s="5">
        <v>1.5163500000000001E-4</v>
      </c>
      <c r="I93" s="5">
        <v>4.9168200000000001E-4</v>
      </c>
      <c r="J93" s="5"/>
      <c r="K93" s="5">
        <f t="shared" si="7"/>
        <v>8.1718399999999999E-4</v>
      </c>
      <c r="L93" s="5">
        <f t="shared" si="8"/>
        <v>5.1391399999999997E-4</v>
      </c>
      <c r="M93" s="5">
        <f t="shared" si="9"/>
        <v>-1.8295799999999999E-4</v>
      </c>
      <c r="N93">
        <v>1</v>
      </c>
      <c r="O93" s="5">
        <f t="shared" si="10"/>
        <v>0.62888407017269055</v>
      </c>
      <c r="P93" s="5">
        <f t="shared" si="11"/>
        <v>-0.22388837764811842</v>
      </c>
      <c r="Q93" s="5">
        <f t="shared" si="12"/>
        <v>0.66754863445510548</v>
      </c>
      <c r="R93" s="5">
        <f t="shared" si="13"/>
        <v>-0.17100898539410445</v>
      </c>
    </row>
    <row r="94" spans="5:18" x14ac:dyDescent="0.3">
      <c r="E94" s="4">
        <v>-17.5</v>
      </c>
      <c r="F94" s="5">
        <v>6.1893799999999998E-4</v>
      </c>
      <c r="G94">
        <v>3.3304299999999999E-4</v>
      </c>
      <c r="H94" s="5">
        <v>1.4650899999999999E-4</v>
      </c>
      <c r="I94" s="5">
        <v>4.2611500000000002E-4</v>
      </c>
      <c r="J94" s="5"/>
      <c r="K94" s="5">
        <f t="shared" si="7"/>
        <v>7.6544699999999994E-4</v>
      </c>
      <c r="L94" s="5">
        <f t="shared" si="8"/>
        <v>4.7242900000000001E-4</v>
      </c>
      <c r="M94" s="5">
        <f t="shared" si="9"/>
        <v>-9.3072000000000033E-5</v>
      </c>
      <c r="N94">
        <v>1</v>
      </c>
      <c r="O94" s="5">
        <f t="shared" si="10"/>
        <v>0.61719361366626302</v>
      </c>
      <c r="P94" s="5">
        <f t="shared" si="11"/>
        <v>-0.1215916974003426</v>
      </c>
      <c r="Q94" s="5">
        <f t="shared" si="12"/>
        <v>0.62905683179432748</v>
      </c>
      <c r="R94" s="5">
        <f t="shared" si="13"/>
        <v>-9.725819628184118E-2</v>
      </c>
    </row>
    <row r="95" spans="5:18" x14ac:dyDescent="0.3">
      <c r="E95" s="4">
        <v>-17</v>
      </c>
      <c r="F95" s="5">
        <v>5.4025999999999998E-4</v>
      </c>
      <c r="G95">
        <v>3.8451099999999998E-4</v>
      </c>
      <c r="H95" s="5">
        <v>3.0809799999999998E-4</v>
      </c>
      <c r="I95" s="5">
        <v>4.6533499999999999E-4</v>
      </c>
      <c r="J95" s="5"/>
      <c r="K95" s="5">
        <f t="shared" si="7"/>
        <v>8.4835800000000001E-4</v>
      </c>
      <c r="L95" s="5">
        <f t="shared" si="8"/>
        <v>2.32162E-4</v>
      </c>
      <c r="M95" s="5">
        <f t="shared" si="9"/>
        <v>-8.0824000000000011E-5</v>
      </c>
      <c r="N95">
        <v>1</v>
      </c>
      <c r="O95" s="5">
        <f t="shared" si="10"/>
        <v>0.27366041223162862</v>
      </c>
      <c r="P95" s="5">
        <f t="shared" si="11"/>
        <v>-9.5271100172332923E-2</v>
      </c>
      <c r="Q95" s="5">
        <f t="shared" si="12"/>
        <v>0.28976991519278117</v>
      </c>
      <c r="R95" s="5">
        <f t="shared" si="13"/>
        <v>-0.16750673406010824</v>
      </c>
    </row>
    <row r="96" spans="5:18" x14ac:dyDescent="0.3">
      <c r="E96" s="4">
        <v>-16.5</v>
      </c>
      <c r="F96" s="5">
        <v>6.5052899999999995E-4</v>
      </c>
      <c r="G96">
        <v>6.2096500000000002E-4</v>
      </c>
      <c r="H96" s="5">
        <v>3.48093E-4</v>
      </c>
      <c r="I96" s="5">
        <v>3.96432E-4</v>
      </c>
      <c r="J96" s="5"/>
      <c r="K96" s="5">
        <f t="shared" si="7"/>
        <v>9.9862200000000001E-4</v>
      </c>
      <c r="L96" s="5">
        <f t="shared" si="8"/>
        <v>3.0243599999999995E-4</v>
      </c>
      <c r="M96" s="5">
        <f t="shared" si="9"/>
        <v>2.2453300000000001E-4</v>
      </c>
      <c r="N96">
        <v>1</v>
      </c>
      <c r="O96" s="5">
        <f t="shared" si="10"/>
        <v>0.30285333189134622</v>
      </c>
      <c r="P96" s="5">
        <f t="shared" si="11"/>
        <v>0.2248428334244589</v>
      </c>
      <c r="Q96" s="5">
        <f t="shared" si="12"/>
        <v>0.37719284242947781</v>
      </c>
      <c r="R96" s="5">
        <f t="shared" si="13"/>
        <v>0.31931447998168894</v>
      </c>
    </row>
    <row r="97" spans="5:18" x14ac:dyDescent="0.3">
      <c r="E97" s="4">
        <v>-16</v>
      </c>
      <c r="F97" s="5">
        <v>1.1294E-3</v>
      </c>
      <c r="G97">
        <v>6.8664900000000001E-4</v>
      </c>
      <c r="H97" s="5">
        <v>2.5248700000000002E-4</v>
      </c>
      <c r="I97" s="5">
        <v>6.9362299999999998E-4</v>
      </c>
      <c r="J97" s="5"/>
      <c r="K97" s="5">
        <f t="shared" si="7"/>
        <v>1.381887E-3</v>
      </c>
      <c r="L97" s="5">
        <f t="shared" si="8"/>
        <v>8.76913E-4</v>
      </c>
      <c r="M97" s="5">
        <f t="shared" si="9"/>
        <v>-6.9739999999999776E-6</v>
      </c>
      <c r="N97">
        <v>1</v>
      </c>
      <c r="O97" s="5">
        <f t="shared" si="10"/>
        <v>0.63457648852619641</v>
      </c>
      <c r="P97" s="5">
        <f t="shared" si="11"/>
        <v>-5.0467223441569226E-3</v>
      </c>
      <c r="Q97" s="5">
        <f t="shared" si="12"/>
        <v>0.63459655624393119</v>
      </c>
      <c r="R97" s="5">
        <f t="shared" si="13"/>
        <v>-3.9763653712987868E-3</v>
      </c>
    </row>
    <row r="98" spans="5:18" x14ac:dyDescent="0.3">
      <c r="E98" s="4">
        <v>-15.5</v>
      </c>
      <c r="F98" s="5">
        <v>1.2792400000000001E-3</v>
      </c>
      <c r="G98">
        <v>7.3647899999999995E-4</v>
      </c>
      <c r="H98" s="5">
        <v>1.7982799999999999E-4</v>
      </c>
      <c r="I98" s="5">
        <v>7.0268299999999995E-4</v>
      </c>
      <c r="J98" s="5"/>
      <c r="K98" s="5">
        <f t="shared" si="7"/>
        <v>1.459068E-3</v>
      </c>
      <c r="L98" s="5">
        <f t="shared" si="8"/>
        <v>1.0994120000000001E-3</v>
      </c>
      <c r="M98" s="5">
        <f t="shared" si="9"/>
        <v>3.3796E-5</v>
      </c>
      <c r="N98">
        <v>1</v>
      </c>
      <c r="O98" s="5">
        <f t="shared" si="10"/>
        <v>0.75350292104274796</v>
      </c>
      <c r="P98" s="5">
        <f t="shared" si="11"/>
        <v>2.316273127777458E-2</v>
      </c>
      <c r="Q98" s="5">
        <f t="shared" si="12"/>
        <v>0.75385884894998756</v>
      </c>
      <c r="R98" s="5">
        <f t="shared" si="13"/>
        <v>1.536519559292986E-2</v>
      </c>
    </row>
    <row r="99" spans="5:18" x14ac:dyDescent="0.3">
      <c r="E99" s="4">
        <v>-15</v>
      </c>
      <c r="F99" s="5">
        <v>1.5108700000000001E-3</v>
      </c>
      <c r="G99">
        <v>8.4472099999999999E-4</v>
      </c>
      <c r="H99" s="5">
        <v>3.1614499999999999E-4</v>
      </c>
      <c r="I99" s="5">
        <v>1.0290200000000001E-3</v>
      </c>
      <c r="J99" s="5"/>
      <c r="K99" s="5">
        <f t="shared" si="7"/>
        <v>1.827015E-3</v>
      </c>
      <c r="L99" s="5">
        <f t="shared" si="8"/>
        <v>1.1947250000000002E-3</v>
      </c>
      <c r="M99" s="5">
        <f t="shared" si="9"/>
        <v>-1.8429900000000007E-4</v>
      </c>
      <c r="N99">
        <v>1</v>
      </c>
      <c r="O99" s="5">
        <f t="shared" si="10"/>
        <v>0.65392183424876105</v>
      </c>
      <c r="P99" s="5">
        <f t="shared" si="11"/>
        <v>-0.10087437705765967</v>
      </c>
      <c r="Q99" s="5">
        <f t="shared" si="12"/>
        <v>0.66165656140783113</v>
      </c>
      <c r="R99" s="5">
        <f t="shared" si="13"/>
        <v>-7.6527085277411269E-2</v>
      </c>
    </row>
    <row r="100" spans="5:18" x14ac:dyDescent="0.3">
      <c r="E100" s="4">
        <v>-14.5</v>
      </c>
      <c r="F100" s="5">
        <v>2.08808E-3</v>
      </c>
      <c r="G100">
        <v>1.22751E-3</v>
      </c>
      <c r="H100" s="5">
        <v>2.99754E-4</v>
      </c>
      <c r="I100" s="5">
        <v>1.09578E-3</v>
      </c>
      <c r="J100" s="5"/>
      <c r="K100" s="5">
        <f t="shared" si="7"/>
        <v>2.3878340000000001E-3</v>
      </c>
      <c r="L100" s="5">
        <f t="shared" si="8"/>
        <v>1.788326E-3</v>
      </c>
      <c r="M100" s="5">
        <f t="shared" si="9"/>
        <v>1.3173000000000004E-4</v>
      </c>
      <c r="N100">
        <v>1</v>
      </c>
      <c r="O100" s="5">
        <f t="shared" si="10"/>
        <v>0.74893229596362221</v>
      </c>
      <c r="P100" s="5">
        <f t="shared" si="11"/>
        <v>5.5167151485404776E-2</v>
      </c>
      <c r="Q100" s="5">
        <f t="shared" si="12"/>
        <v>0.75096138285557412</v>
      </c>
      <c r="R100" s="5">
        <f t="shared" si="13"/>
        <v>3.6764135587048961E-2</v>
      </c>
    </row>
    <row r="101" spans="5:18" x14ac:dyDescent="0.3">
      <c r="E101" s="4">
        <v>-14</v>
      </c>
      <c r="F101" s="5">
        <v>3.7069500000000001E-3</v>
      </c>
      <c r="G101">
        <v>2.2874000000000002E-3</v>
      </c>
      <c r="H101" s="5">
        <v>4.60925E-4</v>
      </c>
      <c r="I101" s="5">
        <v>2.0094100000000001E-3</v>
      </c>
      <c r="J101" s="5"/>
      <c r="K101" s="5">
        <f t="shared" si="7"/>
        <v>4.1678749999999997E-3</v>
      </c>
      <c r="L101" s="5">
        <f t="shared" si="8"/>
        <v>3.246025E-3</v>
      </c>
      <c r="M101" s="5">
        <f t="shared" si="9"/>
        <v>2.7799000000000009E-4</v>
      </c>
      <c r="N101">
        <v>1</v>
      </c>
      <c r="O101" s="5">
        <f t="shared" si="10"/>
        <v>0.77882014215877404</v>
      </c>
      <c r="P101" s="5">
        <f t="shared" si="11"/>
        <v>6.6698257505323488E-2</v>
      </c>
      <c r="Q101" s="5">
        <f t="shared" si="12"/>
        <v>0.78167094828096273</v>
      </c>
      <c r="R101" s="5">
        <f t="shared" si="13"/>
        <v>4.2715838715570081E-2</v>
      </c>
    </row>
    <row r="102" spans="5:18" x14ac:dyDescent="0.3">
      <c r="E102" s="4">
        <v>-13.5</v>
      </c>
      <c r="F102" s="5">
        <v>6.1989100000000002E-3</v>
      </c>
      <c r="G102">
        <v>3.9468100000000002E-3</v>
      </c>
      <c r="H102" s="5">
        <v>5.9634800000000002E-4</v>
      </c>
      <c r="I102" s="5">
        <v>2.72061E-3</v>
      </c>
      <c r="J102" s="5"/>
      <c r="K102" s="5">
        <f t="shared" si="7"/>
        <v>6.7952580000000002E-3</v>
      </c>
      <c r="L102" s="5">
        <f t="shared" si="8"/>
        <v>5.6025620000000002E-3</v>
      </c>
      <c r="M102" s="5">
        <f t="shared" si="9"/>
        <v>1.2262000000000002E-3</v>
      </c>
      <c r="N102">
        <v>1</v>
      </c>
      <c r="O102" s="5">
        <f t="shared" si="10"/>
        <v>0.82448113081210461</v>
      </c>
      <c r="P102" s="5">
        <f t="shared" si="11"/>
        <v>0.18044936630809311</v>
      </c>
      <c r="Q102" s="5">
        <f t="shared" si="12"/>
        <v>0.84399710240391179</v>
      </c>
      <c r="R102" s="5">
        <f t="shared" si="13"/>
        <v>0.10773331970245056</v>
      </c>
    </row>
    <row r="103" spans="5:18" x14ac:dyDescent="0.3">
      <c r="E103" s="4">
        <v>-13</v>
      </c>
      <c r="F103" s="5">
        <v>9.1057399999999993E-3</v>
      </c>
      <c r="G103">
        <v>5.3606299999999999E-3</v>
      </c>
      <c r="H103" s="5">
        <v>4.8285899999999998E-4</v>
      </c>
      <c r="I103" s="5">
        <v>4.2906100000000003E-3</v>
      </c>
      <c r="J103" s="5"/>
      <c r="K103" s="5">
        <f t="shared" si="7"/>
        <v>9.5885989999999997E-3</v>
      </c>
      <c r="L103" s="5">
        <f t="shared" si="8"/>
        <v>8.6228809999999989E-3</v>
      </c>
      <c r="M103" s="5">
        <f t="shared" si="9"/>
        <v>1.0700199999999997E-3</v>
      </c>
      <c r="N103">
        <v>1</v>
      </c>
      <c r="O103" s="5">
        <f t="shared" si="10"/>
        <v>0.89928476516746603</v>
      </c>
      <c r="P103" s="5">
        <f t="shared" si="11"/>
        <v>0.11159294491301594</v>
      </c>
      <c r="Q103" s="5">
        <f t="shared" si="12"/>
        <v>0.90618214185486134</v>
      </c>
      <c r="R103" s="5">
        <f t="shared" si="13"/>
        <v>6.1729829633467917E-2</v>
      </c>
    </row>
    <row r="104" spans="5:18" x14ac:dyDescent="0.3">
      <c r="E104" s="4">
        <v>-12.5</v>
      </c>
      <c r="F104" s="5">
        <v>1.46695E-2</v>
      </c>
      <c r="G104">
        <v>7.63753E-3</v>
      </c>
      <c r="H104" s="5">
        <v>5.7292400000000005E-4</v>
      </c>
      <c r="I104" s="5">
        <v>7.72384E-3</v>
      </c>
      <c r="J104" s="5"/>
      <c r="K104" s="5">
        <f t="shared" si="7"/>
        <v>1.5242424000000001E-2</v>
      </c>
      <c r="L104" s="5">
        <f t="shared" si="8"/>
        <v>1.4096576E-2</v>
      </c>
      <c r="M104" s="5">
        <f t="shared" si="9"/>
        <v>-8.6310000000000033E-5</v>
      </c>
      <c r="N104">
        <v>1</v>
      </c>
      <c r="O104" s="5">
        <f t="shared" si="10"/>
        <v>0.9248250803153093</v>
      </c>
      <c r="P104" s="5">
        <f t="shared" si="11"/>
        <v>-5.6624851795226286E-3</v>
      </c>
      <c r="Q104" s="5">
        <f t="shared" si="12"/>
        <v>0.92484241518143329</v>
      </c>
      <c r="R104" s="5">
        <f t="shared" si="13"/>
        <v>-3.0613434598523838E-3</v>
      </c>
    </row>
    <row r="105" spans="5:18" x14ac:dyDescent="0.3">
      <c r="E105" s="4">
        <v>-12</v>
      </c>
      <c r="F105" s="5">
        <v>1.34602E-2</v>
      </c>
      <c r="G105">
        <v>6.80402E-3</v>
      </c>
      <c r="H105" s="5">
        <v>6.8706599999999996E-4</v>
      </c>
      <c r="I105" s="5">
        <v>7.2870599999999997E-3</v>
      </c>
      <c r="J105" s="5"/>
      <c r="K105" s="5">
        <f t="shared" si="7"/>
        <v>1.4147266E-2</v>
      </c>
      <c r="L105" s="5">
        <f t="shared" si="8"/>
        <v>1.2773134E-2</v>
      </c>
      <c r="M105" s="5">
        <f t="shared" si="9"/>
        <v>-4.8303999999999968E-4</v>
      </c>
      <c r="N105">
        <v>1</v>
      </c>
      <c r="O105" s="5">
        <f t="shared" si="10"/>
        <v>0.90286943074372106</v>
      </c>
      <c r="P105" s="5">
        <f t="shared" si="11"/>
        <v>-3.4143699567110684E-2</v>
      </c>
      <c r="Q105" s="5">
        <f t="shared" si="12"/>
        <v>0.90351480407994422</v>
      </c>
      <c r="R105" s="5">
        <f t="shared" si="13"/>
        <v>-1.8899431010651065E-2</v>
      </c>
    </row>
    <row r="106" spans="5:18" x14ac:dyDescent="0.3">
      <c r="E106" s="4">
        <v>-11.5</v>
      </c>
      <c r="F106" s="5">
        <v>1.8213400000000001E-2</v>
      </c>
      <c r="G106">
        <v>9.7628200000000002E-3</v>
      </c>
      <c r="H106" s="5">
        <v>9.5522800000000002E-4</v>
      </c>
      <c r="I106" s="5">
        <v>9.4566900000000002E-3</v>
      </c>
      <c r="J106" s="5"/>
      <c r="K106" s="5">
        <f t="shared" si="7"/>
        <v>1.9168628E-2</v>
      </c>
      <c r="L106" s="5">
        <f t="shared" si="8"/>
        <v>1.7258172000000002E-2</v>
      </c>
      <c r="M106" s="5">
        <f t="shared" si="9"/>
        <v>3.0612999999999994E-4</v>
      </c>
      <c r="N106">
        <v>1</v>
      </c>
      <c r="O106" s="5">
        <f t="shared" si="10"/>
        <v>0.90033423362381504</v>
      </c>
      <c r="P106" s="5">
        <f t="shared" si="11"/>
        <v>1.5970365745529621E-2</v>
      </c>
      <c r="Q106" s="5">
        <f t="shared" si="12"/>
        <v>0.90047586576044791</v>
      </c>
      <c r="R106" s="5">
        <f t="shared" si="13"/>
        <v>8.8682016419471908E-3</v>
      </c>
    </row>
    <row r="107" spans="5:18" x14ac:dyDescent="0.3">
      <c r="E107" s="4">
        <v>-11</v>
      </c>
      <c r="F107" s="5">
        <v>2.8991800000000002E-2</v>
      </c>
      <c r="G107">
        <v>1.6330799999999999E-2</v>
      </c>
      <c r="H107" s="5">
        <v>1.31942E-3</v>
      </c>
      <c r="I107" s="5">
        <v>1.40334E-2</v>
      </c>
      <c r="J107" s="5"/>
      <c r="K107" s="5">
        <f t="shared" si="7"/>
        <v>3.031122E-2</v>
      </c>
      <c r="L107" s="5">
        <f t="shared" si="8"/>
        <v>2.7672380000000003E-2</v>
      </c>
      <c r="M107" s="5">
        <f t="shared" si="9"/>
        <v>2.2973999999999998E-3</v>
      </c>
      <c r="N107">
        <v>1</v>
      </c>
      <c r="O107" s="5">
        <f t="shared" si="10"/>
        <v>0.91294180834687633</v>
      </c>
      <c r="P107" s="5">
        <f t="shared" si="11"/>
        <v>7.5793715990316451E-2</v>
      </c>
      <c r="Q107" s="5">
        <f t="shared" si="12"/>
        <v>0.91608265610221296</v>
      </c>
      <c r="R107" s="5">
        <f t="shared" si="13"/>
        <v>4.141572578033148E-2</v>
      </c>
    </row>
    <row r="108" spans="5:18" x14ac:dyDescent="0.3">
      <c r="E108" s="4">
        <v>-10.5</v>
      </c>
      <c r="F108" s="5">
        <v>3.9715100000000003E-2</v>
      </c>
      <c r="G108">
        <v>2.19308E-2</v>
      </c>
      <c r="H108" s="5">
        <v>1.20736E-3</v>
      </c>
      <c r="I108" s="5">
        <v>1.9417899999999998E-2</v>
      </c>
      <c r="J108" s="5"/>
      <c r="K108" s="5">
        <f t="shared" si="7"/>
        <v>4.0922460000000001E-2</v>
      </c>
      <c r="L108" s="5">
        <f t="shared" si="8"/>
        <v>3.8507740000000006E-2</v>
      </c>
      <c r="M108" s="5">
        <f t="shared" si="9"/>
        <v>2.5129000000000019E-3</v>
      </c>
      <c r="N108">
        <v>1</v>
      </c>
      <c r="O108" s="5">
        <f t="shared" si="10"/>
        <v>0.94099279466581442</v>
      </c>
      <c r="P108" s="5">
        <f t="shared" si="11"/>
        <v>6.1406376840493014E-2</v>
      </c>
      <c r="Q108" s="5">
        <f t="shared" si="12"/>
        <v>0.94299426442033907</v>
      </c>
      <c r="R108" s="5">
        <f t="shared" si="13"/>
        <v>3.2582307398678227E-2</v>
      </c>
    </row>
    <row r="109" spans="5:18" x14ac:dyDescent="0.3">
      <c r="E109" s="4">
        <v>-10</v>
      </c>
      <c r="F109" s="5">
        <v>5.56643E-2</v>
      </c>
      <c r="G109">
        <v>2.8633200000000001E-2</v>
      </c>
      <c r="H109" s="5">
        <v>1.37258E-3</v>
      </c>
      <c r="I109" s="5">
        <v>2.8835400000000001E-2</v>
      </c>
      <c r="J109" s="5"/>
      <c r="K109" s="5">
        <f t="shared" si="7"/>
        <v>5.7036879999999998E-2</v>
      </c>
      <c r="L109" s="5">
        <f t="shared" si="8"/>
        <v>5.4291720000000002E-2</v>
      </c>
      <c r="M109" s="5">
        <f t="shared" si="9"/>
        <v>-2.021999999999996E-4</v>
      </c>
      <c r="N109">
        <v>1</v>
      </c>
      <c r="O109" s="5">
        <f t="shared" si="10"/>
        <v>0.95187043891601375</v>
      </c>
      <c r="P109" s="5">
        <f t="shared" si="11"/>
        <v>-3.5450746955303235E-3</v>
      </c>
      <c r="Q109" s="5">
        <f t="shared" si="12"/>
        <v>0.95187704039795051</v>
      </c>
      <c r="R109" s="5">
        <f t="shared" si="13"/>
        <v>-1.862153797389871E-3</v>
      </c>
    </row>
    <row r="110" spans="5:18" x14ac:dyDescent="0.3">
      <c r="E110" s="4">
        <v>-9.5</v>
      </c>
      <c r="F110" s="5">
        <v>7.4310799999999996E-2</v>
      </c>
      <c r="G110">
        <v>3.6838799999999998E-2</v>
      </c>
      <c r="H110" s="5">
        <v>1.6377E-3</v>
      </c>
      <c r="I110" s="5">
        <v>3.9680699999999999E-2</v>
      </c>
      <c r="J110" s="5"/>
      <c r="K110" s="5">
        <f t="shared" si="7"/>
        <v>7.5948500000000002E-2</v>
      </c>
      <c r="L110" s="5">
        <f t="shared" si="8"/>
        <v>7.267309999999999E-2</v>
      </c>
      <c r="M110" s="5">
        <f t="shared" si="9"/>
        <v>-2.8419000000000014E-3</v>
      </c>
      <c r="N110">
        <v>1</v>
      </c>
      <c r="O110" s="5">
        <f t="shared" si="10"/>
        <v>0.95687340763807038</v>
      </c>
      <c r="P110" s="5">
        <f t="shared" si="11"/>
        <v>-3.7418777197706359E-2</v>
      </c>
      <c r="Q110" s="5">
        <f t="shared" si="12"/>
        <v>0.95760476352818147</v>
      </c>
      <c r="R110" s="5">
        <f t="shared" si="13"/>
        <v>-1.9542669136183112E-2</v>
      </c>
    </row>
    <row r="111" spans="5:18" x14ac:dyDescent="0.3">
      <c r="E111" s="4">
        <v>-9</v>
      </c>
      <c r="F111" s="5">
        <v>9.0935199999999994E-2</v>
      </c>
      <c r="G111">
        <v>4.46188E-2</v>
      </c>
      <c r="H111" s="5">
        <v>2.0146500000000002E-3</v>
      </c>
      <c r="I111" s="5">
        <v>4.9618000000000002E-2</v>
      </c>
      <c r="J111" s="5"/>
      <c r="K111" s="5">
        <f t="shared" si="7"/>
        <v>9.2949850000000001E-2</v>
      </c>
      <c r="L111" s="5">
        <f t="shared" si="8"/>
        <v>8.8920549999999987E-2</v>
      </c>
      <c r="M111" s="5">
        <f t="shared" si="9"/>
        <v>-4.9992000000000023E-3</v>
      </c>
      <c r="N111">
        <v>1</v>
      </c>
      <c r="O111" s="5">
        <f t="shared" si="10"/>
        <v>0.95665081761831772</v>
      </c>
      <c r="P111" s="5">
        <f t="shared" si="11"/>
        <v>-5.3783841501626975E-2</v>
      </c>
      <c r="Q111" s="5">
        <f t="shared" si="12"/>
        <v>0.95816151480659451</v>
      </c>
      <c r="R111" s="5">
        <f t="shared" si="13"/>
        <v>-2.8080926246803417E-2</v>
      </c>
    </row>
    <row r="112" spans="5:18" x14ac:dyDescent="0.3">
      <c r="E112" s="4">
        <v>-8.5</v>
      </c>
      <c r="F112" s="5">
        <v>0.108193</v>
      </c>
      <c r="G112">
        <v>5.3054999999999998E-2</v>
      </c>
      <c r="H112" s="5">
        <v>2.4233000000000002E-3</v>
      </c>
      <c r="I112" s="5">
        <v>5.9440899999999998E-2</v>
      </c>
      <c r="J112" s="5"/>
      <c r="K112" s="5">
        <f t="shared" si="7"/>
        <v>0.1106163</v>
      </c>
      <c r="L112" s="5">
        <f t="shared" si="8"/>
        <v>0.10576969999999999</v>
      </c>
      <c r="M112" s="5">
        <f t="shared" si="9"/>
        <v>-6.3858999999999999E-3</v>
      </c>
      <c r="N112">
        <v>1</v>
      </c>
      <c r="O112" s="5">
        <f t="shared" si="10"/>
        <v>0.956185480801654</v>
      </c>
      <c r="P112" s="5">
        <f t="shared" si="11"/>
        <v>-5.7730189854478947E-2</v>
      </c>
      <c r="Q112" s="5">
        <f t="shared" si="12"/>
        <v>0.95792664046706855</v>
      </c>
      <c r="R112" s="5">
        <f t="shared" si="13"/>
        <v>-3.0151156836619283E-2</v>
      </c>
    </row>
    <row r="113" spans="5:18" x14ac:dyDescent="0.3">
      <c r="E113" s="4">
        <v>-8</v>
      </c>
      <c r="F113" s="5">
        <v>0.13251599999999999</v>
      </c>
      <c r="G113">
        <v>6.5216499999999997E-2</v>
      </c>
      <c r="H113" s="5">
        <v>2.8729599999999999E-3</v>
      </c>
      <c r="I113" s="5">
        <v>7.2544600000000001E-2</v>
      </c>
      <c r="J113" s="5"/>
      <c r="K113" s="5">
        <f t="shared" si="7"/>
        <v>0.13538896</v>
      </c>
      <c r="L113" s="5">
        <f t="shared" si="8"/>
        <v>0.12964303999999999</v>
      </c>
      <c r="M113" s="5">
        <f t="shared" si="9"/>
        <v>-7.3281000000000041E-3</v>
      </c>
      <c r="N113">
        <v>1</v>
      </c>
      <c r="O113" s="5">
        <f t="shared" si="10"/>
        <v>0.95755990739569896</v>
      </c>
      <c r="P113" s="5">
        <f t="shared" si="11"/>
        <v>-5.4126274402285117E-2</v>
      </c>
      <c r="Q113" s="5">
        <f t="shared" si="12"/>
        <v>0.959088436919313</v>
      </c>
      <c r="R113" s="5">
        <f t="shared" si="13"/>
        <v>-2.8232561728202408E-2</v>
      </c>
    </row>
    <row r="114" spans="5:18" x14ac:dyDescent="0.3">
      <c r="E114" s="4">
        <v>-7.5</v>
      </c>
      <c r="F114" s="5">
        <v>0.149232</v>
      </c>
      <c r="G114">
        <v>7.4150599999999997E-2</v>
      </c>
      <c r="H114" s="5">
        <v>3.1211500000000001E-3</v>
      </c>
      <c r="I114" s="5">
        <v>8.0223600000000006E-2</v>
      </c>
      <c r="J114" s="5"/>
      <c r="K114" s="5">
        <f t="shared" si="7"/>
        <v>0.15235314999999999</v>
      </c>
      <c r="L114" s="5">
        <f t="shared" si="8"/>
        <v>0.14611085000000001</v>
      </c>
      <c r="M114" s="5">
        <f t="shared" si="9"/>
        <v>-6.0730000000000089E-3</v>
      </c>
      <c r="N114">
        <v>1</v>
      </c>
      <c r="O114" s="5">
        <f t="shared" si="10"/>
        <v>0.95902743067668783</v>
      </c>
      <c r="P114" s="5">
        <f t="shared" si="11"/>
        <v>-3.9861335325196819E-2</v>
      </c>
      <c r="Q114" s="5">
        <f t="shared" si="12"/>
        <v>0.95985547810294702</v>
      </c>
      <c r="R114" s="5">
        <f t="shared" si="13"/>
        <v>-2.0770211093019752E-2</v>
      </c>
    </row>
    <row r="115" spans="5:18" x14ac:dyDescent="0.3">
      <c r="E115" s="4">
        <v>-7</v>
      </c>
      <c r="F115" s="5">
        <v>0.158525</v>
      </c>
      <c r="G115">
        <v>7.9086799999999999E-2</v>
      </c>
      <c r="H115" s="5">
        <v>3.08253E-3</v>
      </c>
      <c r="I115" s="5">
        <v>8.5281800000000005E-2</v>
      </c>
      <c r="J115" s="5"/>
      <c r="K115" s="5">
        <f t="shared" si="7"/>
        <v>0.16160753</v>
      </c>
      <c r="L115" s="5">
        <f t="shared" si="8"/>
        <v>0.15544247</v>
      </c>
      <c r="M115" s="5">
        <f t="shared" si="9"/>
        <v>-6.1950000000000061E-3</v>
      </c>
      <c r="N115">
        <v>1</v>
      </c>
      <c r="O115" s="5">
        <f t="shared" si="10"/>
        <v>0.96185165381835858</v>
      </c>
      <c r="P115" s="5">
        <f t="shared" si="11"/>
        <v>-3.8333609826225336E-2</v>
      </c>
      <c r="Q115" s="5">
        <f t="shared" si="12"/>
        <v>0.96261522406173328</v>
      </c>
      <c r="R115" s="5">
        <f t="shared" si="13"/>
        <v>-1.9916446264212226E-2</v>
      </c>
    </row>
    <row r="116" spans="5:18" x14ac:dyDescent="0.3">
      <c r="E116" s="4">
        <v>-6.5</v>
      </c>
      <c r="F116" s="5">
        <v>0.18168000000000001</v>
      </c>
      <c r="G116">
        <v>9.0248599999999998E-2</v>
      </c>
      <c r="H116" s="5">
        <v>3.1819499999999998E-3</v>
      </c>
      <c r="I116" s="5">
        <v>9.9159700000000003E-2</v>
      </c>
      <c r="J116" s="5"/>
      <c r="K116" s="5">
        <f t="shared" si="7"/>
        <v>0.18486195</v>
      </c>
      <c r="L116" s="5">
        <f t="shared" si="8"/>
        <v>0.17849805000000002</v>
      </c>
      <c r="M116" s="5">
        <f t="shared" si="9"/>
        <v>-8.9111000000000051E-3</v>
      </c>
      <c r="N116">
        <v>1</v>
      </c>
      <c r="O116" s="5">
        <f t="shared" si="10"/>
        <v>0.96557485193681025</v>
      </c>
      <c r="P116" s="5">
        <f t="shared" si="11"/>
        <v>-4.8204078773376596E-2</v>
      </c>
      <c r="Q116" s="5">
        <f t="shared" si="12"/>
        <v>0.96677734143037453</v>
      </c>
      <c r="R116" s="5">
        <f t="shared" si="13"/>
        <v>-2.4940631241134301E-2</v>
      </c>
    </row>
    <row r="117" spans="5:18" x14ac:dyDescent="0.3">
      <c r="E117" s="4">
        <v>-6</v>
      </c>
      <c r="F117" s="5">
        <v>0.232545</v>
      </c>
      <c r="G117">
        <v>0.113839</v>
      </c>
      <c r="H117" s="5">
        <v>3.7975499999999998E-3</v>
      </c>
      <c r="I117" s="5">
        <v>0.128633</v>
      </c>
      <c r="J117" s="5"/>
      <c r="K117" s="5">
        <f t="shared" si="7"/>
        <v>0.23634255000000001</v>
      </c>
      <c r="L117" s="5">
        <f t="shared" si="8"/>
        <v>0.22874744999999999</v>
      </c>
      <c r="M117" s="5">
        <f t="shared" si="9"/>
        <v>-1.4794000000000002E-2</v>
      </c>
      <c r="N117">
        <v>1</v>
      </c>
      <c r="O117" s="5">
        <f t="shared" si="10"/>
        <v>0.96786401771496489</v>
      </c>
      <c r="P117" s="5">
        <f t="shared" si="11"/>
        <v>-6.2595584248371694E-2</v>
      </c>
      <c r="Q117" s="5">
        <f t="shared" si="12"/>
        <v>0.96988605720195231</v>
      </c>
      <c r="R117" s="5">
        <f t="shared" si="13"/>
        <v>-3.2291999819100019E-2</v>
      </c>
    </row>
    <row r="118" spans="5:18" x14ac:dyDescent="0.3">
      <c r="E118" s="4">
        <v>-5.5</v>
      </c>
      <c r="F118" s="5">
        <v>0.25879099999999999</v>
      </c>
      <c r="G118">
        <v>0.12684699999999999</v>
      </c>
      <c r="H118" s="5">
        <v>4.1857099999999996E-3</v>
      </c>
      <c r="I118" s="5">
        <v>0.14285400000000001</v>
      </c>
      <c r="J118" s="5"/>
      <c r="K118" s="5">
        <f t="shared" si="7"/>
        <v>0.26297671</v>
      </c>
      <c r="L118" s="5">
        <f t="shared" si="8"/>
        <v>0.25460528999999998</v>
      </c>
      <c r="M118" s="5">
        <f t="shared" si="9"/>
        <v>-1.6007000000000021E-2</v>
      </c>
      <c r="N118">
        <v>1</v>
      </c>
      <c r="O118" s="5">
        <f t="shared" si="10"/>
        <v>0.96816668670012629</v>
      </c>
      <c r="P118" s="5">
        <f t="shared" si="11"/>
        <v>-6.0868508089556753E-2</v>
      </c>
      <c r="Q118" s="5">
        <f t="shared" si="12"/>
        <v>0.9700781971124538</v>
      </c>
      <c r="R118" s="5">
        <f t="shared" si="13"/>
        <v>-3.1393613254304745E-2</v>
      </c>
    </row>
    <row r="119" spans="5:18" x14ac:dyDescent="0.3">
      <c r="E119" s="4">
        <v>-5</v>
      </c>
      <c r="F119" s="5">
        <v>0.298952</v>
      </c>
      <c r="G119">
        <v>0.14856800000000001</v>
      </c>
      <c r="H119" s="5">
        <v>4.8439800000000003E-3</v>
      </c>
      <c r="I119" s="5">
        <v>0.167848</v>
      </c>
      <c r="J119" s="5"/>
      <c r="K119" s="5">
        <f t="shared" si="7"/>
        <v>0.30379598000000002</v>
      </c>
      <c r="L119" s="5">
        <f t="shared" si="8"/>
        <v>0.29410801999999997</v>
      </c>
      <c r="M119" s="5">
        <f t="shared" si="9"/>
        <v>-1.9279999999999992E-2</v>
      </c>
      <c r="N119">
        <v>1</v>
      </c>
      <c r="O119" s="5">
        <f t="shared" si="10"/>
        <v>0.96811030876708759</v>
      </c>
      <c r="P119" s="5">
        <f t="shared" si="11"/>
        <v>-6.3463644252303761E-2</v>
      </c>
      <c r="Q119" s="5">
        <f t="shared" si="12"/>
        <v>0.97018823126385567</v>
      </c>
      <c r="R119" s="5">
        <f t="shared" si="13"/>
        <v>-3.2730242074285903E-2</v>
      </c>
    </row>
    <row r="120" spans="5:18" x14ac:dyDescent="0.3">
      <c r="E120" s="4">
        <v>-4.5</v>
      </c>
      <c r="F120" s="5">
        <v>0.366396</v>
      </c>
      <c r="G120">
        <v>0.180947</v>
      </c>
      <c r="H120" s="5">
        <v>5.7487800000000002E-3</v>
      </c>
      <c r="I120" s="5">
        <v>0.207978</v>
      </c>
      <c r="J120" s="5"/>
      <c r="K120" s="5">
        <f t="shared" si="7"/>
        <v>0.37214478000000001</v>
      </c>
      <c r="L120" s="5">
        <f t="shared" si="8"/>
        <v>0.36064721999999999</v>
      </c>
      <c r="M120" s="5">
        <f t="shared" si="9"/>
        <v>-2.7030999999999999E-2</v>
      </c>
      <c r="N120">
        <v>1</v>
      </c>
      <c r="O120" s="5">
        <f t="shared" si="10"/>
        <v>0.96910460493359596</v>
      </c>
      <c r="P120" s="5">
        <f t="shared" si="11"/>
        <v>-7.2635709145241797E-2</v>
      </c>
      <c r="Q120" s="5">
        <f t="shared" si="12"/>
        <v>0.97182286531370177</v>
      </c>
      <c r="R120" s="5">
        <f t="shared" si="13"/>
        <v>-3.7405740327440602E-2</v>
      </c>
    </row>
    <row r="121" spans="5:18" x14ac:dyDescent="0.3">
      <c r="E121" s="4">
        <v>-4</v>
      </c>
      <c r="F121" s="5">
        <v>0.41888599999999998</v>
      </c>
      <c r="G121">
        <v>0.20977899999999999</v>
      </c>
      <c r="H121" s="5">
        <v>5.9194900000000003E-3</v>
      </c>
      <c r="I121" s="5">
        <v>0.24066299999999999</v>
      </c>
      <c r="J121" s="5"/>
      <c r="K121" s="5">
        <f t="shared" si="7"/>
        <v>0.42480549000000001</v>
      </c>
      <c r="L121" s="5">
        <f t="shared" si="8"/>
        <v>0.41296650999999995</v>
      </c>
      <c r="M121" s="5">
        <f t="shared" si="9"/>
        <v>-3.0883999999999995E-2</v>
      </c>
      <c r="N121">
        <v>1</v>
      </c>
      <c r="O121" s="5">
        <f t="shared" si="10"/>
        <v>0.97213082156730113</v>
      </c>
      <c r="P121" s="5">
        <f t="shared" si="11"/>
        <v>-7.2701508636340825E-2</v>
      </c>
      <c r="Q121" s="5">
        <f t="shared" si="12"/>
        <v>0.97484554858660344</v>
      </c>
      <c r="R121" s="5">
        <f t="shared" si="13"/>
        <v>-3.732338411122596E-2</v>
      </c>
    </row>
    <row r="122" spans="5:18" x14ac:dyDescent="0.3">
      <c r="E122" s="4">
        <v>-3.5</v>
      </c>
      <c r="F122" s="5">
        <v>0.46344200000000002</v>
      </c>
      <c r="G122">
        <v>0.23285</v>
      </c>
      <c r="H122" s="5">
        <v>6.7587200000000002E-3</v>
      </c>
      <c r="I122" s="5">
        <v>0.26504699999999998</v>
      </c>
      <c r="J122" s="5"/>
      <c r="K122" s="5">
        <f t="shared" si="7"/>
        <v>0.47020072000000002</v>
      </c>
      <c r="L122" s="5">
        <f t="shared" si="8"/>
        <v>0.45668328000000002</v>
      </c>
      <c r="M122" s="5">
        <f t="shared" si="9"/>
        <v>-3.2196999999999976E-2</v>
      </c>
      <c r="N122">
        <v>1</v>
      </c>
      <c r="O122" s="5">
        <f t="shared" si="10"/>
        <v>0.97125176669231816</v>
      </c>
      <c r="P122" s="5">
        <f t="shared" si="11"/>
        <v>-6.8475012118228942E-2</v>
      </c>
      <c r="Q122" s="5">
        <f t="shared" si="12"/>
        <v>0.97366258097327585</v>
      </c>
      <c r="R122" s="5">
        <f t="shared" si="13"/>
        <v>-3.5192675986241505E-2</v>
      </c>
    </row>
    <row r="123" spans="5:18" x14ac:dyDescent="0.3">
      <c r="E123" s="4">
        <v>-3</v>
      </c>
      <c r="F123" s="5">
        <v>0.52521099999999998</v>
      </c>
      <c r="G123">
        <v>0.26086599999999999</v>
      </c>
      <c r="H123" s="5">
        <v>7.3061300000000001E-3</v>
      </c>
      <c r="I123" s="5">
        <v>0.30908400000000003</v>
      </c>
      <c r="J123" s="5"/>
      <c r="K123" s="5">
        <f t="shared" si="7"/>
        <v>0.53251713000000001</v>
      </c>
      <c r="L123" s="5">
        <f t="shared" si="8"/>
        <v>0.51790486999999996</v>
      </c>
      <c r="M123" s="5">
        <f t="shared" si="9"/>
        <v>-4.8218000000000039E-2</v>
      </c>
      <c r="N123">
        <v>1</v>
      </c>
      <c r="O123" s="5">
        <f t="shared" si="10"/>
        <v>0.9725600188673742</v>
      </c>
      <c r="P123" s="5">
        <f t="shared" si="11"/>
        <v>-9.0547321923709831E-2</v>
      </c>
      <c r="Q123" s="5">
        <f t="shared" si="12"/>
        <v>0.97676599439520984</v>
      </c>
      <c r="R123" s="5">
        <f t="shared" si="13"/>
        <v>-4.6417214028765211E-2</v>
      </c>
    </row>
    <row r="124" spans="5:18" x14ac:dyDescent="0.3">
      <c r="E124" s="4">
        <v>-2.5</v>
      </c>
      <c r="F124" s="5">
        <v>0.55572900000000003</v>
      </c>
      <c r="G124">
        <v>0.28070299999999998</v>
      </c>
      <c r="H124" s="5">
        <v>7.1048999999999999E-3</v>
      </c>
      <c r="I124" s="5">
        <v>0.324984</v>
      </c>
      <c r="J124" s="5"/>
      <c r="K124" s="5">
        <f t="shared" si="7"/>
        <v>0.5628339</v>
      </c>
      <c r="L124" s="5">
        <f t="shared" si="8"/>
        <v>0.54862410000000006</v>
      </c>
      <c r="M124" s="5">
        <f t="shared" si="9"/>
        <v>-4.4281000000000015E-2</v>
      </c>
      <c r="N124">
        <v>1</v>
      </c>
      <c r="O124" s="5">
        <f t="shared" si="10"/>
        <v>0.97475311988137181</v>
      </c>
      <c r="P124" s="5">
        <f t="shared" si="11"/>
        <v>-7.8675076252514312E-2</v>
      </c>
      <c r="Q124" s="5">
        <f t="shared" si="12"/>
        <v>0.9779230094142416</v>
      </c>
      <c r="R124" s="5">
        <f t="shared" si="13"/>
        <v>-4.0269117814759246E-2</v>
      </c>
    </row>
    <row r="125" spans="5:18" x14ac:dyDescent="0.3">
      <c r="E125" s="4">
        <v>-2</v>
      </c>
      <c r="F125" s="5">
        <v>0.57483300000000004</v>
      </c>
      <c r="G125">
        <v>0.28937000000000002</v>
      </c>
      <c r="H125" s="5">
        <v>6.9494500000000002E-3</v>
      </c>
      <c r="I125" s="5">
        <v>0.33584799999999998</v>
      </c>
      <c r="J125" s="5"/>
      <c r="K125" s="5">
        <f t="shared" si="7"/>
        <v>0.58178245000000006</v>
      </c>
      <c r="L125" s="5">
        <f t="shared" si="8"/>
        <v>0.56788355000000001</v>
      </c>
      <c r="M125" s="5">
        <f t="shared" si="9"/>
        <v>-4.6477999999999964E-2</v>
      </c>
      <c r="N125">
        <v>1</v>
      </c>
      <c r="O125" s="5">
        <f t="shared" si="10"/>
        <v>0.97610979843066759</v>
      </c>
      <c r="P125" s="5">
        <f t="shared" si="11"/>
        <v>-7.9888968806123242E-2</v>
      </c>
      <c r="Q125" s="5">
        <f t="shared" si="12"/>
        <v>0.97937356811855214</v>
      </c>
      <c r="R125" s="5">
        <f t="shared" si="13"/>
        <v>-4.0831115624042381E-2</v>
      </c>
    </row>
    <row r="126" spans="5:18" x14ac:dyDescent="0.3">
      <c r="E126" s="4">
        <v>-1.5</v>
      </c>
      <c r="F126" s="5">
        <v>0.60614400000000002</v>
      </c>
      <c r="G126">
        <v>0.30737500000000001</v>
      </c>
      <c r="H126" s="5">
        <v>6.6051800000000004E-3</v>
      </c>
      <c r="I126" s="5">
        <v>0.354128</v>
      </c>
      <c r="J126" s="5"/>
      <c r="K126" s="5">
        <f t="shared" si="7"/>
        <v>0.61274918</v>
      </c>
      <c r="L126" s="5">
        <f t="shared" si="8"/>
        <v>0.59953882000000003</v>
      </c>
      <c r="M126" s="5">
        <f t="shared" si="9"/>
        <v>-4.6752999999999989E-2</v>
      </c>
      <c r="N126">
        <v>1</v>
      </c>
      <c r="O126" s="5">
        <f t="shared" si="10"/>
        <v>0.97844083610197574</v>
      </c>
      <c r="P126" s="5">
        <f t="shared" si="11"/>
        <v>-7.6300387705129188E-2</v>
      </c>
      <c r="Q126" s="5">
        <f t="shared" si="12"/>
        <v>0.98141134032366184</v>
      </c>
      <c r="R126" s="5">
        <f t="shared" si="13"/>
        <v>-3.8912054036206623E-2</v>
      </c>
    </row>
    <row r="127" spans="5:18" x14ac:dyDescent="0.3">
      <c r="E127" s="4">
        <v>-1</v>
      </c>
      <c r="F127" s="5">
        <v>0.62054799999999999</v>
      </c>
      <c r="G127">
        <v>0.31671300000000002</v>
      </c>
      <c r="H127" s="5">
        <v>6.4001400000000003E-3</v>
      </c>
      <c r="I127" s="5">
        <v>0.36218499999999998</v>
      </c>
      <c r="J127" s="5"/>
      <c r="K127" s="5">
        <f t="shared" si="7"/>
        <v>0.62694813999999999</v>
      </c>
      <c r="L127" s="5">
        <f t="shared" si="8"/>
        <v>0.61414785999999999</v>
      </c>
      <c r="M127" s="5">
        <f t="shared" si="9"/>
        <v>-4.5471999999999957E-2</v>
      </c>
      <c r="N127">
        <v>1</v>
      </c>
      <c r="O127" s="5">
        <f t="shared" si="10"/>
        <v>0.97958319168153207</v>
      </c>
      <c r="P127" s="5">
        <f t="shared" si="11"/>
        <v>-7.2529124976748405E-2</v>
      </c>
      <c r="Q127" s="5">
        <f t="shared" si="12"/>
        <v>0.98226457912054943</v>
      </c>
      <c r="R127" s="5">
        <f t="shared" si="13"/>
        <v>-3.6952973452903236E-2</v>
      </c>
    </row>
    <row r="128" spans="5:18" x14ac:dyDescent="0.3">
      <c r="E128" s="4">
        <v>-0.5</v>
      </c>
      <c r="F128" s="5">
        <v>0.60089499999999996</v>
      </c>
      <c r="G128">
        <v>0.30584899999999998</v>
      </c>
      <c r="H128" s="5">
        <v>6.0348800000000003E-3</v>
      </c>
      <c r="I128" s="5">
        <v>0.34979399999999999</v>
      </c>
      <c r="J128" s="5"/>
      <c r="K128" s="5">
        <f t="shared" si="7"/>
        <v>0.60692987999999992</v>
      </c>
      <c r="L128" s="5">
        <f t="shared" si="8"/>
        <v>0.59486011999999999</v>
      </c>
      <c r="M128" s="5">
        <f t="shared" si="9"/>
        <v>-4.3945000000000012E-2</v>
      </c>
      <c r="N128">
        <v>1</v>
      </c>
      <c r="O128" s="5">
        <f t="shared" si="10"/>
        <v>0.98011341936238183</v>
      </c>
      <c r="P128" s="5">
        <f t="shared" si="11"/>
        <v>-7.2405398791702297E-2</v>
      </c>
      <c r="Q128" s="5">
        <f t="shared" si="12"/>
        <v>0.98278423704717899</v>
      </c>
      <c r="R128" s="5">
        <f t="shared" si="13"/>
        <v>-3.6870279944757875E-2</v>
      </c>
    </row>
    <row r="129" spans="5:18" x14ac:dyDescent="0.3">
      <c r="E129" s="4">
        <v>0</v>
      </c>
      <c r="F129" s="5">
        <v>0.575932</v>
      </c>
      <c r="G129">
        <v>0.29187200000000002</v>
      </c>
      <c r="H129" s="5">
        <v>5.3520499999999997E-3</v>
      </c>
      <c r="I129" s="5">
        <v>0.33288800000000002</v>
      </c>
      <c r="J129" s="5"/>
      <c r="K129" s="5">
        <f t="shared" si="7"/>
        <v>0.58128405000000005</v>
      </c>
      <c r="L129" s="5">
        <f t="shared" si="8"/>
        <v>0.57057994999999995</v>
      </c>
      <c r="M129" s="5">
        <f t="shared" si="9"/>
        <v>-4.1015999999999997E-2</v>
      </c>
      <c r="N129">
        <v>1</v>
      </c>
      <c r="O129" s="5">
        <f t="shared" si="10"/>
        <v>0.98158542282383265</v>
      </c>
      <c r="P129" s="5">
        <f t="shared" si="11"/>
        <v>-7.0561027779791979E-2</v>
      </c>
      <c r="Q129" s="5">
        <f t="shared" si="12"/>
        <v>0.98411828605182561</v>
      </c>
      <c r="R129" s="5">
        <f t="shared" si="13"/>
        <v>-3.5880659054959352E-2</v>
      </c>
    </row>
    <row r="130" spans="5:18" x14ac:dyDescent="0.3">
      <c r="E130" s="4">
        <v>0.5</v>
      </c>
      <c r="F130" s="5">
        <v>0.54846600000000001</v>
      </c>
      <c r="G130">
        <v>0.278505</v>
      </c>
      <c r="H130" s="5">
        <v>4.8017800000000003E-3</v>
      </c>
      <c r="I130" s="5">
        <v>0.31292900000000001</v>
      </c>
      <c r="J130" s="5"/>
      <c r="K130" s="5">
        <f t="shared" si="7"/>
        <v>0.55326777999999999</v>
      </c>
      <c r="L130" s="5">
        <f t="shared" si="8"/>
        <v>0.54366422000000003</v>
      </c>
      <c r="M130" s="5">
        <f t="shared" si="9"/>
        <v>-3.442400000000001E-2</v>
      </c>
      <c r="N130">
        <v>1</v>
      </c>
      <c r="O130" s="5">
        <f t="shared" si="10"/>
        <v>0.98264211228783294</v>
      </c>
      <c r="P130" s="5">
        <f t="shared" si="11"/>
        <v>-6.2219419319881612E-2</v>
      </c>
      <c r="Q130" s="5">
        <f t="shared" si="12"/>
        <v>0.9846099618539299</v>
      </c>
      <c r="R130" s="5">
        <f t="shared" si="13"/>
        <v>-3.1617039053857009E-2</v>
      </c>
    </row>
    <row r="131" spans="5:18" x14ac:dyDescent="0.3">
      <c r="E131" s="4">
        <v>1</v>
      </c>
      <c r="F131" s="5">
        <v>0.49865900000000002</v>
      </c>
      <c r="G131">
        <v>0.246278</v>
      </c>
      <c r="H131" s="5">
        <v>4.6615900000000002E-3</v>
      </c>
      <c r="I131" s="5">
        <v>0.28723300000000002</v>
      </c>
      <c r="J131" s="5"/>
      <c r="K131" s="5">
        <f t="shared" si="7"/>
        <v>0.50332059000000007</v>
      </c>
      <c r="L131" s="5">
        <f t="shared" si="8"/>
        <v>0.49399741000000003</v>
      </c>
      <c r="M131" s="5">
        <f t="shared" si="9"/>
        <v>-4.0955000000000019E-2</v>
      </c>
      <c r="N131">
        <v>1</v>
      </c>
      <c r="O131" s="5">
        <f t="shared" si="10"/>
        <v>0.98147665685602081</v>
      </c>
      <c r="P131" s="5">
        <f t="shared" si="11"/>
        <v>-8.136960977495479E-2</v>
      </c>
      <c r="Q131" s="5">
        <f t="shared" si="12"/>
        <v>0.98484386648249966</v>
      </c>
      <c r="R131" s="5">
        <f t="shared" si="13"/>
        <v>-4.1358064244688124E-2</v>
      </c>
    </row>
    <row r="132" spans="5:18" x14ac:dyDescent="0.3">
      <c r="E132" s="4">
        <v>1.5</v>
      </c>
      <c r="F132" s="5">
        <v>0.45099099999999998</v>
      </c>
      <c r="G132">
        <v>0.231263</v>
      </c>
      <c r="H132" s="5">
        <v>3.4675700000000001E-3</v>
      </c>
      <c r="I132" s="5">
        <v>0.249421</v>
      </c>
      <c r="J132" s="5"/>
      <c r="K132" s="5">
        <f t="shared" si="7"/>
        <v>0.45445856999999995</v>
      </c>
      <c r="L132" s="5">
        <f t="shared" si="8"/>
        <v>0.44752343</v>
      </c>
      <c r="M132" s="5">
        <f t="shared" si="9"/>
        <v>-1.8158000000000007E-2</v>
      </c>
      <c r="N132">
        <v>1</v>
      </c>
      <c r="O132" s="5">
        <f t="shared" si="10"/>
        <v>0.98473977506904542</v>
      </c>
      <c r="P132" s="5">
        <f t="shared" si="11"/>
        <v>-3.9955237283785867E-2</v>
      </c>
      <c r="Q132" s="5">
        <f t="shared" si="12"/>
        <v>0.98555002186060447</v>
      </c>
      <c r="R132" s="5">
        <f t="shared" si="13"/>
        <v>-2.0276084125157905E-2</v>
      </c>
    </row>
    <row r="133" spans="5:18" x14ac:dyDescent="0.3">
      <c r="E133" s="4">
        <v>2</v>
      </c>
      <c r="F133" s="5">
        <v>0.39105400000000001</v>
      </c>
      <c r="G133">
        <v>0.192384</v>
      </c>
      <c r="H133" s="5">
        <v>3.63065E-3</v>
      </c>
      <c r="I133" s="5">
        <v>0.219087</v>
      </c>
      <c r="J133" s="5"/>
      <c r="K133" s="5">
        <f t="shared" si="7"/>
        <v>0.39468465000000003</v>
      </c>
      <c r="L133" s="5">
        <f t="shared" si="8"/>
        <v>0.38742335</v>
      </c>
      <c r="M133" s="5">
        <f t="shared" si="9"/>
        <v>-2.6703000000000005E-2</v>
      </c>
      <c r="N133">
        <v>1</v>
      </c>
      <c r="O133" s="5">
        <f t="shared" si="10"/>
        <v>0.98160227411935064</v>
      </c>
      <c r="P133" s="5">
        <f t="shared" si="11"/>
        <v>-6.7656545548452421E-2</v>
      </c>
      <c r="Q133" s="5">
        <f t="shared" si="12"/>
        <v>0.98393111177146475</v>
      </c>
      <c r="R133" s="5">
        <f t="shared" si="13"/>
        <v>-3.4407883551108069E-2</v>
      </c>
    </row>
    <row r="134" spans="5:18" x14ac:dyDescent="0.3">
      <c r="E134" s="4">
        <v>2.5</v>
      </c>
      <c r="F134" s="5">
        <v>0.35058800000000001</v>
      </c>
      <c r="G134">
        <v>0.17230300000000001</v>
      </c>
      <c r="H134" s="5">
        <v>2.9821499999999998E-3</v>
      </c>
      <c r="I134" s="5">
        <v>0.19558800000000001</v>
      </c>
      <c r="J134" s="5"/>
      <c r="K134" s="5">
        <f t="shared" si="7"/>
        <v>0.35357015000000003</v>
      </c>
      <c r="L134" s="5">
        <f t="shared" si="8"/>
        <v>0.34760584999999999</v>
      </c>
      <c r="M134" s="5">
        <f t="shared" si="9"/>
        <v>-2.3285E-2</v>
      </c>
      <c r="N134">
        <v>1</v>
      </c>
      <c r="O134" s="5">
        <f t="shared" si="10"/>
        <v>0.98313121172700801</v>
      </c>
      <c r="P134" s="5">
        <f t="shared" si="11"/>
        <v>-6.5856803805411743E-2</v>
      </c>
      <c r="Q134" s="5">
        <f t="shared" si="12"/>
        <v>0.98533451075220113</v>
      </c>
      <c r="R134" s="5">
        <f t="shared" si="13"/>
        <v>-3.3443431816126239E-2</v>
      </c>
    </row>
    <row r="135" spans="5:18" x14ac:dyDescent="0.3">
      <c r="E135" s="4">
        <v>3</v>
      </c>
      <c r="F135" s="5">
        <v>0.31500400000000001</v>
      </c>
      <c r="G135">
        <v>0.15679999999999999</v>
      </c>
      <c r="H135" s="5">
        <v>2.5320199999999998E-3</v>
      </c>
      <c r="I135" s="5">
        <v>0.171571</v>
      </c>
      <c r="J135" s="5"/>
      <c r="K135" s="5">
        <f t="shared" si="7"/>
        <v>0.31753602000000003</v>
      </c>
      <c r="L135" s="5">
        <f t="shared" si="8"/>
        <v>0.31247197999999998</v>
      </c>
      <c r="M135" s="5">
        <f t="shared" si="9"/>
        <v>-1.4771000000000006E-2</v>
      </c>
      <c r="N135">
        <v>1</v>
      </c>
      <c r="O135" s="5">
        <f t="shared" si="10"/>
        <v>0.98405207698956465</v>
      </c>
      <c r="P135" s="5">
        <f t="shared" si="11"/>
        <v>-4.6517557283737465E-2</v>
      </c>
      <c r="Q135" s="5">
        <f t="shared" si="12"/>
        <v>0.98515093938092646</v>
      </c>
      <c r="R135" s="5">
        <f t="shared" si="13"/>
        <v>-2.361813746798902E-2</v>
      </c>
    </row>
    <row r="136" spans="5:18" x14ac:dyDescent="0.3">
      <c r="E136" s="4">
        <v>3.5</v>
      </c>
      <c r="F136" s="5">
        <v>0.26660299999999998</v>
      </c>
      <c r="G136">
        <v>0.13141</v>
      </c>
      <c r="H136" s="5">
        <v>2.2783399999999998E-3</v>
      </c>
      <c r="I136" s="5">
        <v>0.14450199999999999</v>
      </c>
      <c r="J136" s="5"/>
      <c r="K136" s="5">
        <f t="shared" si="7"/>
        <v>0.26888133999999997</v>
      </c>
      <c r="L136" s="5">
        <f t="shared" si="8"/>
        <v>0.26432465999999999</v>
      </c>
      <c r="M136" s="5">
        <f t="shared" si="9"/>
        <v>-1.3091999999999993E-2</v>
      </c>
      <c r="N136">
        <v>1</v>
      </c>
      <c r="O136" s="5">
        <f t="shared" si="10"/>
        <v>0.98305319365040367</v>
      </c>
      <c r="P136" s="5">
        <f t="shared" si="11"/>
        <v>-4.8690623157412093E-2</v>
      </c>
      <c r="Q136" s="5">
        <f t="shared" si="12"/>
        <v>0.98425827826323875</v>
      </c>
      <c r="R136" s="5">
        <f t="shared" si="13"/>
        <v>-2.474477764465445E-2</v>
      </c>
    </row>
    <row r="137" spans="5:18" x14ac:dyDescent="0.3">
      <c r="E137" s="4">
        <v>4</v>
      </c>
      <c r="F137" s="5">
        <v>0.22992000000000001</v>
      </c>
      <c r="G137">
        <v>0.112244</v>
      </c>
      <c r="H137" s="5">
        <v>2.0704400000000002E-3</v>
      </c>
      <c r="I137" s="5">
        <v>0.124787</v>
      </c>
      <c r="J137" s="5"/>
      <c r="K137" s="5">
        <f t="shared" ref="K137:K200" si="14">F137+H137</f>
        <v>0.23199044000000002</v>
      </c>
      <c r="L137" s="5">
        <f t="shared" si="8"/>
        <v>0.22784956000000001</v>
      </c>
      <c r="M137" s="5">
        <f t="shared" si="9"/>
        <v>-1.2542999999999999E-2</v>
      </c>
      <c r="N137">
        <v>1</v>
      </c>
      <c r="O137" s="5">
        <f t="shared" si="10"/>
        <v>0.98215064379377004</v>
      </c>
      <c r="P137" s="5">
        <f t="shared" si="11"/>
        <v>-5.4066883100872591E-2</v>
      </c>
      <c r="Q137" s="5">
        <f t="shared" si="12"/>
        <v>0.98363769496332354</v>
      </c>
      <c r="R137" s="5">
        <f t="shared" si="13"/>
        <v>-2.7496986819353322E-2</v>
      </c>
    </row>
    <row r="138" spans="5:18" x14ac:dyDescent="0.3">
      <c r="E138" s="4">
        <v>4.5</v>
      </c>
      <c r="F138" s="5">
        <v>0.19934199999999999</v>
      </c>
      <c r="G138">
        <v>9.7206600000000004E-2</v>
      </c>
      <c r="H138" s="5">
        <v>1.88244E-3</v>
      </c>
      <c r="I138" s="5">
        <v>0.106659</v>
      </c>
      <c r="J138" s="5"/>
      <c r="K138" s="5">
        <f t="shared" si="14"/>
        <v>0.20122444</v>
      </c>
      <c r="L138" s="5">
        <f t="shared" ref="L138:L201" si="15">F138-H138</f>
        <v>0.19745955999999998</v>
      </c>
      <c r="M138" s="5">
        <f t="shared" ref="M138:M201" si="16">G138-I138</f>
        <v>-9.4523999999999997E-3</v>
      </c>
      <c r="N138">
        <v>1</v>
      </c>
      <c r="O138" s="5">
        <f t="shared" ref="O138:O201" si="17">L138/K138</f>
        <v>0.98129014547139493</v>
      </c>
      <c r="P138" s="5">
        <f t="shared" ref="P138:P201" si="18">M138/K138</f>
        <v>-4.6974413247217878E-2</v>
      </c>
      <c r="Q138" s="5">
        <f t="shared" ref="Q138:Q201" si="19">SQRT(O138^2+P138^2)</f>
        <v>0.98241383596689624</v>
      </c>
      <c r="R138" s="5">
        <f t="shared" ref="R138:R201" si="20">0.5*ATAN(P138/O138)</f>
        <v>-2.3916769894411993E-2</v>
      </c>
    </row>
    <row r="139" spans="5:18" x14ac:dyDescent="0.3">
      <c r="E139" s="4">
        <v>5</v>
      </c>
      <c r="F139" s="5">
        <v>0.17212</v>
      </c>
      <c r="G139">
        <v>8.5064399999999998E-2</v>
      </c>
      <c r="H139" s="5">
        <v>1.6467599999999999E-3</v>
      </c>
      <c r="I139" s="5">
        <v>9.0637700000000002E-2</v>
      </c>
      <c r="J139" s="5"/>
      <c r="K139" s="5">
        <f t="shared" si="14"/>
        <v>0.17376675999999999</v>
      </c>
      <c r="L139" s="5">
        <f t="shared" si="15"/>
        <v>0.17047324</v>
      </c>
      <c r="M139" s="5">
        <f t="shared" si="16"/>
        <v>-5.5733000000000033E-3</v>
      </c>
      <c r="N139">
        <v>1</v>
      </c>
      <c r="O139" s="5">
        <f t="shared" si="17"/>
        <v>0.9810463174890296</v>
      </c>
      <c r="P139" s="5">
        <f t="shared" si="18"/>
        <v>-3.2073452943474363E-2</v>
      </c>
      <c r="Q139" s="5">
        <f t="shared" si="19"/>
        <v>0.98157046789443658</v>
      </c>
      <c r="R139" s="5">
        <f t="shared" si="20"/>
        <v>-1.6340733649531387E-2</v>
      </c>
    </row>
    <row r="140" spans="5:18" x14ac:dyDescent="0.3">
      <c r="E140" s="4">
        <v>5.5</v>
      </c>
      <c r="F140" s="5">
        <v>0.142457</v>
      </c>
      <c r="G140">
        <v>6.9508100000000003E-2</v>
      </c>
      <c r="H140" s="5">
        <v>1.6269800000000001E-3</v>
      </c>
      <c r="I140" s="5">
        <v>7.5775599999999999E-2</v>
      </c>
      <c r="J140" s="5"/>
      <c r="K140" s="5">
        <f t="shared" si="14"/>
        <v>0.14408398</v>
      </c>
      <c r="L140" s="5">
        <f t="shared" si="15"/>
        <v>0.14083002</v>
      </c>
      <c r="M140" s="5">
        <f t="shared" si="16"/>
        <v>-6.2674999999999953E-3</v>
      </c>
      <c r="N140">
        <v>1</v>
      </c>
      <c r="O140" s="5">
        <f t="shared" si="17"/>
        <v>0.9774162262869196</v>
      </c>
      <c r="P140" s="5">
        <f t="shared" si="18"/>
        <v>-4.3498937217031311E-2</v>
      </c>
      <c r="Q140" s="5">
        <f t="shared" si="19"/>
        <v>0.97838368595759717</v>
      </c>
      <c r="R140" s="5">
        <f t="shared" si="20"/>
        <v>-2.2237329417319086E-2</v>
      </c>
    </row>
    <row r="141" spans="5:18" x14ac:dyDescent="0.3">
      <c r="E141" s="4">
        <v>6</v>
      </c>
      <c r="F141" s="5">
        <v>0.11724900000000001</v>
      </c>
      <c r="G141">
        <v>5.75793E-2</v>
      </c>
      <c r="H141" s="5">
        <v>1.41001E-3</v>
      </c>
      <c r="I141" s="5">
        <v>6.1645699999999998E-2</v>
      </c>
      <c r="J141" s="5"/>
      <c r="K141" s="5">
        <f t="shared" si="14"/>
        <v>0.11865901000000001</v>
      </c>
      <c r="L141" s="5">
        <f t="shared" si="15"/>
        <v>0.11583899</v>
      </c>
      <c r="M141" s="5">
        <f t="shared" si="16"/>
        <v>-4.0663999999999978E-3</v>
      </c>
      <c r="N141">
        <v>1</v>
      </c>
      <c r="O141" s="5">
        <f t="shared" si="17"/>
        <v>0.97623425309211664</v>
      </c>
      <c r="P141" s="5">
        <f t="shared" si="18"/>
        <v>-3.4269626891375526E-2</v>
      </c>
      <c r="Q141" s="5">
        <f t="shared" si="19"/>
        <v>0.9768355666321723</v>
      </c>
      <c r="R141" s="5">
        <f t="shared" si="20"/>
        <v>-1.754474428063367E-2</v>
      </c>
    </row>
    <row r="142" spans="5:18" x14ac:dyDescent="0.3">
      <c r="E142" s="4">
        <v>6.5</v>
      </c>
      <c r="F142" s="5">
        <v>9.78131E-2</v>
      </c>
      <c r="G142">
        <v>4.7889899999999999E-2</v>
      </c>
      <c r="H142" s="5">
        <v>1.06872E-3</v>
      </c>
      <c r="I142" s="5">
        <v>5.10561E-2</v>
      </c>
      <c r="J142" s="5"/>
      <c r="K142" s="5">
        <f t="shared" si="14"/>
        <v>9.8881819999999995E-2</v>
      </c>
      <c r="L142" s="5">
        <f t="shared" si="15"/>
        <v>9.6744380000000005E-2</v>
      </c>
      <c r="M142" s="5">
        <f t="shared" si="16"/>
        <v>-3.166200000000001E-3</v>
      </c>
      <c r="N142">
        <v>1</v>
      </c>
      <c r="O142" s="5">
        <f t="shared" si="17"/>
        <v>0.97838389301491424</v>
      </c>
      <c r="P142" s="5">
        <f t="shared" si="18"/>
        <v>-3.2020041702306865E-2</v>
      </c>
      <c r="Q142" s="5">
        <f t="shared" si="19"/>
        <v>0.97890772046278018</v>
      </c>
      <c r="R142" s="5">
        <f t="shared" si="20"/>
        <v>-1.6357902647816565E-2</v>
      </c>
    </row>
    <row r="143" spans="5:18" x14ac:dyDescent="0.3">
      <c r="E143" s="4">
        <v>7</v>
      </c>
      <c r="F143" s="5">
        <v>7.7004000000000003E-2</v>
      </c>
      <c r="G143">
        <v>3.8063300000000001E-2</v>
      </c>
      <c r="H143" s="5">
        <v>1.04929E-3</v>
      </c>
      <c r="I143" s="5">
        <v>3.9949699999999998E-2</v>
      </c>
      <c r="J143" s="5"/>
      <c r="K143" s="5">
        <f t="shared" si="14"/>
        <v>7.8053289999999997E-2</v>
      </c>
      <c r="L143" s="5">
        <f t="shared" si="15"/>
        <v>7.5954710000000009E-2</v>
      </c>
      <c r="M143" s="5">
        <f t="shared" si="16"/>
        <v>-1.8863999999999964E-3</v>
      </c>
      <c r="N143">
        <v>1</v>
      </c>
      <c r="O143" s="5">
        <f t="shared" si="17"/>
        <v>0.97311349720171958</v>
      </c>
      <c r="P143" s="5">
        <f t="shared" si="18"/>
        <v>-2.4168103612288432E-2</v>
      </c>
      <c r="Q143" s="5">
        <f t="shared" si="19"/>
        <v>0.97341356866872131</v>
      </c>
      <c r="R143" s="5">
        <f t="shared" si="20"/>
        <v>-1.2415374157332151E-2</v>
      </c>
    </row>
    <row r="144" spans="5:18" x14ac:dyDescent="0.3">
      <c r="E144" s="4">
        <v>7.5</v>
      </c>
      <c r="F144" s="5">
        <v>6.0039799999999997E-2</v>
      </c>
      <c r="G144">
        <v>3.0361300000000001E-2</v>
      </c>
      <c r="H144" s="5">
        <v>9.0897500000000002E-4</v>
      </c>
      <c r="I144" s="5">
        <v>3.1059400000000001E-2</v>
      </c>
      <c r="J144" s="5"/>
      <c r="K144" s="5">
        <f t="shared" si="14"/>
        <v>6.0948774999999997E-2</v>
      </c>
      <c r="L144" s="5">
        <f t="shared" si="15"/>
        <v>5.9130824999999998E-2</v>
      </c>
      <c r="M144" s="5">
        <f t="shared" si="16"/>
        <v>-6.9810000000000011E-4</v>
      </c>
      <c r="N144">
        <v>1</v>
      </c>
      <c r="O144" s="5">
        <f t="shared" si="17"/>
        <v>0.97017249321253796</v>
      </c>
      <c r="P144" s="5">
        <f t="shared" si="18"/>
        <v>-1.1453880738374153E-2</v>
      </c>
      <c r="Q144" s="5">
        <f t="shared" si="19"/>
        <v>0.97024010325805488</v>
      </c>
      <c r="R144" s="5">
        <f t="shared" si="20"/>
        <v>-5.9027382796363733E-3</v>
      </c>
    </row>
    <row r="145" spans="5:18" x14ac:dyDescent="0.3">
      <c r="E145" s="4">
        <v>8</v>
      </c>
      <c r="F145" s="5">
        <v>4.2396799999999998E-2</v>
      </c>
      <c r="G145">
        <v>2.2098699999999999E-2</v>
      </c>
      <c r="H145" s="5">
        <v>7.8261300000000004E-4</v>
      </c>
      <c r="I145" s="5">
        <v>2.1080100000000001E-2</v>
      </c>
      <c r="J145" s="5"/>
      <c r="K145" s="5">
        <f t="shared" si="14"/>
        <v>4.3179413E-2</v>
      </c>
      <c r="L145" s="5">
        <f t="shared" si="15"/>
        <v>4.1614186999999997E-2</v>
      </c>
      <c r="M145" s="5">
        <f t="shared" si="16"/>
        <v>1.018599999999998E-3</v>
      </c>
      <c r="N145">
        <v>1</v>
      </c>
      <c r="O145" s="5">
        <f t="shared" si="17"/>
        <v>0.96375064200154825</v>
      </c>
      <c r="P145" s="5">
        <f t="shared" si="18"/>
        <v>2.3589945514080935E-2</v>
      </c>
      <c r="Q145" s="5">
        <f t="shared" si="19"/>
        <v>0.96403930702422802</v>
      </c>
      <c r="R145" s="5">
        <f t="shared" si="20"/>
        <v>1.2236171367174283E-2</v>
      </c>
    </row>
    <row r="146" spans="5:18" x14ac:dyDescent="0.3">
      <c r="E146" s="4">
        <v>8.5</v>
      </c>
      <c r="F146" s="5">
        <v>2.4730800000000001E-2</v>
      </c>
      <c r="G146">
        <v>1.3080700000000001E-2</v>
      </c>
      <c r="H146" s="5">
        <v>5.0366300000000001E-4</v>
      </c>
      <c r="I146" s="5">
        <v>1.18333E-2</v>
      </c>
      <c r="J146" s="5"/>
      <c r="K146" s="5">
        <f t="shared" si="14"/>
        <v>2.5234463000000002E-2</v>
      </c>
      <c r="L146" s="5">
        <f t="shared" si="15"/>
        <v>2.4227136999999999E-2</v>
      </c>
      <c r="M146" s="5">
        <f t="shared" si="16"/>
        <v>1.2474000000000009E-3</v>
      </c>
      <c r="N146">
        <v>1</v>
      </c>
      <c r="O146" s="5">
        <f t="shared" si="17"/>
        <v>0.96008133797021944</v>
      </c>
      <c r="P146" s="5">
        <f t="shared" si="18"/>
        <v>4.943239727352236E-2</v>
      </c>
      <c r="Q146" s="5">
        <f t="shared" si="19"/>
        <v>0.96135307635586942</v>
      </c>
      <c r="R146" s="5">
        <f t="shared" si="20"/>
        <v>2.5721146298725316E-2</v>
      </c>
    </row>
    <row r="147" spans="5:18" x14ac:dyDescent="0.3">
      <c r="E147" s="4">
        <v>9</v>
      </c>
      <c r="F147" s="5">
        <v>1.6925900000000001E-2</v>
      </c>
      <c r="G147">
        <v>8.5697800000000008E-3</v>
      </c>
      <c r="H147" s="5">
        <v>3.7741800000000002E-4</v>
      </c>
      <c r="I147" s="5">
        <v>8.5716799999999999E-3</v>
      </c>
      <c r="J147" s="5"/>
      <c r="K147" s="5">
        <f t="shared" si="14"/>
        <v>1.7303318000000002E-2</v>
      </c>
      <c r="L147" s="5">
        <f t="shared" si="15"/>
        <v>1.6548482E-2</v>
      </c>
      <c r="M147" s="5">
        <f t="shared" si="16"/>
        <v>-1.8999999999991246E-6</v>
      </c>
      <c r="N147">
        <v>1</v>
      </c>
      <c r="O147" s="5">
        <f t="shared" si="17"/>
        <v>0.95637622795812904</v>
      </c>
      <c r="P147" s="5">
        <f t="shared" si="18"/>
        <v>-1.0980552978331234E-4</v>
      </c>
      <c r="Q147" s="5">
        <f t="shared" si="19"/>
        <v>0.95637623426174367</v>
      </c>
      <c r="R147" s="5">
        <f t="shared" si="20"/>
        <v>-5.7407077931690074E-5</v>
      </c>
    </row>
    <row r="148" spans="5:18" x14ac:dyDescent="0.3">
      <c r="E148" s="4">
        <v>9.5</v>
      </c>
      <c r="F148" s="5">
        <v>1.4534099999999999E-2</v>
      </c>
      <c r="G148">
        <v>7.0629400000000002E-3</v>
      </c>
      <c r="H148" s="5">
        <v>4.2057200000000002E-4</v>
      </c>
      <c r="I148" s="5">
        <v>7.4768400000000002E-3</v>
      </c>
      <c r="J148" s="5"/>
      <c r="K148" s="5">
        <f t="shared" si="14"/>
        <v>1.4954671999999999E-2</v>
      </c>
      <c r="L148" s="5">
        <f t="shared" si="15"/>
        <v>1.4113528E-2</v>
      </c>
      <c r="M148" s="5">
        <f t="shared" si="16"/>
        <v>-4.1390000000000003E-4</v>
      </c>
      <c r="N148">
        <v>1</v>
      </c>
      <c r="O148" s="5">
        <f t="shared" si="17"/>
        <v>0.94375376470978445</v>
      </c>
      <c r="P148" s="5">
        <f t="shared" si="18"/>
        <v>-2.7676969444732729E-2</v>
      </c>
      <c r="Q148" s="5">
        <f t="shared" si="19"/>
        <v>0.94415951143942611</v>
      </c>
      <c r="R148" s="5">
        <f t="shared" si="20"/>
        <v>-1.4659035078285684E-2</v>
      </c>
    </row>
    <row r="149" spans="5:18" x14ac:dyDescent="0.3">
      <c r="E149" s="4">
        <v>10</v>
      </c>
      <c r="F149" s="5">
        <v>8.8196400000000001E-3</v>
      </c>
      <c r="G149">
        <v>4.0502799999999999E-3</v>
      </c>
      <c r="H149" s="5">
        <v>4.0817400000000003E-4</v>
      </c>
      <c r="I149" s="5">
        <v>5.1727600000000002E-3</v>
      </c>
      <c r="J149" s="5"/>
      <c r="K149" s="5">
        <f t="shared" si="14"/>
        <v>9.2278140000000008E-3</v>
      </c>
      <c r="L149" s="5">
        <f t="shared" si="15"/>
        <v>8.4114659999999994E-3</v>
      </c>
      <c r="M149" s="5">
        <f t="shared" si="16"/>
        <v>-1.1224800000000004E-3</v>
      </c>
      <c r="N149">
        <v>1</v>
      </c>
      <c r="O149" s="5">
        <f t="shared" si="17"/>
        <v>0.91153397760292942</v>
      </c>
      <c r="P149" s="5">
        <f t="shared" si="18"/>
        <v>-0.1216409433480129</v>
      </c>
      <c r="Q149" s="5">
        <f t="shared" si="19"/>
        <v>0.91961443628469219</v>
      </c>
      <c r="R149" s="5">
        <f t="shared" si="20"/>
        <v>-6.6331319562202146E-2</v>
      </c>
    </row>
    <row r="150" spans="5:18" x14ac:dyDescent="0.3">
      <c r="E150" s="4">
        <v>10.5</v>
      </c>
      <c r="F150" s="5">
        <v>9.2235200000000007E-3</v>
      </c>
      <c r="G150">
        <v>4.1523300000000001E-3</v>
      </c>
      <c r="H150" s="5">
        <v>6.4707199999999995E-4</v>
      </c>
      <c r="I150" s="5">
        <v>5.5485100000000004E-3</v>
      </c>
      <c r="J150" s="5"/>
      <c r="K150" s="5">
        <f t="shared" si="14"/>
        <v>9.8705920000000009E-3</v>
      </c>
      <c r="L150" s="5">
        <f t="shared" si="15"/>
        <v>8.5764480000000004E-3</v>
      </c>
      <c r="M150" s="5">
        <f t="shared" si="16"/>
        <v>-1.3961800000000003E-3</v>
      </c>
      <c r="N150">
        <v>1</v>
      </c>
      <c r="O150" s="5">
        <f t="shared" si="17"/>
        <v>0.86888891770625298</v>
      </c>
      <c r="P150" s="5">
        <f t="shared" si="18"/>
        <v>-0.14144845618175689</v>
      </c>
      <c r="Q150" s="5">
        <f t="shared" si="19"/>
        <v>0.88032699439977757</v>
      </c>
      <c r="R150" s="5">
        <f t="shared" si="20"/>
        <v>-8.0688352969173871E-2</v>
      </c>
    </row>
    <row r="151" spans="5:18" x14ac:dyDescent="0.3">
      <c r="E151" s="4">
        <v>11</v>
      </c>
      <c r="F151" s="5">
        <v>5.5213299999999996E-3</v>
      </c>
      <c r="G151">
        <v>2.6483700000000002E-3</v>
      </c>
      <c r="H151" s="5">
        <v>6.1417000000000004E-4</v>
      </c>
      <c r="I151" s="5">
        <v>3.29591E-3</v>
      </c>
      <c r="J151" s="5"/>
      <c r="K151" s="5">
        <f t="shared" si="14"/>
        <v>6.1354999999999995E-3</v>
      </c>
      <c r="L151" s="5">
        <f t="shared" si="15"/>
        <v>4.9071599999999998E-3</v>
      </c>
      <c r="M151" s="5">
        <f t="shared" si="16"/>
        <v>-6.4753999999999983E-4</v>
      </c>
      <c r="N151">
        <v>1</v>
      </c>
      <c r="O151" s="5">
        <f t="shared" si="17"/>
        <v>0.79979789748186791</v>
      </c>
      <c r="P151" s="5">
        <f t="shared" si="18"/>
        <v>-0.10553989079944583</v>
      </c>
      <c r="Q151" s="5">
        <f t="shared" si="19"/>
        <v>0.80673127208902429</v>
      </c>
      <c r="R151" s="5">
        <f t="shared" si="20"/>
        <v>-6.5600087997325002E-2</v>
      </c>
    </row>
    <row r="152" spans="5:18" x14ac:dyDescent="0.3">
      <c r="E152" s="4">
        <v>11.5</v>
      </c>
      <c r="F152" s="5">
        <v>4.8513699999999998E-3</v>
      </c>
      <c r="G152">
        <v>2.5229599999999999E-3</v>
      </c>
      <c r="H152" s="5">
        <v>5.9664600000000005E-4</v>
      </c>
      <c r="I152" s="5">
        <v>2.6664900000000001E-3</v>
      </c>
      <c r="J152" s="5"/>
      <c r="K152" s="5">
        <f t="shared" si="14"/>
        <v>5.448016E-3</v>
      </c>
      <c r="L152" s="5">
        <f t="shared" si="15"/>
        <v>4.2547239999999997E-3</v>
      </c>
      <c r="M152" s="5">
        <f t="shared" si="16"/>
        <v>-1.4353000000000022E-4</v>
      </c>
      <c r="N152">
        <v>1</v>
      </c>
      <c r="O152" s="5">
        <f t="shared" si="17"/>
        <v>0.78096760361937256</v>
      </c>
      <c r="P152" s="5">
        <f t="shared" si="18"/>
        <v>-2.6345370498177725E-2</v>
      </c>
      <c r="Q152" s="5">
        <f t="shared" si="19"/>
        <v>0.78141184816309994</v>
      </c>
      <c r="R152" s="5">
        <f t="shared" si="20"/>
        <v>-1.6860740131645843E-2</v>
      </c>
    </row>
    <row r="153" spans="5:18" x14ac:dyDescent="0.3">
      <c r="E153" s="4">
        <v>12</v>
      </c>
      <c r="F153" s="5">
        <v>2.9053799999999999E-3</v>
      </c>
      <c r="G153">
        <v>1.7218699999999999E-3</v>
      </c>
      <c r="H153" s="5">
        <v>4.1699599999999999E-4</v>
      </c>
      <c r="I153" s="5">
        <v>1.5158700000000001E-3</v>
      </c>
      <c r="J153" s="5"/>
      <c r="K153" s="5">
        <f t="shared" si="14"/>
        <v>3.3223760000000001E-3</v>
      </c>
      <c r="L153" s="5">
        <f t="shared" si="15"/>
        <v>2.4883839999999997E-3</v>
      </c>
      <c r="M153" s="5">
        <f t="shared" si="16"/>
        <v>2.059999999999998E-4</v>
      </c>
      <c r="N153">
        <v>1</v>
      </c>
      <c r="O153" s="5">
        <f t="shared" si="17"/>
        <v>0.74897723797667681</v>
      </c>
      <c r="P153" s="5">
        <f t="shared" si="18"/>
        <v>6.200381895366442E-2</v>
      </c>
      <c r="Q153" s="5">
        <f t="shared" si="19"/>
        <v>0.75153933800700701</v>
      </c>
      <c r="R153" s="5">
        <f t="shared" si="20"/>
        <v>4.129815424221709E-2</v>
      </c>
    </row>
    <row r="154" spans="5:18" x14ac:dyDescent="0.3">
      <c r="E154" s="4">
        <v>12.5</v>
      </c>
      <c r="F154" s="5">
        <v>1.5730900000000001E-3</v>
      </c>
      <c r="G154">
        <v>7.8499699999999995E-4</v>
      </c>
      <c r="H154" s="5">
        <v>2.42711E-4</v>
      </c>
      <c r="I154" s="5">
        <v>1.0366500000000001E-3</v>
      </c>
      <c r="J154" s="5"/>
      <c r="K154" s="5">
        <f t="shared" si="14"/>
        <v>1.8158010000000001E-3</v>
      </c>
      <c r="L154" s="5">
        <f t="shared" si="15"/>
        <v>1.330379E-3</v>
      </c>
      <c r="M154" s="5">
        <f t="shared" si="16"/>
        <v>-2.5165300000000012E-4</v>
      </c>
      <c r="N154">
        <v>1</v>
      </c>
      <c r="O154" s="5">
        <f t="shared" si="17"/>
        <v>0.73266784190558321</v>
      </c>
      <c r="P154" s="5">
        <f t="shared" si="18"/>
        <v>-0.13859062749717624</v>
      </c>
      <c r="Q154" s="5">
        <f t="shared" si="19"/>
        <v>0.74566046468392411</v>
      </c>
      <c r="R154" s="5">
        <f t="shared" si="20"/>
        <v>-9.3475003375487253E-2</v>
      </c>
    </row>
    <row r="155" spans="5:18" x14ac:dyDescent="0.3">
      <c r="E155" s="4">
        <v>13</v>
      </c>
      <c r="F155" s="5">
        <v>1.0042300000000001E-3</v>
      </c>
      <c r="G155">
        <v>6.1357399999999998E-4</v>
      </c>
      <c r="H155" s="5">
        <v>3.02436E-4</v>
      </c>
      <c r="I155" s="5">
        <v>6.9547100000000002E-4</v>
      </c>
      <c r="J155" s="5"/>
      <c r="K155" s="5">
        <f t="shared" si="14"/>
        <v>1.3066660000000002E-3</v>
      </c>
      <c r="L155" s="5">
        <f t="shared" si="15"/>
        <v>7.0179400000000005E-4</v>
      </c>
      <c r="M155" s="5">
        <f t="shared" si="16"/>
        <v>-8.1897000000000046E-5</v>
      </c>
      <c r="N155">
        <v>1</v>
      </c>
      <c r="O155" s="5">
        <f t="shared" si="17"/>
        <v>0.53708751892220352</v>
      </c>
      <c r="P155" s="5">
        <f t="shared" si="18"/>
        <v>-6.2676307487912017E-2</v>
      </c>
      <c r="Q155" s="5">
        <f t="shared" si="19"/>
        <v>0.54073220960317103</v>
      </c>
      <c r="R155" s="5">
        <f t="shared" si="20"/>
        <v>-5.8085597564015906E-2</v>
      </c>
    </row>
    <row r="156" spans="5:18" x14ac:dyDescent="0.3">
      <c r="E156" s="4">
        <v>13.5</v>
      </c>
      <c r="F156" s="5">
        <v>1.09483E-3</v>
      </c>
      <c r="G156">
        <v>1.02092E-3</v>
      </c>
      <c r="H156" s="5">
        <v>5.6863200000000001E-4</v>
      </c>
      <c r="I156" s="5">
        <v>6.7639700000000002E-4</v>
      </c>
      <c r="J156" s="5"/>
      <c r="K156" s="5">
        <f t="shared" si="14"/>
        <v>1.6634620000000001E-3</v>
      </c>
      <c r="L156" s="5">
        <f t="shared" si="15"/>
        <v>5.2619799999999997E-4</v>
      </c>
      <c r="M156" s="5">
        <f t="shared" si="16"/>
        <v>3.4452300000000001E-4</v>
      </c>
      <c r="N156">
        <v>1</v>
      </c>
      <c r="O156" s="5">
        <f t="shared" si="17"/>
        <v>0.31632703362024495</v>
      </c>
      <c r="P156" s="5">
        <f t="shared" si="18"/>
        <v>0.20711203502093825</v>
      </c>
      <c r="Q156" s="5">
        <f t="shared" si="19"/>
        <v>0.37809811854794773</v>
      </c>
      <c r="R156" s="5">
        <f t="shared" si="20"/>
        <v>0.28985016503460537</v>
      </c>
    </row>
    <row r="157" spans="5:18" x14ac:dyDescent="0.3">
      <c r="E157" s="4">
        <v>14</v>
      </c>
      <c r="F157" s="5">
        <v>8.8519200000000003E-4</v>
      </c>
      <c r="G157">
        <v>6.7162899999999998E-4</v>
      </c>
      <c r="H157" s="5">
        <v>3.6990800000000001E-4</v>
      </c>
      <c r="I157" s="5">
        <v>5.5623399999999996E-4</v>
      </c>
      <c r="J157" s="5"/>
      <c r="K157" s="5">
        <f t="shared" si="14"/>
        <v>1.2551000000000001E-3</v>
      </c>
      <c r="L157" s="5">
        <f t="shared" si="15"/>
        <v>5.1528399999999997E-4</v>
      </c>
      <c r="M157" s="5">
        <f t="shared" si="16"/>
        <v>1.1539500000000002E-4</v>
      </c>
      <c r="N157">
        <v>1</v>
      </c>
      <c r="O157" s="5">
        <f t="shared" si="17"/>
        <v>0.41055214723926375</v>
      </c>
      <c r="P157" s="5">
        <f t="shared" si="18"/>
        <v>9.1940881204684896E-2</v>
      </c>
      <c r="Q157" s="5">
        <f t="shared" si="19"/>
        <v>0.42072103731506472</v>
      </c>
      <c r="R157" s="5">
        <f t="shared" si="20"/>
        <v>0.1101547713334053</v>
      </c>
    </row>
    <row r="158" spans="5:18" x14ac:dyDescent="0.3">
      <c r="E158" s="4">
        <v>14.5</v>
      </c>
      <c r="F158" s="5">
        <v>8.8376199999999996E-4</v>
      </c>
      <c r="G158">
        <v>7.1621300000000005E-4</v>
      </c>
      <c r="H158" s="5">
        <v>3.4403999999999999E-4</v>
      </c>
      <c r="I158" s="5">
        <v>5.0545099999999997E-4</v>
      </c>
      <c r="J158" s="5"/>
      <c r="K158" s="5">
        <f t="shared" si="14"/>
        <v>1.2278020000000001E-3</v>
      </c>
      <c r="L158" s="5">
        <f t="shared" si="15"/>
        <v>5.3972199999999997E-4</v>
      </c>
      <c r="M158" s="5">
        <f t="shared" si="16"/>
        <v>2.1076200000000008E-4</v>
      </c>
      <c r="N158">
        <v>1</v>
      </c>
      <c r="O158" s="5">
        <f t="shared" si="17"/>
        <v>0.43958390685143039</v>
      </c>
      <c r="P158" s="5">
        <f t="shared" si="18"/>
        <v>0.17165797091061918</v>
      </c>
      <c r="Q158" s="5">
        <f t="shared" si="19"/>
        <v>0.47191150668310472</v>
      </c>
      <c r="R158" s="5">
        <f t="shared" si="20"/>
        <v>0.18614544458082716</v>
      </c>
    </row>
    <row r="159" spans="5:18" x14ac:dyDescent="0.3">
      <c r="E159" s="4">
        <v>15</v>
      </c>
      <c r="F159" s="5">
        <v>8.0061300000000004E-4</v>
      </c>
      <c r="G159">
        <v>6.4063399999999995E-4</v>
      </c>
      <c r="H159" s="5">
        <v>3.0935000000000001E-4</v>
      </c>
      <c r="I159" s="5">
        <v>4.3568200000000001E-4</v>
      </c>
      <c r="J159" s="5"/>
      <c r="K159" s="5">
        <f t="shared" si="14"/>
        <v>1.1099630000000001E-3</v>
      </c>
      <c r="L159" s="5">
        <f t="shared" si="15"/>
        <v>4.9126300000000003E-4</v>
      </c>
      <c r="M159" s="5">
        <f t="shared" si="16"/>
        <v>2.0495199999999994E-4</v>
      </c>
      <c r="N159">
        <v>1</v>
      </c>
      <c r="O159" s="5">
        <f t="shared" si="17"/>
        <v>0.44259403241369305</v>
      </c>
      <c r="P159" s="5">
        <f t="shared" si="18"/>
        <v>0.18464759636132008</v>
      </c>
      <c r="Q159" s="5">
        <f t="shared" si="19"/>
        <v>0.47956669230694715</v>
      </c>
      <c r="R159" s="5">
        <f t="shared" si="20"/>
        <v>0.19762020128995098</v>
      </c>
    </row>
    <row r="160" spans="5:18" x14ac:dyDescent="0.3">
      <c r="E160" s="4">
        <v>15.5</v>
      </c>
      <c r="F160" s="5">
        <v>9.2757099999999997E-4</v>
      </c>
      <c r="G160">
        <v>8.2922400000000004E-4</v>
      </c>
      <c r="H160" s="5">
        <v>3.35695E-4</v>
      </c>
      <c r="I160" s="5">
        <v>4.3338699999999998E-4</v>
      </c>
      <c r="J160" s="5"/>
      <c r="K160" s="5">
        <f t="shared" si="14"/>
        <v>1.2632659999999999E-3</v>
      </c>
      <c r="L160" s="5">
        <f t="shared" si="15"/>
        <v>5.9187599999999997E-4</v>
      </c>
      <c r="M160" s="5">
        <f t="shared" si="16"/>
        <v>3.9583700000000007E-4</v>
      </c>
      <c r="N160">
        <v>1</v>
      </c>
      <c r="O160" s="5">
        <f t="shared" si="17"/>
        <v>0.46852840177761457</v>
      </c>
      <c r="P160" s="5">
        <f t="shared" si="18"/>
        <v>0.31334414129724075</v>
      </c>
      <c r="Q160" s="5">
        <f t="shared" si="19"/>
        <v>0.5636518554547576</v>
      </c>
      <c r="R160" s="5">
        <f t="shared" si="20"/>
        <v>0.2947333927614787</v>
      </c>
    </row>
    <row r="161" spans="5:18" x14ac:dyDescent="0.3">
      <c r="E161" s="4">
        <v>16</v>
      </c>
      <c r="F161" s="5">
        <v>9.03431E-4</v>
      </c>
      <c r="G161">
        <v>7.7271800000000004E-4</v>
      </c>
      <c r="H161" s="5">
        <v>3.1185300000000001E-4</v>
      </c>
      <c r="I161" s="5">
        <v>4.6503700000000001E-4</v>
      </c>
      <c r="J161" s="5"/>
      <c r="K161" s="5">
        <f t="shared" si="14"/>
        <v>1.2152840000000001E-3</v>
      </c>
      <c r="L161" s="5">
        <f t="shared" si="15"/>
        <v>5.9157799999999994E-4</v>
      </c>
      <c r="M161" s="5">
        <f t="shared" si="16"/>
        <v>3.0768100000000002E-4</v>
      </c>
      <c r="N161">
        <v>1</v>
      </c>
      <c r="O161" s="5">
        <f t="shared" si="17"/>
        <v>0.48678169053488723</v>
      </c>
      <c r="P161" s="5">
        <f t="shared" si="18"/>
        <v>0.25317621230922155</v>
      </c>
      <c r="Q161" s="5">
        <f t="shared" si="19"/>
        <v>0.5486844345516344</v>
      </c>
      <c r="R161" s="5">
        <f t="shared" si="20"/>
        <v>0.23979985504494516</v>
      </c>
    </row>
    <row r="162" spans="5:18" x14ac:dyDescent="0.3">
      <c r="E162" s="4">
        <v>16.5</v>
      </c>
      <c r="F162" s="5">
        <v>1.01877E-3</v>
      </c>
      <c r="G162">
        <v>5.9962600000000002E-4</v>
      </c>
      <c r="H162" s="5">
        <v>2.8705799999999997E-4</v>
      </c>
      <c r="I162" s="5">
        <v>7.2837200000000003E-4</v>
      </c>
      <c r="J162" s="5"/>
      <c r="K162" s="5">
        <f t="shared" si="14"/>
        <v>1.305828E-3</v>
      </c>
      <c r="L162" s="5">
        <f t="shared" si="15"/>
        <v>7.3171200000000003E-4</v>
      </c>
      <c r="M162" s="5">
        <f t="shared" si="16"/>
        <v>-1.28746E-4</v>
      </c>
      <c r="N162">
        <v>1</v>
      </c>
      <c r="O162" s="5">
        <f t="shared" si="17"/>
        <v>0.56034332239774309</v>
      </c>
      <c r="P162" s="5">
        <f t="shared" si="18"/>
        <v>-9.8593382895756573E-2</v>
      </c>
      <c r="Q162" s="5">
        <f t="shared" si="19"/>
        <v>0.56895104719700651</v>
      </c>
      <c r="R162" s="5">
        <f t="shared" si="20"/>
        <v>-8.7084488301268026E-2</v>
      </c>
    </row>
    <row r="163" spans="5:18" x14ac:dyDescent="0.3">
      <c r="E163" s="4">
        <v>17</v>
      </c>
      <c r="F163" s="5">
        <v>8.7762300000000001E-4</v>
      </c>
      <c r="G163">
        <v>5.4645900000000001E-4</v>
      </c>
      <c r="H163" s="5">
        <v>1.7162500000000001E-4</v>
      </c>
      <c r="I163" s="5">
        <v>4.5406999999999999E-4</v>
      </c>
      <c r="J163" s="5"/>
      <c r="K163" s="5">
        <f t="shared" si="14"/>
        <v>1.049248E-3</v>
      </c>
      <c r="L163" s="5">
        <f t="shared" si="15"/>
        <v>7.05998E-4</v>
      </c>
      <c r="M163" s="5">
        <f t="shared" si="16"/>
        <v>9.2389000000000013E-5</v>
      </c>
      <c r="N163">
        <v>1</v>
      </c>
      <c r="O163" s="5">
        <f t="shared" si="17"/>
        <v>0.67286094421909781</v>
      </c>
      <c r="P163" s="5">
        <f t="shared" si="18"/>
        <v>8.8052586233187971E-2</v>
      </c>
      <c r="Q163" s="5">
        <f t="shared" si="19"/>
        <v>0.67859789875726029</v>
      </c>
      <c r="R163" s="5">
        <f t="shared" si="20"/>
        <v>6.5061772624193409E-2</v>
      </c>
    </row>
    <row r="164" spans="5:18" x14ac:dyDescent="0.3">
      <c r="E164" s="4">
        <v>17.5</v>
      </c>
      <c r="F164" s="5">
        <v>8.2898499999999996E-4</v>
      </c>
      <c r="G164">
        <v>4.47305E-4</v>
      </c>
      <c r="H164" s="5">
        <v>1.43931E-4</v>
      </c>
      <c r="I164" s="5">
        <v>4.91027E-4</v>
      </c>
      <c r="J164" s="5"/>
      <c r="K164" s="5">
        <f t="shared" si="14"/>
        <v>9.7291599999999999E-4</v>
      </c>
      <c r="L164" s="5">
        <f t="shared" si="15"/>
        <v>6.8505399999999994E-4</v>
      </c>
      <c r="M164" s="5">
        <f t="shared" si="16"/>
        <v>-4.3721999999999999E-5</v>
      </c>
      <c r="N164">
        <v>1</v>
      </c>
      <c r="O164" s="5">
        <f t="shared" si="17"/>
        <v>0.70412450817953443</v>
      </c>
      <c r="P164" s="5">
        <f t="shared" si="18"/>
        <v>-4.4939131435807404E-2</v>
      </c>
      <c r="Q164" s="5">
        <f t="shared" si="19"/>
        <v>0.70555711927049247</v>
      </c>
      <c r="R164" s="5">
        <f t="shared" si="20"/>
        <v>-3.1868129988271952E-2</v>
      </c>
    </row>
    <row r="165" spans="5:18" x14ac:dyDescent="0.3">
      <c r="E165" s="4">
        <v>18</v>
      </c>
      <c r="F165" s="5">
        <v>1.0662200000000001E-3</v>
      </c>
      <c r="G165">
        <v>5.3513400000000004E-4</v>
      </c>
      <c r="H165" s="5">
        <v>1.53595E-4</v>
      </c>
      <c r="I165" s="5">
        <v>7.1955100000000002E-4</v>
      </c>
      <c r="J165" s="5"/>
      <c r="K165" s="5">
        <f t="shared" si="14"/>
        <v>1.2198150000000002E-3</v>
      </c>
      <c r="L165" s="5">
        <f t="shared" si="15"/>
        <v>9.1262500000000013E-4</v>
      </c>
      <c r="M165" s="5">
        <f t="shared" si="16"/>
        <v>-1.8441699999999998E-4</v>
      </c>
      <c r="N165">
        <v>1</v>
      </c>
      <c r="O165" s="5">
        <f t="shared" si="17"/>
        <v>0.74816673020089108</v>
      </c>
      <c r="P165" s="5">
        <f t="shared" si="18"/>
        <v>-0.15118440091325319</v>
      </c>
      <c r="Q165" s="5">
        <f t="shared" si="19"/>
        <v>0.76328905354327736</v>
      </c>
      <c r="R165" s="5">
        <f t="shared" si="20"/>
        <v>-9.9694083641656911E-2</v>
      </c>
    </row>
    <row r="166" spans="5:18" x14ac:dyDescent="0.3">
      <c r="E166" s="4">
        <v>18.5</v>
      </c>
      <c r="F166" s="5">
        <v>1.08362E-3</v>
      </c>
      <c r="G166">
        <v>5.58261E-4</v>
      </c>
      <c r="H166" s="5">
        <v>1.6892E-4</v>
      </c>
      <c r="I166" s="5">
        <v>6.6900599999999998E-4</v>
      </c>
      <c r="J166" s="5"/>
      <c r="K166" s="5">
        <f t="shared" si="14"/>
        <v>1.2525399999999999E-3</v>
      </c>
      <c r="L166" s="5">
        <f t="shared" si="15"/>
        <v>9.1469999999999995E-4</v>
      </c>
      <c r="M166" s="5">
        <f t="shared" si="16"/>
        <v>-1.1074499999999998E-4</v>
      </c>
      <c r="N166">
        <v>1</v>
      </c>
      <c r="O166" s="5">
        <f t="shared" si="17"/>
        <v>0.73027607900745684</v>
      </c>
      <c r="P166" s="5">
        <f t="shared" si="18"/>
        <v>-8.8416338001181594E-2</v>
      </c>
      <c r="Q166" s="5">
        <f t="shared" si="19"/>
        <v>0.73560899967037141</v>
      </c>
      <c r="R166" s="5">
        <f t="shared" si="20"/>
        <v>-6.0243024884215429E-2</v>
      </c>
    </row>
    <row r="167" spans="5:18" x14ac:dyDescent="0.3">
      <c r="E167" s="4">
        <v>19</v>
      </c>
      <c r="F167" s="5">
        <v>8.2588599999999996E-4</v>
      </c>
      <c r="G167">
        <v>5.1105400000000004E-4</v>
      </c>
      <c r="H167" s="5">
        <v>1.36697E-4</v>
      </c>
      <c r="I167" s="5">
        <v>4.34043E-4</v>
      </c>
      <c r="J167" s="5"/>
      <c r="K167" s="5">
        <f t="shared" si="14"/>
        <v>9.6258299999999993E-4</v>
      </c>
      <c r="L167" s="5">
        <f t="shared" si="15"/>
        <v>6.8918899999999999E-4</v>
      </c>
      <c r="M167" s="5">
        <f t="shared" si="16"/>
        <v>7.7011000000000039E-5</v>
      </c>
      <c r="N167">
        <v>1</v>
      </c>
      <c r="O167" s="5">
        <f t="shared" si="17"/>
        <v>0.71597877793395481</v>
      </c>
      <c r="P167" s="5">
        <f t="shared" si="18"/>
        <v>8.0004529479535832E-2</v>
      </c>
      <c r="Q167" s="5">
        <f t="shared" si="19"/>
        <v>0.72043482369263723</v>
      </c>
      <c r="R167" s="5">
        <f t="shared" si="20"/>
        <v>5.5639930556297006E-2</v>
      </c>
    </row>
    <row r="168" spans="5:18" x14ac:dyDescent="0.3">
      <c r="E168" s="4">
        <v>19.5</v>
      </c>
      <c r="F168" s="5">
        <v>8.5115799999999997E-4</v>
      </c>
      <c r="G168">
        <v>4.0495599999999999E-4</v>
      </c>
      <c r="H168" s="5">
        <v>1.1569300000000001E-4</v>
      </c>
      <c r="I168" s="5">
        <v>5.3155800000000001E-4</v>
      </c>
      <c r="J168" s="5"/>
      <c r="K168" s="5">
        <f t="shared" si="14"/>
        <v>9.6685100000000002E-4</v>
      </c>
      <c r="L168" s="5">
        <f t="shared" si="15"/>
        <v>7.3546499999999993E-4</v>
      </c>
      <c r="M168" s="5">
        <f t="shared" si="16"/>
        <v>-1.2660200000000002E-4</v>
      </c>
      <c r="N168">
        <v>1</v>
      </c>
      <c r="O168" s="5">
        <f t="shared" si="17"/>
        <v>0.76068080810797101</v>
      </c>
      <c r="P168" s="5">
        <f t="shared" si="18"/>
        <v>-0.13094261680445077</v>
      </c>
      <c r="Q168" s="5">
        <f t="shared" si="19"/>
        <v>0.77186868100693984</v>
      </c>
      <c r="R168" s="5">
        <f t="shared" si="20"/>
        <v>-8.5234031045653788E-2</v>
      </c>
    </row>
    <row r="169" spans="5:18" x14ac:dyDescent="0.3">
      <c r="E169" s="4">
        <v>20</v>
      </c>
      <c r="F169" s="5">
        <v>7.6437399999999996E-4</v>
      </c>
      <c r="G169">
        <v>4.3714200000000001E-4</v>
      </c>
      <c r="H169" s="5">
        <v>1.05136E-4</v>
      </c>
      <c r="I169" s="5">
        <v>4.18188E-4</v>
      </c>
      <c r="J169" s="5"/>
      <c r="K169" s="5">
        <f t="shared" si="14"/>
        <v>8.6950999999999999E-4</v>
      </c>
      <c r="L169" s="5">
        <f t="shared" si="15"/>
        <v>6.5923799999999992E-4</v>
      </c>
      <c r="M169" s="5">
        <f t="shared" si="16"/>
        <v>1.8954000000000009E-5</v>
      </c>
      <c r="N169">
        <v>1</v>
      </c>
      <c r="O169" s="5">
        <f t="shared" si="17"/>
        <v>0.75817184391208836</v>
      </c>
      <c r="P169" s="5">
        <f t="shared" si="18"/>
        <v>2.179848420374695E-2</v>
      </c>
      <c r="Q169" s="5">
        <f t="shared" si="19"/>
        <v>0.75848514739224593</v>
      </c>
      <c r="R169" s="5">
        <f t="shared" si="20"/>
        <v>1.4371729077269496E-2</v>
      </c>
    </row>
    <row r="170" spans="5:18" x14ac:dyDescent="0.3">
      <c r="E170" s="4">
        <v>20.5</v>
      </c>
      <c r="F170" s="5">
        <v>7.3576299999999996E-4</v>
      </c>
      <c r="G170">
        <v>3.9363100000000003E-4</v>
      </c>
      <c r="H170" s="5">
        <v>1.10455E-4</v>
      </c>
      <c r="I170" s="5">
        <v>4.2987100000000002E-4</v>
      </c>
      <c r="J170" s="5"/>
      <c r="K170" s="5">
        <f t="shared" si="14"/>
        <v>8.4621799999999993E-4</v>
      </c>
      <c r="L170" s="5">
        <f t="shared" si="15"/>
        <v>6.2530799999999998E-4</v>
      </c>
      <c r="M170" s="5">
        <f t="shared" si="16"/>
        <v>-3.6239999999999992E-5</v>
      </c>
      <c r="N170">
        <v>1</v>
      </c>
      <c r="O170" s="5">
        <f t="shared" si="17"/>
        <v>0.73894433822017502</v>
      </c>
      <c r="P170" s="5">
        <f t="shared" si="18"/>
        <v>-4.2825843931469189E-2</v>
      </c>
      <c r="Q170" s="5">
        <f t="shared" si="19"/>
        <v>0.74018429319737322</v>
      </c>
      <c r="R170" s="5">
        <f t="shared" si="20"/>
        <v>-2.8945341233590053E-2</v>
      </c>
    </row>
    <row r="171" spans="5:18" x14ac:dyDescent="0.3">
      <c r="E171" s="4">
        <v>21</v>
      </c>
      <c r="F171" s="5">
        <v>6.3729699999999999E-4</v>
      </c>
      <c r="G171">
        <v>3.0112500000000001E-4</v>
      </c>
      <c r="H171" s="5">
        <v>1.0097100000000001E-4</v>
      </c>
      <c r="I171" s="5">
        <v>4.2283700000000002E-4</v>
      </c>
      <c r="J171" s="5"/>
      <c r="K171" s="5">
        <f t="shared" si="14"/>
        <v>7.3826800000000004E-4</v>
      </c>
      <c r="L171" s="5">
        <f t="shared" si="15"/>
        <v>5.3632599999999995E-4</v>
      </c>
      <c r="M171" s="5">
        <f t="shared" si="16"/>
        <v>-1.21712E-4</v>
      </c>
      <c r="N171">
        <v>1</v>
      </c>
      <c r="O171" s="5">
        <f t="shared" si="17"/>
        <v>0.72646518608418609</v>
      </c>
      <c r="P171" s="5">
        <f t="shared" si="18"/>
        <v>-0.16486154079548349</v>
      </c>
      <c r="Q171" s="5">
        <f t="shared" si="19"/>
        <v>0.74493690620467445</v>
      </c>
      <c r="R171" s="5">
        <f t="shared" si="20"/>
        <v>-0.11157848087623658</v>
      </c>
    </row>
    <row r="172" spans="5:18" x14ac:dyDescent="0.3">
      <c r="E172" s="4">
        <v>21.5</v>
      </c>
      <c r="F172" s="5">
        <v>5.5575700000000004E-4</v>
      </c>
      <c r="G172">
        <v>3.0708500000000002E-4</v>
      </c>
      <c r="H172" s="5">
        <v>8.8528000000000003E-5</v>
      </c>
      <c r="I172" s="5">
        <v>3.44278E-4</v>
      </c>
      <c r="J172" s="5"/>
      <c r="K172" s="5">
        <f t="shared" si="14"/>
        <v>6.4428500000000008E-4</v>
      </c>
      <c r="L172" s="5">
        <f t="shared" si="15"/>
        <v>4.6722900000000005E-4</v>
      </c>
      <c r="M172" s="5">
        <f t="shared" si="16"/>
        <v>-3.7192999999999981E-5</v>
      </c>
      <c r="N172">
        <v>1</v>
      </c>
      <c r="O172" s="5">
        <f t="shared" si="17"/>
        <v>0.72518993923496589</v>
      </c>
      <c r="P172" s="5">
        <f t="shared" si="18"/>
        <v>-5.7727558456273198E-2</v>
      </c>
      <c r="Q172" s="5">
        <f t="shared" si="19"/>
        <v>0.72748396475313182</v>
      </c>
      <c r="R172" s="5">
        <f t="shared" si="20"/>
        <v>-3.9717929648459001E-2</v>
      </c>
    </row>
    <row r="173" spans="5:18" x14ac:dyDescent="0.3">
      <c r="E173" s="4">
        <v>22</v>
      </c>
      <c r="F173" s="5">
        <v>5.3596899999999996E-4</v>
      </c>
      <c r="G173">
        <v>2.7382600000000002E-4</v>
      </c>
      <c r="H173" s="5">
        <v>8.1829999999999994E-5</v>
      </c>
      <c r="I173" s="5">
        <v>3.32238E-4</v>
      </c>
      <c r="J173" s="5"/>
      <c r="K173" s="5">
        <f t="shared" si="14"/>
        <v>6.1779899999999993E-4</v>
      </c>
      <c r="L173" s="5">
        <f t="shared" si="15"/>
        <v>4.54139E-4</v>
      </c>
      <c r="M173" s="5">
        <f t="shared" si="16"/>
        <v>-5.8411999999999982E-5</v>
      </c>
      <c r="N173">
        <v>1</v>
      </c>
      <c r="O173" s="5">
        <f t="shared" si="17"/>
        <v>0.73509183407548417</v>
      </c>
      <c r="P173" s="5">
        <f t="shared" si="18"/>
        <v>-9.4548550580366736E-2</v>
      </c>
      <c r="Q173" s="5">
        <f t="shared" si="19"/>
        <v>0.74114737599299862</v>
      </c>
      <c r="R173" s="5">
        <f t="shared" si="20"/>
        <v>-6.3959545052266406E-2</v>
      </c>
    </row>
    <row r="174" spans="5:18" x14ac:dyDescent="0.3">
      <c r="E174" s="4">
        <v>22.5</v>
      </c>
      <c r="F174" s="5">
        <v>4.5159600000000002E-4</v>
      </c>
      <c r="G174">
        <v>2.4128100000000001E-4</v>
      </c>
      <c r="H174" s="5">
        <v>8.6627999999999998E-5</v>
      </c>
      <c r="I174" s="5">
        <v>2.9742899999999999E-4</v>
      </c>
      <c r="J174" s="5"/>
      <c r="K174" s="5">
        <f t="shared" si="14"/>
        <v>5.3822400000000002E-4</v>
      </c>
      <c r="L174" s="5">
        <f t="shared" si="15"/>
        <v>3.6496800000000002E-4</v>
      </c>
      <c r="M174" s="5">
        <f t="shared" si="16"/>
        <v>-5.6147999999999978E-5</v>
      </c>
      <c r="N174">
        <v>1</v>
      </c>
      <c r="O174" s="5">
        <f t="shared" si="17"/>
        <v>0.6780968518683671</v>
      </c>
      <c r="P174" s="5">
        <f t="shared" si="18"/>
        <v>-0.1043208775528404</v>
      </c>
      <c r="Q174" s="5">
        <f t="shared" si="19"/>
        <v>0.68607447555435619</v>
      </c>
      <c r="R174" s="5">
        <f t="shared" si="20"/>
        <v>-7.6323428836660073E-2</v>
      </c>
    </row>
    <row r="175" spans="5:18" x14ac:dyDescent="0.3">
      <c r="E175" s="4">
        <v>23</v>
      </c>
      <c r="F175" s="5">
        <v>4.4328199999999998E-4</v>
      </c>
      <c r="G175">
        <v>2.3853899999999999E-4</v>
      </c>
      <c r="H175" s="5">
        <v>8.3596000000000004E-5</v>
      </c>
      <c r="I175" s="5">
        <v>2.7787899999999997E-4</v>
      </c>
      <c r="J175" s="5"/>
      <c r="K175" s="5">
        <f t="shared" si="14"/>
        <v>5.2687799999999994E-4</v>
      </c>
      <c r="L175" s="5">
        <f t="shared" si="15"/>
        <v>3.5968599999999996E-4</v>
      </c>
      <c r="M175" s="5">
        <f t="shared" si="16"/>
        <v>-3.9339999999999986E-5</v>
      </c>
      <c r="N175">
        <v>1</v>
      </c>
      <c r="O175" s="5">
        <f t="shared" si="17"/>
        <v>0.6826741674543253</v>
      </c>
      <c r="P175" s="5">
        <f t="shared" si="18"/>
        <v>-7.4666241520807461E-2</v>
      </c>
      <c r="Q175" s="5">
        <f t="shared" si="19"/>
        <v>0.6867452704841146</v>
      </c>
      <c r="R175" s="5">
        <f t="shared" si="20"/>
        <v>-5.4470077024918614E-2</v>
      </c>
    </row>
    <row r="176" spans="5:18" x14ac:dyDescent="0.3">
      <c r="E176" s="4">
        <v>23.5</v>
      </c>
      <c r="F176" s="5">
        <v>3.83886E-4</v>
      </c>
      <c r="G176">
        <v>2.1076299999999999E-4</v>
      </c>
      <c r="H176" s="5">
        <v>7.8424999999999995E-5</v>
      </c>
      <c r="I176" s="5">
        <v>2.5308299999999998E-4</v>
      </c>
      <c r="J176" s="5"/>
      <c r="K176" s="5">
        <f t="shared" si="14"/>
        <v>4.6231099999999997E-4</v>
      </c>
      <c r="L176" s="5">
        <f t="shared" si="15"/>
        <v>3.0546100000000004E-4</v>
      </c>
      <c r="M176" s="5">
        <f t="shared" si="16"/>
        <v>-4.2319999999999988E-5</v>
      </c>
      <c r="N176">
        <v>1</v>
      </c>
      <c r="O176" s="5">
        <f t="shared" si="17"/>
        <v>0.66072622109359291</v>
      </c>
      <c r="P176" s="5">
        <f t="shared" si="18"/>
        <v>-9.154011044513323E-2</v>
      </c>
      <c r="Q176" s="5">
        <f t="shared" si="19"/>
        <v>0.66703727861411655</v>
      </c>
      <c r="R176" s="5">
        <f t="shared" si="20"/>
        <v>-6.8834162182656145E-2</v>
      </c>
    </row>
    <row r="177" spans="5:18" x14ac:dyDescent="0.3">
      <c r="E177" s="4">
        <v>24</v>
      </c>
      <c r="F177" s="5">
        <v>3.7855099999999997E-4</v>
      </c>
      <c r="G177">
        <v>2.1672299999999999E-4</v>
      </c>
      <c r="H177" s="5">
        <v>8.8670000000000003E-5</v>
      </c>
      <c r="I177" s="5">
        <v>2.4461900000000001E-4</v>
      </c>
      <c r="J177" s="5"/>
      <c r="K177" s="5">
        <f t="shared" si="14"/>
        <v>4.6722099999999998E-4</v>
      </c>
      <c r="L177" s="5">
        <f t="shared" si="15"/>
        <v>2.8988099999999997E-4</v>
      </c>
      <c r="M177" s="5">
        <f t="shared" si="16"/>
        <v>-2.7896000000000019E-5</v>
      </c>
      <c r="N177">
        <v>1</v>
      </c>
      <c r="O177" s="5">
        <f t="shared" si="17"/>
        <v>0.6204365814036612</v>
      </c>
      <c r="P177" s="5">
        <f t="shared" si="18"/>
        <v>-5.9706220396771592E-2</v>
      </c>
      <c r="Q177" s="5">
        <f t="shared" si="19"/>
        <v>0.62330280305637142</v>
      </c>
      <c r="R177" s="5">
        <f t="shared" si="20"/>
        <v>-4.796858549264614E-2</v>
      </c>
    </row>
    <row r="178" spans="5:18" x14ac:dyDescent="0.3">
      <c r="E178" s="4">
        <v>24.5</v>
      </c>
      <c r="F178" s="5">
        <v>3.8925E-4</v>
      </c>
      <c r="G178">
        <v>2.21492E-4</v>
      </c>
      <c r="H178" s="5">
        <v>8.9593999999999996E-5</v>
      </c>
      <c r="I178" s="5">
        <v>2.6703099999999998E-4</v>
      </c>
      <c r="J178" s="5"/>
      <c r="K178" s="5">
        <f t="shared" si="14"/>
        <v>4.7884399999999997E-4</v>
      </c>
      <c r="L178" s="5">
        <f t="shared" si="15"/>
        <v>2.9965600000000003E-4</v>
      </c>
      <c r="M178" s="5">
        <f t="shared" si="16"/>
        <v>-4.5538999999999985E-5</v>
      </c>
      <c r="N178">
        <v>1</v>
      </c>
      <c r="O178" s="5">
        <f t="shared" si="17"/>
        <v>0.62579044532248507</v>
      </c>
      <c r="P178" s="5">
        <f t="shared" si="18"/>
        <v>-9.5101953872242295E-2</v>
      </c>
      <c r="Q178" s="5">
        <f t="shared" si="19"/>
        <v>0.6329755627883531</v>
      </c>
      <c r="R178" s="5">
        <f t="shared" si="20"/>
        <v>-7.5408472351213673E-2</v>
      </c>
    </row>
    <row r="179" spans="5:18" x14ac:dyDescent="0.3">
      <c r="E179" s="4">
        <v>25</v>
      </c>
      <c r="F179" s="5">
        <v>3.5783800000000003E-4</v>
      </c>
      <c r="G179">
        <v>1.9533300000000001E-4</v>
      </c>
      <c r="H179" s="5">
        <v>8.3282999999999995E-5</v>
      </c>
      <c r="I179" s="5">
        <v>2.4163799999999999E-4</v>
      </c>
      <c r="J179" s="5"/>
      <c r="K179" s="5">
        <f t="shared" si="14"/>
        <v>4.4112100000000005E-4</v>
      </c>
      <c r="L179" s="5">
        <f t="shared" si="15"/>
        <v>2.74555E-4</v>
      </c>
      <c r="M179" s="5">
        <f t="shared" si="16"/>
        <v>-4.6304999999999984E-5</v>
      </c>
      <c r="N179">
        <v>1</v>
      </c>
      <c r="O179" s="5">
        <f t="shared" si="17"/>
        <v>0.62240292346090975</v>
      </c>
      <c r="P179" s="5">
        <f t="shared" si="18"/>
        <v>-0.10497119837867609</v>
      </c>
      <c r="Q179" s="5">
        <f t="shared" si="19"/>
        <v>0.63119280067325112</v>
      </c>
      <c r="R179" s="5">
        <f t="shared" si="20"/>
        <v>-8.3541192816377313E-2</v>
      </c>
    </row>
    <row r="180" spans="5:18" x14ac:dyDescent="0.3">
      <c r="E180" s="4">
        <v>25.5</v>
      </c>
      <c r="F180" s="5">
        <v>3.6192100000000002E-4</v>
      </c>
      <c r="G180">
        <v>1.9179399999999999E-4</v>
      </c>
      <c r="H180" s="5">
        <v>8.5183000000000001E-5</v>
      </c>
      <c r="I180" s="5">
        <v>2.5057999999999998E-4</v>
      </c>
      <c r="J180" s="5"/>
      <c r="K180" s="5">
        <f t="shared" si="14"/>
        <v>4.4710400000000003E-4</v>
      </c>
      <c r="L180" s="5">
        <f t="shared" si="15"/>
        <v>2.7673800000000001E-4</v>
      </c>
      <c r="M180" s="5">
        <f t="shared" si="16"/>
        <v>-5.8785999999999989E-5</v>
      </c>
      <c r="N180">
        <v>1</v>
      </c>
      <c r="O180" s="5">
        <f t="shared" si="17"/>
        <v>0.61895666332665322</v>
      </c>
      <c r="P180" s="5">
        <f t="shared" si="18"/>
        <v>-0.13148171342685366</v>
      </c>
      <c r="Q180" s="5">
        <f t="shared" si="19"/>
        <v>0.63276756557374625</v>
      </c>
      <c r="R180" s="5">
        <f t="shared" si="20"/>
        <v>-0.10465669571928139</v>
      </c>
    </row>
    <row r="181" spans="5:18" x14ac:dyDescent="0.3">
      <c r="E181" s="4">
        <v>26</v>
      </c>
      <c r="F181" s="5">
        <v>4.0003800000000002E-4</v>
      </c>
      <c r="G181">
        <v>2.5099699999999998E-4</v>
      </c>
      <c r="H181" s="5">
        <v>8.6762999999999996E-5</v>
      </c>
      <c r="I181" s="5">
        <v>2.4008800000000001E-4</v>
      </c>
      <c r="J181" s="5"/>
      <c r="K181" s="5">
        <f t="shared" si="14"/>
        <v>4.8680100000000003E-4</v>
      </c>
      <c r="L181" s="5">
        <f t="shared" si="15"/>
        <v>3.1327500000000001E-4</v>
      </c>
      <c r="M181" s="5">
        <f t="shared" si="16"/>
        <v>1.0908999999999973E-5</v>
      </c>
      <c r="N181">
        <v>1</v>
      </c>
      <c r="O181" s="5">
        <f t="shared" si="17"/>
        <v>0.643538119272557</v>
      </c>
      <c r="P181" s="5">
        <f t="shared" si="18"/>
        <v>2.24095677699922E-2</v>
      </c>
      <c r="Q181" s="5">
        <f t="shared" si="19"/>
        <v>0.64392817897999899</v>
      </c>
      <c r="R181" s="5">
        <f t="shared" si="20"/>
        <v>1.740418766100147E-2</v>
      </c>
    </row>
    <row r="182" spans="5:18" x14ac:dyDescent="0.3">
      <c r="E182" s="4">
        <v>26.5</v>
      </c>
      <c r="F182" s="5">
        <v>3.9163400000000003E-4</v>
      </c>
      <c r="G182">
        <v>2.2423399999999999E-4</v>
      </c>
      <c r="H182" s="5">
        <v>8.5339000000000004E-5</v>
      </c>
      <c r="I182" s="5">
        <v>2.4557300000000002E-4</v>
      </c>
      <c r="J182" s="5"/>
      <c r="K182" s="5">
        <f t="shared" si="14"/>
        <v>4.76973E-4</v>
      </c>
      <c r="L182" s="5">
        <f t="shared" si="15"/>
        <v>3.0629500000000005E-4</v>
      </c>
      <c r="M182" s="5">
        <f t="shared" si="16"/>
        <v>-2.133900000000002E-5</v>
      </c>
      <c r="N182">
        <v>1</v>
      </c>
      <c r="O182" s="5">
        <f t="shared" si="17"/>
        <v>0.64216423151834601</v>
      </c>
      <c r="P182" s="5">
        <f t="shared" si="18"/>
        <v>-4.4738381417816143E-2</v>
      </c>
      <c r="Q182" s="5">
        <f t="shared" si="19"/>
        <v>0.64372076478348428</v>
      </c>
      <c r="R182" s="5">
        <f t="shared" si="20"/>
        <v>-3.4777871320370052E-2</v>
      </c>
    </row>
    <row r="183" spans="5:18" x14ac:dyDescent="0.3">
      <c r="E183" s="4">
        <v>27</v>
      </c>
      <c r="F183" s="5">
        <v>3.7849100000000001E-4</v>
      </c>
      <c r="G183">
        <v>2.0736499999999999E-4</v>
      </c>
      <c r="H183" s="5">
        <v>8.1346000000000003E-5</v>
      </c>
      <c r="I183" s="5">
        <v>2.39612E-4</v>
      </c>
      <c r="J183" s="5"/>
      <c r="K183" s="5">
        <f t="shared" si="14"/>
        <v>4.59837E-4</v>
      </c>
      <c r="L183" s="5">
        <f t="shared" si="15"/>
        <v>2.9714500000000002E-4</v>
      </c>
      <c r="M183" s="5">
        <f t="shared" si="16"/>
        <v>-3.2247000000000005E-5</v>
      </c>
      <c r="N183">
        <v>1</v>
      </c>
      <c r="O183" s="5">
        <f t="shared" si="17"/>
        <v>0.64619636958313498</v>
      </c>
      <c r="P183" s="5">
        <f t="shared" si="18"/>
        <v>-7.0127023271289626E-2</v>
      </c>
      <c r="Q183" s="5">
        <f t="shared" si="19"/>
        <v>0.64999042104889171</v>
      </c>
      <c r="R183" s="5">
        <f t="shared" si="20"/>
        <v>-5.4049864620074051E-2</v>
      </c>
    </row>
    <row r="184" spans="5:18" x14ac:dyDescent="0.3">
      <c r="E184" s="4">
        <v>27.5</v>
      </c>
      <c r="F184" s="5">
        <v>3.5980499999999999E-4</v>
      </c>
      <c r="G184">
        <v>2.2220700000000001E-4</v>
      </c>
      <c r="H184" s="5">
        <v>9.0875E-5</v>
      </c>
      <c r="I184" s="5">
        <v>2.30075E-4</v>
      </c>
      <c r="J184" s="5"/>
      <c r="K184" s="5">
        <f t="shared" si="14"/>
        <v>4.5067999999999996E-4</v>
      </c>
      <c r="L184" s="5">
        <f t="shared" si="15"/>
        <v>2.6893000000000002E-4</v>
      </c>
      <c r="M184" s="5">
        <f t="shared" si="16"/>
        <v>-7.8679999999999863E-6</v>
      </c>
      <c r="N184">
        <v>1</v>
      </c>
      <c r="O184" s="5">
        <f t="shared" si="17"/>
        <v>0.5967205112274786</v>
      </c>
      <c r="P184" s="5">
        <f t="shared" si="18"/>
        <v>-1.7458063370906156E-2</v>
      </c>
      <c r="Q184" s="5">
        <f t="shared" si="19"/>
        <v>0.59697583912269514</v>
      </c>
      <c r="R184" s="5">
        <f t="shared" si="20"/>
        <v>-1.4624170362832905E-2</v>
      </c>
    </row>
    <row r="185" spans="5:18" x14ac:dyDescent="0.3">
      <c r="E185" s="4">
        <v>28</v>
      </c>
      <c r="F185" s="5">
        <v>3.51818E-4</v>
      </c>
      <c r="G185">
        <v>2.0414700000000001E-4</v>
      </c>
      <c r="H185" s="5">
        <v>8.0570999999999998E-5</v>
      </c>
      <c r="I185" s="5">
        <v>2.2947899999999999E-4</v>
      </c>
      <c r="J185" s="5"/>
      <c r="K185" s="5">
        <f t="shared" si="14"/>
        <v>4.3238899999999998E-4</v>
      </c>
      <c r="L185" s="5">
        <f t="shared" si="15"/>
        <v>2.7124700000000001E-4</v>
      </c>
      <c r="M185" s="5">
        <f t="shared" si="16"/>
        <v>-2.533199999999998E-5</v>
      </c>
      <c r="N185">
        <v>1</v>
      </c>
      <c r="O185" s="5">
        <f t="shared" si="17"/>
        <v>0.62732169412265348</v>
      </c>
      <c r="P185" s="5">
        <f t="shared" si="18"/>
        <v>-5.8586134244858173E-2</v>
      </c>
      <c r="Q185" s="5">
        <f t="shared" si="19"/>
        <v>0.63005146063053652</v>
      </c>
      <c r="R185" s="5">
        <f t="shared" si="20"/>
        <v>-4.6560396320090632E-2</v>
      </c>
    </row>
    <row r="186" spans="5:18" x14ac:dyDescent="0.3">
      <c r="E186" s="4">
        <v>28.5</v>
      </c>
      <c r="F186" s="5">
        <v>3.2255199999999998E-4</v>
      </c>
      <c r="G186">
        <v>1.7684800000000001E-4</v>
      </c>
      <c r="H186" s="5">
        <v>8.8305000000000002E-5</v>
      </c>
      <c r="I186" s="5">
        <v>2.3198199999999999E-4</v>
      </c>
      <c r="J186" s="5"/>
      <c r="K186" s="5">
        <f t="shared" si="14"/>
        <v>4.1085699999999999E-4</v>
      </c>
      <c r="L186" s="5">
        <f t="shared" si="15"/>
        <v>2.3424699999999998E-4</v>
      </c>
      <c r="M186" s="5">
        <f t="shared" si="16"/>
        <v>-5.5133999999999977E-5</v>
      </c>
      <c r="N186">
        <v>1</v>
      </c>
      <c r="O186" s="5">
        <f t="shared" si="17"/>
        <v>0.57014240964617857</v>
      </c>
      <c r="P186" s="5">
        <f t="shared" si="18"/>
        <v>-0.13419267531038775</v>
      </c>
      <c r="Q186" s="5">
        <f t="shared" si="19"/>
        <v>0.585721812283024</v>
      </c>
      <c r="R186" s="5">
        <f t="shared" si="20"/>
        <v>-0.11557983494047186</v>
      </c>
    </row>
    <row r="187" spans="5:18" x14ac:dyDescent="0.3">
      <c r="E187" s="4">
        <v>29</v>
      </c>
      <c r="F187" s="5">
        <v>3.2290999999999998E-4</v>
      </c>
      <c r="G187">
        <v>1.8853000000000001E-4</v>
      </c>
      <c r="H187" s="5">
        <v>7.6592000000000001E-5</v>
      </c>
      <c r="I187" s="5">
        <v>2.1076299999999999E-4</v>
      </c>
      <c r="J187" s="5"/>
      <c r="K187" s="5">
        <f t="shared" si="14"/>
        <v>3.9950199999999998E-4</v>
      </c>
      <c r="L187" s="5">
        <f t="shared" si="15"/>
        <v>2.4631799999999998E-4</v>
      </c>
      <c r="M187" s="5">
        <f t="shared" si="16"/>
        <v>-2.2232999999999975E-5</v>
      </c>
      <c r="N187">
        <v>1</v>
      </c>
      <c r="O187" s="5">
        <f t="shared" si="17"/>
        <v>0.61656262046247579</v>
      </c>
      <c r="P187" s="5">
        <f t="shared" si="18"/>
        <v>-5.5651786474160268E-2</v>
      </c>
      <c r="Q187" s="5">
        <f t="shared" si="19"/>
        <v>0.61906912884533372</v>
      </c>
      <c r="R187" s="5">
        <f t="shared" si="20"/>
        <v>-4.5008718750900484E-2</v>
      </c>
    </row>
    <row r="188" spans="5:18" x14ac:dyDescent="0.3">
      <c r="E188" s="4">
        <v>29.5</v>
      </c>
      <c r="F188" s="5">
        <v>3.1543000000000001E-4</v>
      </c>
      <c r="G188">
        <v>1.8793400000000001E-4</v>
      </c>
      <c r="H188" s="5">
        <v>8.1181999999999996E-5</v>
      </c>
      <c r="I188" s="5">
        <v>2.0969000000000001E-4</v>
      </c>
      <c r="J188" s="5"/>
      <c r="K188" s="5">
        <f t="shared" si="14"/>
        <v>3.9661200000000002E-4</v>
      </c>
      <c r="L188" s="5">
        <f t="shared" si="15"/>
        <v>2.34248E-4</v>
      </c>
      <c r="M188" s="5">
        <f t="shared" si="16"/>
        <v>-2.1756E-5</v>
      </c>
      <c r="N188">
        <v>1</v>
      </c>
      <c r="O188" s="5">
        <f t="shared" si="17"/>
        <v>0.59062257319496125</v>
      </c>
      <c r="P188" s="5">
        <f t="shared" si="18"/>
        <v>-5.4854618619708931E-2</v>
      </c>
      <c r="Q188" s="5">
        <f t="shared" si="19"/>
        <v>0.59316444022829884</v>
      </c>
      <c r="R188" s="5">
        <f t="shared" si="20"/>
        <v>-4.630512635575993E-2</v>
      </c>
    </row>
    <row r="189" spans="5:18" x14ac:dyDescent="0.3">
      <c r="E189" s="4">
        <v>30</v>
      </c>
      <c r="F189" s="5">
        <v>3.0297199999999999E-4</v>
      </c>
      <c r="G189">
        <v>1.69636E-4</v>
      </c>
      <c r="H189" s="5">
        <v>7.4140999999999994E-5</v>
      </c>
      <c r="I189" s="5">
        <v>2.0885599999999999E-4</v>
      </c>
      <c r="J189" s="5"/>
      <c r="K189" s="5">
        <f t="shared" si="14"/>
        <v>3.7711299999999999E-4</v>
      </c>
      <c r="L189" s="5">
        <f t="shared" si="15"/>
        <v>2.2883099999999998E-4</v>
      </c>
      <c r="M189" s="5">
        <f t="shared" si="16"/>
        <v>-3.9219999999999994E-5</v>
      </c>
      <c r="N189">
        <v>1</v>
      </c>
      <c r="O189" s="5">
        <f t="shared" si="17"/>
        <v>0.6067969017244168</v>
      </c>
      <c r="P189" s="5">
        <f t="shared" si="18"/>
        <v>-0.10400065762781976</v>
      </c>
      <c r="Q189" s="5">
        <f t="shared" si="19"/>
        <v>0.61564487874859364</v>
      </c>
      <c r="R189" s="5">
        <f t="shared" si="20"/>
        <v>-8.4871791887713779E-2</v>
      </c>
    </row>
    <row r="190" spans="5:18" x14ac:dyDescent="0.3">
      <c r="E190" s="4">
        <v>30.5</v>
      </c>
      <c r="F190" s="5">
        <v>2.9871100000000001E-4</v>
      </c>
      <c r="G190">
        <v>1.7458299999999999E-4</v>
      </c>
      <c r="H190" s="5">
        <v>7.5832000000000002E-5</v>
      </c>
      <c r="I190" s="5">
        <v>1.95467E-4</v>
      </c>
      <c r="J190" s="5"/>
      <c r="K190" s="5">
        <f t="shared" si="14"/>
        <v>3.7454300000000002E-4</v>
      </c>
      <c r="L190" s="5">
        <f t="shared" si="15"/>
        <v>2.2287899999999999E-4</v>
      </c>
      <c r="M190" s="5">
        <f t="shared" si="16"/>
        <v>-2.0884000000000012E-5</v>
      </c>
      <c r="N190">
        <v>1</v>
      </c>
      <c r="O190" s="5">
        <f t="shared" si="17"/>
        <v>0.59506919098741662</v>
      </c>
      <c r="P190" s="5">
        <f t="shared" si="18"/>
        <v>-5.5758617835602348E-2</v>
      </c>
      <c r="Q190" s="5">
        <f t="shared" si="19"/>
        <v>0.59767580302815948</v>
      </c>
      <c r="R190" s="5">
        <f t="shared" si="20"/>
        <v>-4.6714136884273769E-2</v>
      </c>
    </row>
    <row r="191" spans="5:18" x14ac:dyDescent="0.3">
      <c r="E191" s="4">
        <v>31</v>
      </c>
      <c r="F191" s="5">
        <v>3.0332999999999998E-4</v>
      </c>
      <c r="G191">
        <v>1.7273500000000001E-4</v>
      </c>
      <c r="H191" s="5">
        <v>8.6211000000000005E-5</v>
      </c>
      <c r="I191" s="5">
        <v>2.15651E-4</v>
      </c>
      <c r="J191" s="5"/>
      <c r="K191" s="5">
        <f t="shared" si="14"/>
        <v>3.8954099999999998E-4</v>
      </c>
      <c r="L191" s="5">
        <f t="shared" si="15"/>
        <v>2.1711899999999999E-4</v>
      </c>
      <c r="M191" s="5">
        <f t="shared" si="16"/>
        <v>-4.2915999999999994E-5</v>
      </c>
      <c r="N191">
        <v>1</v>
      </c>
      <c r="O191" s="5">
        <f t="shared" si="17"/>
        <v>0.55737136784061247</v>
      </c>
      <c r="P191" s="5">
        <f t="shared" si="18"/>
        <v>-0.11017068806621125</v>
      </c>
      <c r="Q191" s="5">
        <f t="shared" si="19"/>
        <v>0.5681552800049452</v>
      </c>
      <c r="R191" s="5">
        <f t="shared" si="20"/>
        <v>-9.757284817152552E-2</v>
      </c>
    </row>
    <row r="192" spans="5:18" x14ac:dyDescent="0.3">
      <c r="E192" s="4">
        <v>31.5</v>
      </c>
      <c r="F192" s="5">
        <v>3.0192899999999999E-4</v>
      </c>
      <c r="G192">
        <v>1.94372E-4</v>
      </c>
      <c r="H192" s="5">
        <v>8.9109000000000004E-5</v>
      </c>
      <c r="I192" s="5">
        <v>1.93776E-4</v>
      </c>
      <c r="J192" s="5"/>
      <c r="K192" s="5">
        <f t="shared" si="14"/>
        <v>3.9103800000000002E-4</v>
      </c>
      <c r="L192" s="5">
        <f t="shared" si="15"/>
        <v>2.1281999999999999E-4</v>
      </c>
      <c r="M192" s="5">
        <f t="shared" si="16"/>
        <v>5.9600000000000581E-7</v>
      </c>
      <c r="N192">
        <v>1</v>
      </c>
      <c r="O192" s="5">
        <f t="shared" si="17"/>
        <v>0.5442437819342365</v>
      </c>
      <c r="P192" s="5">
        <f t="shared" si="18"/>
        <v>1.5241485482229496E-3</v>
      </c>
      <c r="Q192" s="5">
        <f t="shared" si="19"/>
        <v>0.54424591611042683</v>
      </c>
      <c r="R192" s="5">
        <f t="shared" si="20"/>
        <v>1.4002406773727923E-3</v>
      </c>
    </row>
    <row r="193" spans="5:18" x14ac:dyDescent="0.3">
      <c r="E193" s="4">
        <v>32</v>
      </c>
      <c r="F193" s="5">
        <v>2.9370399999999999E-4</v>
      </c>
      <c r="G193">
        <v>1.82153E-4</v>
      </c>
      <c r="H193" s="5">
        <v>7.7360000000000005E-5</v>
      </c>
      <c r="I193" s="5">
        <v>1.9168899999999999E-4</v>
      </c>
      <c r="J193" s="5"/>
      <c r="K193" s="5">
        <f t="shared" si="14"/>
        <v>3.71064E-4</v>
      </c>
      <c r="L193" s="5">
        <f t="shared" si="15"/>
        <v>2.1634399999999999E-4</v>
      </c>
      <c r="M193" s="5">
        <f t="shared" si="16"/>
        <v>-9.5359999999999846E-6</v>
      </c>
      <c r="N193">
        <v>1</v>
      </c>
      <c r="O193" s="5">
        <f t="shared" si="17"/>
        <v>0.58303688851518876</v>
      </c>
      <c r="P193" s="5">
        <f t="shared" si="18"/>
        <v>-2.5699070780242719E-2</v>
      </c>
      <c r="Q193" s="5">
        <f t="shared" si="19"/>
        <v>0.58360299485903988</v>
      </c>
      <c r="R193" s="5">
        <f t="shared" si="20"/>
        <v>-2.202471865834069E-2</v>
      </c>
    </row>
    <row r="194" spans="5:18" x14ac:dyDescent="0.3">
      <c r="E194" s="4">
        <v>32.5</v>
      </c>
      <c r="F194" s="5">
        <v>3.0282300000000002E-4</v>
      </c>
      <c r="G194">
        <v>1.72616E-4</v>
      </c>
      <c r="H194" s="5">
        <v>7.2830000000000006E-5</v>
      </c>
      <c r="I194" s="5">
        <v>2.02776E-4</v>
      </c>
      <c r="J194" s="5"/>
      <c r="K194" s="5">
        <f t="shared" si="14"/>
        <v>3.7565300000000004E-4</v>
      </c>
      <c r="L194" s="5">
        <f t="shared" si="15"/>
        <v>2.2999300000000001E-4</v>
      </c>
      <c r="M194" s="5">
        <f t="shared" si="16"/>
        <v>-3.0159999999999996E-5</v>
      </c>
      <c r="N194">
        <v>1</v>
      </c>
      <c r="O194" s="5">
        <f t="shared" si="17"/>
        <v>0.61224853787937261</v>
      </c>
      <c r="P194" s="5">
        <f t="shared" si="18"/>
        <v>-8.0286860480283648E-2</v>
      </c>
      <c r="Q194" s="5">
        <f t="shared" si="19"/>
        <v>0.61749028502577274</v>
      </c>
      <c r="R194" s="5">
        <f t="shared" si="20"/>
        <v>-6.5195207238122804E-2</v>
      </c>
    </row>
    <row r="195" spans="5:18" x14ac:dyDescent="0.3">
      <c r="E195" s="4">
        <v>33</v>
      </c>
      <c r="F195" s="5">
        <v>2.7266299999999997E-4</v>
      </c>
      <c r="G195">
        <v>1.53602E-4</v>
      </c>
      <c r="H195" s="5">
        <v>7.4626E-5</v>
      </c>
      <c r="I195" s="5">
        <v>1.8900699999999999E-4</v>
      </c>
      <c r="J195" s="5"/>
      <c r="K195" s="5">
        <f t="shared" si="14"/>
        <v>3.4728899999999997E-4</v>
      </c>
      <c r="L195" s="5">
        <f t="shared" si="15"/>
        <v>1.9803699999999997E-4</v>
      </c>
      <c r="M195" s="5">
        <f t="shared" si="16"/>
        <v>-3.5404999999999991E-5</v>
      </c>
      <c r="N195">
        <v>1</v>
      </c>
      <c r="O195" s="5">
        <f t="shared" si="17"/>
        <v>0.57023689204092265</v>
      </c>
      <c r="P195" s="5">
        <f t="shared" si="18"/>
        <v>-0.10194679359265624</v>
      </c>
      <c r="Q195" s="5">
        <f t="shared" si="19"/>
        <v>0.57927822483528113</v>
      </c>
      <c r="R195" s="5">
        <f t="shared" si="20"/>
        <v>-8.8455353207286966E-2</v>
      </c>
    </row>
    <row r="196" spans="5:18" x14ac:dyDescent="0.3">
      <c r="E196" s="4">
        <v>33.5</v>
      </c>
      <c r="F196" s="5">
        <v>2.8449500000000001E-4</v>
      </c>
      <c r="G196">
        <v>1.6570199999999999E-4</v>
      </c>
      <c r="H196" s="5">
        <v>7.5131999999999998E-5</v>
      </c>
      <c r="I196" s="5">
        <v>1.93835E-4</v>
      </c>
      <c r="J196" s="5"/>
      <c r="K196" s="5">
        <f t="shared" si="14"/>
        <v>3.59627E-4</v>
      </c>
      <c r="L196" s="5">
        <f t="shared" si="15"/>
        <v>2.0936300000000001E-4</v>
      </c>
      <c r="M196" s="5">
        <f t="shared" si="16"/>
        <v>-2.813300000000001E-5</v>
      </c>
      <c r="N196">
        <v>1</v>
      </c>
      <c r="O196" s="5">
        <f t="shared" si="17"/>
        <v>0.58216707866761952</v>
      </c>
      <c r="P196" s="5">
        <f t="shared" si="18"/>
        <v>-7.8228275407575099E-2</v>
      </c>
      <c r="Q196" s="5">
        <f t="shared" si="19"/>
        <v>0.58739949826130566</v>
      </c>
      <c r="R196" s="5">
        <f t="shared" si="20"/>
        <v>-6.6787072747603329E-2</v>
      </c>
    </row>
    <row r="197" spans="5:18" x14ac:dyDescent="0.3">
      <c r="E197" s="4">
        <v>34</v>
      </c>
      <c r="F197" s="5">
        <v>2.7930899999999999E-4</v>
      </c>
      <c r="G197">
        <v>1.62781E-4</v>
      </c>
      <c r="H197" s="5">
        <v>6.5229999999999997E-5</v>
      </c>
      <c r="I197" s="5">
        <v>1.8841100000000001E-4</v>
      </c>
      <c r="J197" s="5"/>
      <c r="K197" s="5">
        <f t="shared" si="14"/>
        <v>3.4453899999999999E-4</v>
      </c>
      <c r="L197" s="5">
        <f t="shared" si="15"/>
        <v>2.1407899999999999E-4</v>
      </c>
      <c r="M197" s="5">
        <f t="shared" si="16"/>
        <v>-2.563000000000001E-5</v>
      </c>
      <c r="N197">
        <v>1</v>
      </c>
      <c r="O197" s="5">
        <f t="shared" si="17"/>
        <v>0.62134910706770496</v>
      </c>
      <c r="P197" s="5">
        <f t="shared" si="18"/>
        <v>-7.4389256368654955E-2</v>
      </c>
      <c r="Q197" s="5">
        <f t="shared" si="19"/>
        <v>0.62578628485842969</v>
      </c>
      <c r="R197" s="5">
        <f t="shared" si="20"/>
        <v>-5.9577509892558986E-2</v>
      </c>
    </row>
    <row r="198" spans="5:18" x14ac:dyDescent="0.3">
      <c r="E198" s="4">
        <v>34.5</v>
      </c>
      <c r="F198" s="5">
        <v>2.6452700000000002E-4</v>
      </c>
      <c r="G198">
        <v>1.5497300000000001E-4</v>
      </c>
      <c r="H198" s="5">
        <v>6.8002000000000004E-5</v>
      </c>
      <c r="I198" s="5">
        <v>1.8257000000000001E-4</v>
      </c>
      <c r="J198" s="5"/>
      <c r="K198" s="5">
        <f t="shared" si="14"/>
        <v>3.3252900000000003E-4</v>
      </c>
      <c r="L198" s="5">
        <f t="shared" si="15"/>
        <v>1.9652500000000002E-4</v>
      </c>
      <c r="M198" s="5">
        <f t="shared" si="16"/>
        <v>-2.7597E-5</v>
      </c>
      <c r="N198">
        <v>1</v>
      </c>
      <c r="O198" s="5">
        <f t="shared" si="17"/>
        <v>0.59100108561960008</v>
      </c>
      <c r="P198" s="5">
        <f t="shared" si="18"/>
        <v>-8.2991257905325549E-2</v>
      </c>
      <c r="Q198" s="5">
        <f t="shared" si="19"/>
        <v>0.5967996582541365</v>
      </c>
      <c r="R198" s="5">
        <f t="shared" si="20"/>
        <v>-6.9756315935076349E-2</v>
      </c>
    </row>
    <row r="199" spans="5:18" x14ac:dyDescent="0.3">
      <c r="E199" s="4">
        <v>35</v>
      </c>
      <c r="F199" s="5">
        <v>2.7316999999999999E-4</v>
      </c>
      <c r="G199">
        <v>1.5992E-4</v>
      </c>
      <c r="H199" s="5">
        <v>7.0050999999999997E-5</v>
      </c>
      <c r="I199" s="5">
        <v>1.7994699999999999E-4</v>
      </c>
      <c r="J199" s="5"/>
      <c r="K199" s="5">
        <f t="shared" si="14"/>
        <v>3.43221E-4</v>
      </c>
      <c r="L199" s="5">
        <f t="shared" si="15"/>
        <v>2.0311899999999998E-4</v>
      </c>
      <c r="M199" s="5">
        <f t="shared" si="16"/>
        <v>-2.002699999999999E-5</v>
      </c>
      <c r="N199">
        <v>1</v>
      </c>
      <c r="O199" s="5">
        <f t="shared" si="17"/>
        <v>0.59180236640531891</v>
      </c>
      <c r="P199" s="5">
        <f t="shared" si="18"/>
        <v>-5.8350159226853805E-2</v>
      </c>
      <c r="Q199" s="5">
        <f t="shared" si="19"/>
        <v>0.59467199527532366</v>
      </c>
      <c r="R199" s="5">
        <f t="shared" si="20"/>
        <v>-4.9139860918906424E-2</v>
      </c>
    </row>
    <row r="200" spans="5:18" x14ac:dyDescent="0.3">
      <c r="E200" s="4">
        <v>35.5</v>
      </c>
      <c r="F200" s="5">
        <v>2.7442200000000002E-4</v>
      </c>
      <c r="G200">
        <v>1.5640399999999999E-4</v>
      </c>
      <c r="H200" s="5">
        <v>7.1719999999999998E-5</v>
      </c>
      <c r="I200" s="5">
        <v>1.8346399999999999E-4</v>
      </c>
      <c r="J200" s="5"/>
      <c r="K200" s="5">
        <f t="shared" si="14"/>
        <v>3.4614200000000002E-4</v>
      </c>
      <c r="L200" s="5">
        <f t="shared" si="15"/>
        <v>2.0270200000000003E-4</v>
      </c>
      <c r="M200" s="5">
        <f t="shared" si="16"/>
        <v>-2.7060000000000002E-5</v>
      </c>
      <c r="N200">
        <v>1</v>
      </c>
      <c r="O200" s="5">
        <f t="shared" si="17"/>
        <v>0.58560359621195934</v>
      </c>
      <c r="P200" s="5">
        <f t="shared" si="18"/>
        <v>-7.8176008690075169E-2</v>
      </c>
      <c r="Q200" s="5">
        <f t="shared" si="19"/>
        <v>0.59079866302412209</v>
      </c>
      <c r="R200" s="5">
        <f t="shared" si="20"/>
        <v>-6.6355904450851474E-2</v>
      </c>
    </row>
    <row r="201" spans="5:18" x14ac:dyDescent="0.3">
      <c r="E201" s="4">
        <v>36</v>
      </c>
      <c r="F201" s="5">
        <v>2.6348399999999997E-4</v>
      </c>
      <c r="G201">
        <v>1.4227700000000001E-4</v>
      </c>
      <c r="H201" s="5">
        <v>5.9165E-5</v>
      </c>
      <c r="I201" s="5">
        <v>1.7953000000000001E-4</v>
      </c>
      <c r="J201" s="5"/>
      <c r="K201" s="5">
        <f t="shared" ref="K201:K249" si="21">F201+H201</f>
        <v>3.2264899999999999E-4</v>
      </c>
      <c r="L201" s="5">
        <f t="shared" si="15"/>
        <v>2.0431899999999998E-4</v>
      </c>
      <c r="M201" s="5">
        <f t="shared" si="16"/>
        <v>-3.7253000000000004E-5</v>
      </c>
      <c r="N201">
        <v>1</v>
      </c>
      <c r="O201" s="5">
        <f t="shared" si="17"/>
        <v>0.63325471332624617</v>
      </c>
      <c r="P201" s="5">
        <f t="shared" si="18"/>
        <v>-0.11545983406116246</v>
      </c>
      <c r="Q201" s="5">
        <f t="shared" si="19"/>
        <v>0.64369441913949932</v>
      </c>
      <c r="R201" s="5">
        <f t="shared" si="20"/>
        <v>-9.0173302977764533E-2</v>
      </c>
    </row>
    <row r="202" spans="5:18" x14ac:dyDescent="0.3">
      <c r="E202" s="4">
        <v>36.5</v>
      </c>
      <c r="F202" s="5">
        <v>2.5212999999999999E-4</v>
      </c>
      <c r="G202">
        <v>1.4019100000000001E-4</v>
      </c>
      <c r="H202" s="5">
        <v>6.1624000000000005E-5</v>
      </c>
      <c r="I202" s="5">
        <v>1.7160299999999999E-4</v>
      </c>
      <c r="J202" s="5"/>
      <c r="K202" s="5">
        <f t="shared" si="21"/>
        <v>3.1375399999999996E-4</v>
      </c>
      <c r="L202" s="5">
        <f t="shared" ref="L202:L249" si="22">F202-H202</f>
        <v>1.9050599999999998E-4</v>
      </c>
      <c r="M202" s="5">
        <f t="shared" ref="M202:M249" si="23">G202-I202</f>
        <v>-3.1411999999999976E-5</v>
      </c>
      <c r="N202">
        <v>1</v>
      </c>
      <c r="O202" s="5">
        <f t="shared" ref="O202:O249" si="24">L202/K202</f>
        <v>0.60718269727238539</v>
      </c>
      <c r="P202" s="5">
        <f t="shared" ref="P202:P249" si="25">M202/K202</f>
        <v>-0.10011665189925859</v>
      </c>
      <c r="Q202" s="5">
        <f t="shared" ref="Q202:Q249" si="26">SQRT(O202^2+P202^2)</f>
        <v>0.61538132231526699</v>
      </c>
      <c r="R202" s="5">
        <f t="shared" ref="R202:R249" si="27">0.5*ATAN(P202/O202)</f>
        <v>-8.1708400851226576E-2</v>
      </c>
    </row>
    <row r="203" spans="5:18" x14ac:dyDescent="0.3">
      <c r="E203" s="4">
        <v>37</v>
      </c>
      <c r="F203" s="5">
        <v>2.45782E-4</v>
      </c>
      <c r="G203">
        <v>1.3691300000000001E-4</v>
      </c>
      <c r="H203" s="5">
        <v>6.0640999999999998E-5</v>
      </c>
      <c r="I203" s="5">
        <v>1.7023200000000001E-4</v>
      </c>
      <c r="J203" s="5"/>
      <c r="K203" s="5">
        <f t="shared" si="21"/>
        <v>3.06423E-4</v>
      </c>
      <c r="L203" s="5">
        <f t="shared" si="22"/>
        <v>1.8514099999999999E-4</v>
      </c>
      <c r="M203" s="5">
        <f t="shared" si="23"/>
        <v>-3.3318999999999997E-5</v>
      </c>
      <c r="N203">
        <v>1</v>
      </c>
      <c r="O203" s="5">
        <f t="shared" si="24"/>
        <v>0.60420072905754463</v>
      </c>
      <c r="P203" s="5">
        <f t="shared" si="25"/>
        <v>-0.10873531033897585</v>
      </c>
      <c r="Q203" s="5">
        <f t="shared" si="26"/>
        <v>0.61390706846246834</v>
      </c>
      <c r="R203" s="5">
        <f t="shared" si="27"/>
        <v>-8.9029779639988302E-2</v>
      </c>
    </row>
    <row r="204" spans="5:18" x14ac:dyDescent="0.3">
      <c r="E204" s="4">
        <v>37.5</v>
      </c>
      <c r="F204" s="5">
        <v>2.4098300000000001E-4</v>
      </c>
      <c r="G204">
        <v>1.42218E-4</v>
      </c>
      <c r="H204" s="5">
        <v>6.0714999999999997E-5</v>
      </c>
      <c r="I204" s="5">
        <v>1.63377E-4</v>
      </c>
      <c r="J204" s="5"/>
      <c r="K204" s="5">
        <f t="shared" si="21"/>
        <v>3.0169799999999998E-4</v>
      </c>
      <c r="L204" s="5">
        <f t="shared" si="22"/>
        <v>1.80268E-4</v>
      </c>
      <c r="M204" s="5">
        <f t="shared" si="23"/>
        <v>-2.1159000000000005E-5</v>
      </c>
      <c r="N204">
        <v>1</v>
      </c>
      <c r="O204" s="5">
        <f t="shared" si="24"/>
        <v>0.59751141870347169</v>
      </c>
      <c r="P204" s="5">
        <f t="shared" si="25"/>
        <v>-7.0133046954239026E-2</v>
      </c>
      <c r="Q204" s="5">
        <f t="shared" si="26"/>
        <v>0.60161328090071364</v>
      </c>
      <c r="R204" s="5">
        <f t="shared" si="27"/>
        <v>-5.8420314709800317E-2</v>
      </c>
    </row>
    <row r="205" spans="5:18" x14ac:dyDescent="0.3">
      <c r="E205" s="4">
        <v>38</v>
      </c>
      <c r="F205" s="5">
        <v>2.32131E-4</v>
      </c>
      <c r="G205">
        <v>1.29045E-4</v>
      </c>
      <c r="H205" s="5">
        <v>6.1057999999999997E-5</v>
      </c>
      <c r="I205" s="5">
        <v>1.6528499999999999E-4</v>
      </c>
      <c r="J205" s="5"/>
      <c r="K205" s="5">
        <f t="shared" si="21"/>
        <v>2.9318900000000001E-4</v>
      </c>
      <c r="L205" s="5">
        <f t="shared" si="22"/>
        <v>1.7107299999999999E-4</v>
      </c>
      <c r="M205" s="5">
        <f t="shared" si="23"/>
        <v>-3.6239999999999992E-5</v>
      </c>
      <c r="N205">
        <v>1</v>
      </c>
      <c r="O205" s="5">
        <f t="shared" si="24"/>
        <v>0.5834905129455743</v>
      </c>
      <c r="P205" s="5">
        <f t="shared" si="25"/>
        <v>-0.1236062744509514</v>
      </c>
      <c r="Q205" s="5">
        <f t="shared" si="26"/>
        <v>0.59643917525690193</v>
      </c>
      <c r="R205" s="5">
        <f t="shared" si="27"/>
        <v>-0.10437662007596772</v>
      </c>
    </row>
    <row r="206" spans="5:18" x14ac:dyDescent="0.3">
      <c r="E206" s="4">
        <v>38.5</v>
      </c>
      <c r="F206" s="5">
        <v>2.3192300000000001E-4</v>
      </c>
      <c r="G206">
        <v>1.2809099999999999E-4</v>
      </c>
      <c r="H206" s="5">
        <v>5.3488E-5</v>
      </c>
      <c r="I206" s="5">
        <v>1.5276800000000001E-4</v>
      </c>
      <c r="J206" s="5"/>
      <c r="K206" s="5">
        <f t="shared" si="21"/>
        <v>2.8541100000000001E-4</v>
      </c>
      <c r="L206" s="5">
        <f t="shared" si="22"/>
        <v>1.7843500000000001E-4</v>
      </c>
      <c r="M206" s="5">
        <f t="shared" si="23"/>
        <v>-2.4677000000000021E-5</v>
      </c>
      <c r="N206">
        <v>1</v>
      </c>
      <c r="O206" s="5">
        <f t="shared" si="24"/>
        <v>0.62518613508238996</v>
      </c>
      <c r="P206" s="5">
        <f t="shared" si="25"/>
        <v>-8.6461278647284159E-2</v>
      </c>
      <c r="Q206" s="5">
        <f t="shared" si="26"/>
        <v>0.63113647985564869</v>
      </c>
      <c r="R206" s="5">
        <f t="shared" si="27"/>
        <v>-6.8712575488985669E-2</v>
      </c>
    </row>
    <row r="207" spans="5:18" x14ac:dyDescent="0.3">
      <c r="E207" s="4">
        <v>39</v>
      </c>
      <c r="F207" s="5">
        <v>2.13952E-4</v>
      </c>
      <c r="G207">
        <v>1.16408E-4</v>
      </c>
      <c r="H207" s="5">
        <v>5.1201E-5</v>
      </c>
      <c r="I207" s="5">
        <v>1.4478099999999999E-4</v>
      </c>
      <c r="J207" s="5"/>
      <c r="K207" s="5">
        <f t="shared" si="21"/>
        <v>2.6515300000000001E-4</v>
      </c>
      <c r="L207" s="5">
        <f t="shared" si="22"/>
        <v>1.6275099999999999E-4</v>
      </c>
      <c r="M207" s="5">
        <f t="shared" si="23"/>
        <v>-2.8372999999999994E-5</v>
      </c>
      <c r="N207">
        <v>1</v>
      </c>
      <c r="O207" s="5">
        <f t="shared" si="24"/>
        <v>0.6138003341467001</v>
      </c>
      <c r="P207" s="5">
        <f t="shared" si="25"/>
        <v>-0.10700614362273854</v>
      </c>
      <c r="Q207" s="5">
        <f t="shared" si="26"/>
        <v>0.62305791462079263</v>
      </c>
      <c r="R207" s="5">
        <f t="shared" si="27"/>
        <v>-8.6299593919516637E-2</v>
      </c>
    </row>
    <row r="208" spans="5:18" x14ac:dyDescent="0.3">
      <c r="E208" s="4">
        <v>39.5</v>
      </c>
      <c r="F208" s="5">
        <v>2.0456399999999999E-4</v>
      </c>
      <c r="G208">
        <v>1.18435E-4</v>
      </c>
      <c r="H208" s="5">
        <v>5.2973999999999998E-5</v>
      </c>
      <c r="I208" s="5">
        <v>1.3655500000000001E-4</v>
      </c>
      <c r="J208" s="5"/>
      <c r="K208" s="5">
        <f t="shared" si="21"/>
        <v>2.5753799999999997E-4</v>
      </c>
      <c r="L208" s="5">
        <f t="shared" si="22"/>
        <v>1.5159E-4</v>
      </c>
      <c r="M208" s="5">
        <f t="shared" si="23"/>
        <v>-1.8120000000000009E-5</v>
      </c>
      <c r="N208">
        <v>1</v>
      </c>
      <c r="O208" s="5">
        <f t="shared" si="24"/>
        <v>0.58861216597162369</v>
      </c>
      <c r="P208" s="5">
        <f t="shared" si="25"/>
        <v>-7.035854902965781E-2</v>
      </c>
      <c r="Q208" s="5">
        <f t="shared" si="26"/>
        <v>0.59280233413117145</v>
      </c>
      <c r="R208" s="5">
        <f t="shared" si="27"/>
        <v>-5.9484240685287459E-2</v>
      </c>
    </row>
    <row r="209" spans="5:18" x14ac:dyDescent="0.3">
      <c r="E209" s="4">
        <v>40</v>
      </c>
      <c r="F209" s="5">
        <v>1.9192800000000001E-4</v>
      </c>
      <c r="G209">
        <v>1.0347400000000001E-4</v>
      </c>
      <c r="H209" s="5">
        <v>4.7623999999999997E-5</v>
      </c>
      <c r="I209" s="5">
        <v>1.3512499999999999E-4</v>
      </c>
      <c r="J209" s="5"/>
      <c r="K209" s="5">
        <f t="shared" si="21"/>
        <v>2.39552E-4</v>
      </c>
      <c r="L209" s="5">
        <f t="shared" si="22"/>
        <v>1.4430400000000002E-4</v>
      </c>
      <c r="M209" s="5">
        <f t="shared" si="23"/>
        <v>-3.1650999999999985E-5</v>
      </c>
      <c r="N209">
        <v>1</v>
      </c>
      <c r="O209" s="5">
        <f t="shared" si="24"/>
        <v>0.60239113010953793</v>
      </c>
      <c r="P209" s="5">
        <f t="shared" si="25"/>
        <v>-0.13212580149612604</v>
      </c>
      <c r="Q209" s="5">
        <f t="shared" si="26"/>
        <v>0.61671087314530137</v>
      </c>
      <c r="R209" s="5">
        <f t="shared" si="27"/>
        <v>-0.10795822993483124</v>
      </c>
    </row>
    <row r="210" spans="5:18" x14ac:dyDescent="0.3">
      <c r="E210" s="4">
        <v>40.5</v>
      </c>
      <c r="F210" s="5">
        <v>1.9478900000000001E-4</v>
      </c>
      <c r="G210">
        <v>1.0746799999999999E-4</v>
      </c>
      <c r="H210" s="5">
        <v>4.8748999999999997E-5</v>
      </c>
      <c r="I210" s="5">
        <v>1.3440899999999999E-4</v>
      </c>
      <c r="J210" s="5"/>
      <c r="K210" s="5">
        <f t="shared" si="21"/>
        <v>2.4353800000000001E-4</v>
      </c>
      <c r="L210" s="5">
        <f t="shared" si="22"/>
        <v>1.4604E-4</v>
      </c>
      <c r="M210" s="5">
        <f t="shared" si="23"/>
        <v>-2.6940999999999998E-5</v>
      </c>
      <c r="N210">
        <v>1</v>
      </c>
      <c r="O210" s="5">
        <f t="shared" si="24"/>
        <v>0.59966001198991536</v>
      </c>
      <c r="P210" s="5">
        <f t="shared" si="25"/>
        <v>-0.11062339347452962</v>
      </c>
      <c r="Q210" s="5">
        <f t="shared" si="26"/>
        <v>0.60977837380770239</v>
      </c>
      <c r="R210" s="5">
        <f t="shared" si="27"/>
        <v>-9.1212943351287351E-2</v>
      </c>
    </row>
    <row r="211" spans="5:18" x14ac:dyDescent="0.3">
      <c r="E211" s="4">
        <v>41</v>
      </c>
      <c r="F211" s="5">
        <v>1.5872799999999999E-4</v>
      </c>
      <c r="G211">
        <v>9.4079000000000005E-5</v>
      </c>
      <c r="H211" s="5">
        <v>4.2200000000000003E-5</v>
      </c>
      <c r="I211" s="5">
        <v>1.06931E-4</v>
      </c>
      <c r="J211" s="5"/>
      <c r="K211" s="5">
        <f t="shared" si="21"/>
        <v>2.0092799999999998E-4</v>
      </c>
      <c r="L211" s="5">
        <f t="shared" si="22"/>
        <v>1.1652799999999999E-4</v>
      </c>
      <c r="M211" s="5">
        <f t="shared" si="23"/>
        <v>-1.2851999999999991E-5</v>
      </c>
      <c r="N211">
        <v>1</v>
      </c>
      <c r="O211" s="5">
        <f t="shared" si="24"/>
        <v>0.57994903647077556</v>
      </c>
      <c r="P211" s="5">
        <f t="shared" si="25"/>
        <v>-6.3963210702341095E-2</v>
      </c>
      <c r="Q211" s="5">
        <f t="shared" si="26"/>
        <v>0.58346566070912265</v>
      </c>
      <c r="R211" s="5">
        <f t="shared" si="27"/>
        <v>-5.4923563219062027E-2</v>
      </c>
    </row>
    <row r="212" spans="5:18" x14ac:dyDescent="0.3">
      <c r="E212" s="4">
        <v>41.5</v>
      </c>
      <c r="F212" s="5">
        <v>1.0246099999999999E-4</v>
      </c>
      <c r="G212">
        <v>6.1754999999999994E-5</v>
      </c>
      <c r="H212" s="5">
        <v>3.5240999999999997E-5</v>
      </c>
      <c r="I212" s="5">
        <v>7.2762999999999994E-5</v>
      </c>
      <c r="J212" s="5"/>
      <c r="K212" s="5">
        <f t="shared" si="21"/>
        <v>1.3770199999999999E-4</v>
      </c>
      <c r="L212" s="5">
        <f t="shared" si="22"/>
        <v>6.7219999999999997E-5</v>
      </c>
      <c r="M212" s="5">
        <f t="shared" si="23"/>
        <v>-1.1008E-5</v>
      </c>
      <c r="N212">
        <v>1</v>
      </c>
      <c r="O212" s="5">
        <f t="shared" si="24"/>
        <v>0.48815558234448303</v>
      </c>
      <c r="P212" s="5">
        <f t="shared" si="25"/>
        <v>-7.994074160142918E-2</v>
      </c>
      <c r="Q212" s="5">
        <f t="shared" si="26"/>
        <v>0.49465785624193598</v>
      </c>
      <c r="R212" s="5">
        <f t="shared" si="27"/>
        <v>-8.1160004080966797E-2</v>
      </c>
    </row>
    <row r="213" spans="5:18" x14ac:dyDescent="0.3">
      <c r="E213" s="4">
        <v>42</v>
      </c>
      <c r="F213" s="5">
        <v>7.0333999999999994E-5</v>
      </c>
      <c r="G213">
        <v>4.5306999999999998E-5</v>
      </c>
      <c r="H213" s="5">
        <v>2.6964000000000001E-5</v>
      </c>
      <c r="I213" s="5">
        <v>5.1353000000000001E-5</v>
      </c>
      <c r="J213" s="5"/>
      <c r="K213" s="5">
        <f t="shared" si="21"/>
        <v>9.7298000000000003E-5</v>
      </c>
      <c r="L213" s="5">
        <f t="shared" si="22"/>
        <v>4.3369999999999993E-5</v>
      </c>
      <c r="M213" s="5">
        <f t="shared" si="23"/>
        <v>-6.0460000000000028E-6</v>
      </c>
      <c r="N213">
        <v>1</v>
      </c>
      <c r="O213" s="5">
        <f t="shared" si="24"/>
        <v>0.44574400295997851</v>
      </c>
      <c r="P213" s="5">
        <f t="shared" si="25"/>
        <v>-6.2138995662809129E-2</v>
      </c>
      <c r="Q213" s="5">
        <f t="shared" si="26"/>
        <v>0.45005440888493464</v>
      </c>
      <c r="R213" s="5">
        <f t="shared" si="27"/>
        <v>-6.92562240844527E-2</v>
      </c>
    </row>
    <row r="214" spans="5:18" x14ac:dyDescent="0.3">
      <c r="E214" s="4">
        <v>42.5</v>
      </c>
      <c r="F214" s="5">
        <v>5.2840000000000002E-5</v>
      </c>
      <c r="G214">
        <v>3.7588E-5</v>
      </c>
      <c r="H214" s="5">
        <v>2.7299000000000001E-5</v>
      </c>
      <c r="I214" s="5">
        <v>4.1912999999999997E-5</v>
      </c>
      <c r="J214" s="5"/>
      <c r="K214" s="5">
        <f t="shared" si="21"/>
        <v>8.0139E-5</v>
      </c>
      <c r="L214" s="5">
        <f t="shared" si="22"/>
        <v>2.5541000000000002E-5</v>
      </c>
      <c r="M214" s="5">
        <f t="shared" si="23"/>
        <v>-4.3249999999999967E-6</v>
      </c>
      <c r="N214">
        <v>1</v>
      </c>
      <c r="O214" s="5">
        <f t="shared" si="24"/>
        <v>0.31870874355806789</v>
      </c>
      <c r="P214" s="5">
        <f t="shared" si="25"/>
        <v>-5.3968729332784245E-2</v>
      </c>
      <c r="Q214" s="5">
        <f t="shared" si="26"/>
        <v>0.32324586148341888</v>
      </c>
      <c r="R214" s="5">
        <f t="shared" si="27"/>
        <v>-8.3872163438602459E-2</v>
      </c>
    </row>
    <row r="215" spans="5:18" x14ac:dyDescent="0.3">
      <c r="E215" s="4">
        <v>43</v>
      </c>
      <c r="F215" s="5">
        <v>4.1386E-5</v>
      </c>
      <c r="G215">
        <v>3.1982E-5</v>
      </c>
      <c r="H215" s="5">
        <v>2.2969999999999999E-5</v>
      </c>
      <c r="I215" s="5">
        <v>3.2700999999999997E-5</v>
      </c>
      <c r="J215" s="5"/>
      <c r="K215" s="5">
        <f t="shared" si="21"/>
        <v>6.4356000000000005E-5</v>
      </c>
      <c r="L215" s="5">
        <f t="shared" si="22"/>
        <v>1.8416000000000001E-5</v>
      </c>
      <c r="M215" s="5">
        <f t="shared" si="23"/>
        <v>-7.1899999999999769E-7</v>
      </c>
      <c r="N215">
        <v>1</v>
      </c>
      <c r="O215" s="5">
        <f t="shared" si="24"/>
        <v>0.28615824476350299</v>
      </c>
      <c r="P215" s="5">
        <f t="shared" si="25"/>
        <v>-1.1172229473553322E-2</v>
      </c>
      <c r="Q215" s="5">
        <f t="shared" si="26"/>
        <v>0.28637625557566504</v>
      </c>
      <c r="R215" s="5">
        <f t="shared" si="27"/>
        <v>-1.9511159117339149E-2</v>
      </c>
    </row>
    <row r="216" spans="5:18" x14ac:dyDescent="0.3">
      <c r="E216" s="4">
        <v>43.5</v>
      </c>
      <c r="F216" s="5">
        <v>3.3553999999999998E-5</v>
      </c>
      <c r="G216">
        <v>3.3815000000000001E-5</v>
      </c>
      <c r="H216" s="5">
        <v>3.4325000000000001E-5</v>
      </c>
      <c r="I216" s="5">
        <v>3.2638000000000002E-5</v>
      </c>
      <c r="J216" s="5"/>
      <c r="K216" s="5">
        <f t="shared" si="21"/>
        <v>6.7878999999999992E-5</v>
      </c>
      <c r="L216" s="5">
        <f t="shared" si="22"/>
        <v>-7.7100000000000329E-7</v>
      </c>
      <c r="M216" s="5">
        <f t="shared" si="23"/>
        <v>1.1769999999999991E-6</v>
      </c>
      <c r="N216">
        <v>1</v>
      </c>
      <c r="O216" s="5">
        <f t="shared" si="24"/>
        <v>-1.1358446647711419E-2</v>
      </c>
      <c r="P216" s="5">
        <f t="shared" si="25"/>
        <v>1.7339677956363517E-2</v>
      </c>
      <c r="Q216" s="5">
        <f t="shared" si="26"/>
        <v>2.0728693684825043E-2</v>
      </c>
      <c r="R216" s="5">
        <f t="shared" si="27"/>
        <v>-0.49543777502255421</v>
      </c>
    </row>
    <row r="217" spans="5:18" x14ac:dyDescent="0.3">
      <c r="E217" s="4">
        <v>44</v>
      </c>
      <c r="F217" s="5">
        <v>2.9782E-5</v>
      </c>
      <c r="G217">
        <v>2.3368999999999999E-5</v>
      </c>
      <c r="H217" s="5">
        <v>2.5451000000000001E-5</v>
      </c>
      <c r="I217" s="5">
        <v>3.1792000000000003E-5</v>
      </c>
      <c r="J217" s="5"/>
      <c r="K217" s="5">
        <f t="shared" si="21"/>
        <v>5.5233000000000005E-5</v>
      </c>
      <c r="L217" s="5">
        <f t="shared" si="22"/>
        <v>4.3309999999999997E-6</v>
      </c>
      <c r="M217" s="5">
        <f t="shared" si="23"/>
        <v>-8.4230000000000039E-6</v>
      </c>
      <c r="N217">
        <v>1</v>
      </c>
      <c r="O217" s="5">
        <f t="shared" si="24"/>
        <v>7.8413267430702649E-2</v>
      </c>
      <c r="P217" s="5">
        <f t="shared" si="25"/>
        <v>-0.15249941158365476</v>
      </c>
      <c r="Q217" s="5">
        <f t="shared" si="26"/>
        <v>0.17147801912350116</v>
      </c>
      <c r="R217" s="5">
        <f t="shared" si="27"/>
        <v>-0.54793168397526215</v>
      </c>
    </row>
    <row r="218" spans="5:18" x14ac:dyDescent="0.3">
      <c r="E218" s="4">
        <v>44.5</v>
      </c>
      <c r="F218" s="5">
        <v>3.0719000000000002E-5</v>
      </c>
      <c r="G218">
        <v>2.2721000000000002E-5</v>
      </c>
      <c r="H218" s="5">
        <v>2.2404000000000001E-5</v>
      </c>
      <c r="I218" s="5">
        <v>2.6852E-5</v>
      </c>
      <c r="J218" s="5"/>
      <c r="K218" s="5">
        <f t="shared" si="21"/>
        <v>5.3122999999999999E-5</v>
      </c>
      <c r="L218" s="5">
        <f t="shared" si="22"/>
        <v>8.3150000000000009E-6</v>
      </c>
      <c r="M218" s="5">
        <f t="shared" si="23"/>
        <v>-4.1309999999999982E-6</v>
      </c>
      <c r="N218">
        <v>1</v>
      </c>
      <c r="O218" s="5">
        <f t="shared" si="24"/>
        <v>0.15652353970973026</v>
      </c>
      <c r="P218" s="5">
        <f t="shared" si="25"/>
        <v>-7.7762927545507565E-2</v>
      </c>
      <c r="Q218" s="5">
        <f t="shared" si="26"/>
        <v>0.17477611788717407</v>
      </c>
      <c r="R218" s="5">
        <f t="shared" si="27"/>
        <v>-0.23054737550216586</v>
      </c>
    </row>
    <row r="219" spans="5:18" x14ac:dyDescent="0.3">
      <c r="E219" s="4">
        <v>45</v>
      </c>
      <c r="F219" s="5">
        <v>2.932E-5</v>
      </c>
      <c r="G219">
        <v>2.4952000000000001E-5</v>
      </c>
      <c r="H219" s="5">
        <v>3.6761000000000003E-5</v>
      </c>
      <c r="I219" s="5">
        <v>4.2636000000000003E-5</v>
      </c>
      <c r="J219" s="5"/>
      <c r="K219" s="5">
        <f t="shared" si="21"/>
        <v>6.6081000000000006E-5</v>
      </c>
      <c r="L219" s="5">
        <f t="shared" si="22"/>
        <v>-7.4410000000000021E-6</v>
      </c>
      <c r="M219" s="5">
        <f t="shared" si="23"/>
        <v>-1.7684000000000002E-5</v>
      </c>
      <c r="N219">
        <v>1</v>
      </c>
      <c r="O219" s="5">
        <f t="shared" si="24"/>
        <v>-0.11260422814424723</v>
      </c>
      <c r="P219" s="5">
        <f t="shared" si="25"/>
        <v>-0.26761096230383924</v>
      </c>
      <c r="Q219" s="5">
        <f t="shared" si="26"/>
        <v>0.29033659662734312</v>
      </c>
      <c r="R219" s="5">
        <f t="shared" si="27"/>
        <v>0.58625450612067231</v>
      </c>
    </row>
    <row r="220" spans="5:18" x14ac:dyDescent="0.3">
      <c r="E220" s="4">
        <v>45.5</v>
      </c>
      <c r="F220" s="5">
        <v>2.2432000000000001E-5</v>
      </c>
      <c r="G220">
        <v>1.7963000000000001E-5</v>
      </c>
      <c r="H220" s="5">
        <v>1.7027000000000001E-5</v>
      </c>
      <c r="I220" s="5">
        <v>2.0801999999999998E-5</v>
      </c>
      <c r="J220" s="5"/>
      <c r="K220" s="5">
        <f t="shared" si="21"/>
        <v>3.9459000000000003E-5</v>
      </c>
      <c r="L220" s="5">
        <f t="shared" si="22"/>
        <v>5.4049999999999999E-6</v>
      </c>
      <c r="M220" s="5">
        <f t="shared" si="23"/>
        <v>-2.8389999999999977E-6</v>
      </c>
      <c r="N220">
        <v>1</v>
      </c>
      <c r="O220" s="5">
        <f t="shared" si="24"/>
        <v>0.13697762234217795</v>
      </c>
      <c r="P220" s="5">
        <f t="shared" si="25"/>
        <v>-7.1948098025798865E-2</v>
      </c>
      <c r="Q220" s="5">
        <f t="shared" si="26"/>
        <v>0.15472361756385575</v>
      </c>
      <c r="R220" s="5">
        <f t="shared" si="27"/>
        <v>-0.24182320384841904</v>
      </c>
    </row>
    <row r="221" spans="5:18" x14ac:dyDescent="0.3">
      <c r="E221" s="4">
        <v>46</v>
      </c>
      <c r="F221" s="5">
        <v>2.3079999999999999E-5</v>
      </c>
      <c r="G221">
        <v>2.1100000000000001E-5</v>
      </c>
      <c r="H221" s="5">
        <v>2.0471000000000001E-5</v>
      </c>
      <c r="I221" s="5">
        <v>2.3149000000000001E-5</v>
      </c>
      <c r="J221" s="5"/>
      <c r="K221" s="5">
        <f t="shared" si="21"/>
        <v>4.3551000000000004E-5</v>
      </c>
      <c r="L221" s="5">
        <f t="shared" si="22"/>
        <v>2.6089999999999982E-6</v>
      </c>
      <c r="M221" s="5">
        <f t="shared" si="23"/>
        <v>-2.0490000000000002E-6</v>
      </c>
      <c r="N221">
        <v>1</v>
      </c>
      <c r="O221" s="5">
        <f t="shared" si="24"/>
        <v>5.9906775963812497E-2</v>
      </c>
      <c r="P221" s="5">
        <f t="shared" si="25"/>
        <v>-4.7048288213818283E-2</v>
      </c>
      <c r="Q221" s="5">
        <f t="shared" si="26"/>
        <v>7.617324484508281E-2</v>
      </c>
      <c r="R221" s="5">
        <f t="shared" si="27"/>
        <v>-0.33287457043940627</v>
      </c>
    </row>
    <row r="222" spans="5:18" x14ac:dyDescent="0.3">
      <c r="E222" s="4">
        <v>46.5</v>
      </c>
      <c r="F222" s="5">
        <v>2.3164E-5</v>
      </c>
      <c r="G222">
        <v>2.3872000000000001E-5</v>
      </c>
      <c r="H222" s="5">
        <v>2.6044E-5</v>
      </c>
      <c r="I222" s="5">
        <v>2.5846E-5</v>
      </c>
      <c r="J222" s="5"/>
      <c r="K222" s="5">
        <f t="shared" si="21"/>
        <v>4.9208E-5</v>
      </c>
      <c r="L222" s="5">
        <f t="shared" si="22"/>
        <v>-2.8799999999999995E-6</v>
      </c>
      <c r="M222" s="5">
        <f t="shared" si="23"/>
        <v>-1.9739999999999984E-6</v>
      </c>
      <c r="N222">
        <v>1</v>
      </c>
      <c r="O222" s="5">
        <f t="shared" si="24"/>
        <v>-5.8527068769305794E-2</v>
      </c>
      <c r="P222" s="5">
        <f t="shared" si="25"/>
        <v>-4.0115428385628323E-2</v>
      </c>
      <c r="Q222" s="5">
        <f t="shared" si="26"/>
        <v>7.0955375929449657E-2</v>
      </c>
      <c r="R222" s="5">
        <f t="shared" si="27"/>
        <v>0.30043564628167979</v>
      </c>
    </row>
    <row r="223" spans="5:18" x14ac:dyDescent="0.3">
      <c r="E223" s="4">
        <v>47</v>
      </c>
      <c r="F223" s="5">
        <v>1.9267E-5</v>
      </c>
      <c r="G223">
        <v>1.8291000000000002E-5</v>
      </c>
      <c r="H223" s="5">
        <v>1.6186999999999999E-5</v>
      </c>
      <c r="I223" s="5">
        <v>1.9264000000000001E-5</v>
      </c>
      <c r="J223" s="5"/>
      <c r="K223" s="5">
        <f t="shared" si="21"/>
        <v>3.5454000000000003E-5</v>
      </c>
      <c r="L223" s="5">
        <f t="shared" si="22"/>
        <v>3.080000000000001E-6</v>
      </c>
      <c r="M223" s="5">
        <f t="shared" si="23"/>
        <v>-9.7299999999999899E-7</v>
      </c>
      <c r="N223">
        <v>1</v>
      </c>
      <c r="O223" s="5">
        <f t="shared" si="24"/>
        <v>8.6873131381508456E-2</v>
      </c>
      <c r="P223" s="5">
        <f t="shared" si="25"/>
        <v>-2.7444011959158316E-2</v>
      </c>
      <c r="Q223" s="5">
        <f t="shared" si="26"/>
        <v>9.1104965553164302E-2</v>
      </c>
      <c r="R223" s="5">
        <f t="shared" si="27"/>
        <v>-0.15299381899566367</v>
      </c>
    </row>
    <row r="224" spans="5:18" x14ac:dyDescent="0.3">
      <c r="E224" s="4">
        <v>47.5</v>
      </c>
      <c r="F224" s="5">
        <v>1.9599E-5</v>
      </c>
      <c r="G224">
        <v>1.9639999999999998E-5</v>
      </c>
      <c r="H224" s="5">
        <v>1.6317E-5</v>
      </c>
      <c r="I224" s="5">
        <v>1.8977000000000001E-5</v>
      </c>
      <c r="J224" s="5"/>
      <c r="K224" s="5">
        <f t="shared" si="21"/>
        <v>3.5916E-5</v>
      </c>
      <c r="L224" s="5">
        <f t="shared" si="22"/>
        <v>3.2820000000000001E-6</v>
      </c>
      <c r="M224" s="5">
        <f t="shared" si="23"/>
        <v>6.6299999999999687E-7</v>
      </c>
      <c r="N224">
        <v>1</v>
      </c>
      <c r="O224" s="5">
        <f t="shared" si="24"/>
        <v>9.1379886401603744E-2</v>
      </c>
      <c r="P224" s="5">
        <f t="shared" si="25"/>
        <v>1.8459739391914379E-2</v>
      </c>
      <c r="Q224" s="5">
        <f t="shared" si="26"/>
        <v>9.322577764324308E-2</v>
      </c>
      <c r="R224" s="5">
        <f t="shared" si="27"/>
        <v>9.9664216957212101E-2</v>
      </c>
    </row>
    <row r="225" spans="5:18" x14ac:dyDescent="0.3">
      <c r="E225" s="4">
        <v>48</v>
      </c>
      <c r="F225" s="5">
        <v>2.0058999999999999E-5</v>
      </c>
      <c r="G225">
        <v>1.9035999999999999E-5</v>
      </c>
      <c r="H225" s="5">
        <v>1.647E-5</v>
      </c>
      <c r="I225" s="5">
        <v>1.562E-5</v>
      </c>
      <c r="J225" s="5"/>
      <c r="K225" s="5">
        <f t="shared" si="21"/>
        <v>3.6529000000000002E-5</v>
      </c>
      <c r="L225" s="5">
        <f t="shared" si="22"/>
        <v>3.588999999999999E-6</v>
      </c>
      <c r="M225" s="5">
        <f t="shared" si="23"/>
        <v>3.4159999999999991E-6</v>
      </c>
      <c r="N225">
        <v>1</v>
      </c>
      <c r="O225" s="5">
        <f t="shared" si="24"/>
        <v>9.8250704919379095E-2</v>
      </c>
      <c r="P225" s="5">
        <f t="shared" si="25"/>
        <v>9.3514741712064364E-2</v>
      </c>
      <c r="Q225" s="5">
        <f t="shared" si="26"/>
        <v>0.13563999386106229</v>
      </c>
      <c r="R225" s="5">
        <f t="shared" si="27"/>
        <v>0.3803532686676519</v>
      </c>
    </row>
    <row r="226" spans="5:18" x14ac:dyDescent="0.3">
      <c r="E226" s="4">
        <v>48.5</v>
      </c>
      <c r="F226" s="5">
        <v>1.7791999999999998E-5</v>
      </c>
      <c r="G226">
        <v>1.6339000000000001E-5</v>
      </c>
      <c r="H226" s="5">
        <v>1.3661E-5</v>
      </c>
      <c r="I226" s="5">
        <v>1.5031999999999999E-5</v>
      </c>
      <c r="J226" s="5"/>
      <c r="K226" s="5">
        <f t="shared" si="21"/>
        <v>3.1452999999999999E-5</v>
      </c>
      <c r="L226" s="5">
        <f t="shared" si="22"/>
        <v>4.1309999999999982E-6</v>
      </c>
      <c r="M226" s="5">
        <f t="shared" si="23"/>
        <v>1.3070000000000012E-6</v>
      </c>
      <c r="N226">
        <v>1</v>
      </c>
      <c r="O226" s="5">
        <f t="shared" si="24"/>
        <v>0.13133882300575456</v>
      </c>
      <c r="P226" s="5">
        <f t="shared" si="25"/>
        <v>4.1554064795091127E-2</v>
      </c>
      <c r="Q226" s="5">
        <f t="shared" si="26"/>
        <v>0.13775567766713487</v>
      </c>
      <c r="R226" s="5">
        <f t="shared" si="27"/>
        <v>0.15321164380471036</v>
      </c>
    </row>
    <row r="227" spans="5:18" x14ac:dyDescent="0.3">
      <c r="E227" s="4">
        <v>49</v>
      </c>
      <c r="F227" s="5">
        <v>1.7524E-5</v>
      </c>
      <c r="G227">
        <v>1.8131E-5</v>
      </c>
      <c r="H227" s="5">
        <v>1.7289E-5</v>
      </c>
      <c r="I227" s="5">
        <v>1.4956999999999999E-5</v>
      </c>
      <c r="J227" s="5"/>
      <c r="K227" s="5">
        <f t="shared" si="21"/>
        <v>3.4813E-5</v>
      </c>
      <c r="L227" s="5">
        <f t="shared" si="22"/>
        <v>2.3500000000000029E-7</v>
      </c>
      <c r="M227" s="5">
        <f t="shared" si="23"/>
        <v>3.1740000000000004E-6</v>
      </c>
      <c r="N227">
        <v>1</v>
      </c>
      <c r="O227" s="5">
        <f t="shared" si="24"/>
        <v>6.7503518800448191E-3</v>
      </c>
      <c r="P227" s="5">
        <f t="shared" si="25"/>
        <v>9.1172837733030782E-2</v>
      </c>
      <c r="Q227" s="5">
        <f t="shared" si="26"/>
        <v>9.1422391080073953E-2</v>
      </c>
      <c r="R227" s="5">
        <f t="shared" si="27"/>
        <v>0.74844605242289497</v>
      </c>
    </row>
    <row r="228" spans="5:18" x14ac:dyDescent="0.3">
      <c r="E228" s="4">
        <v>49.5</v>
      </c>
      <c r="F228" s="5">
        <v>1.7966999999999999E-5</v>
      </c>
      <c r="G228">
        <v>1.7051E-5</v>
      </c>
      <c r="H228" s="5">
        <v>1.8101000000000002E-5</v>
      </c>
      <c r="I228" s="5">
        <v>2.0474000000000001E-5</v>
      </c>
      <c r="J228" s="5"/>
      <c r="K228" s="5">
        <f t="shared" si="21"/>
        <v>3.6068000000000001E-5</v>
      </c>
      <c r="L228" s="5">
        <f t="shared" si="22"/>
        <v>-1.3400000000000244E-7</v>
      </c>
      <c r="M228" s="5">
        <f t="shared" si="23"/>
        <v>-3.4230000000000009E-6</v>
      </c>
      <c r="N228">
        <v>1</v>
      </c>
      <c r="O228" s="5">
        <f t="shared" si="24"/>
        <v>-3.7152046135078861E-3</v>
      </c>
      <c r="P228" s="5">
        <f t="shared" si="25"/>
        <v>-9.4904070089830345E-2</v>
      </c>
      <c r="Q228" s="5">
        <f t="shared" si="26"/>
        <v>9.4976761710092339E-2</v>
      </c>
      <c r="R228" s="5">
        <f t="shared" si="27"/>
        <v>0.76583467932750149</v>
      </c>
    </row>
    <row r="229" spans="5:18" x14ac:dyDescent="0.3">
      <c r="E229" s="4">
        <v>50</v>
      </c>
      <c r="F229" s="5">
        <v>1.9264000000000001E-5</v>
      </c>
      <c r="G229">
        <v>1.6518E-5</v>
      </c>
      <c r="H229" s="5">
        <v>2.2090999999999999E-5</v>
      </c>
      <c r="I229" s="5">
        <v>2.2705999999999999E-5</v>
      </c>
      <c r="J229" s="5"/>
      <c r="K229" s="5">
        <f t="shared" si="21"/>
        <v>4.1355E-5</v>
      </c>
      <c r="L229" s="5">
        <f t="shared" si="22"/>
        <v>-2.8269999999999985E-6</v>
      </c>
      <c r="M229" s="5">
        <f t="shared" si="23"/>
        <v>-6.187999999999999E-6</v>
      </c>
      <c r="N229">
        <v>1</v>
      </c>
      <c r="O229" s="5">
        <f t="shared" si="24"/>
        <v>-6.8359327771732523E-2</v>
      </c>
      <c r="P229" s="5">
        <f t="shared" si="25"/>
        <v>-0.14963124168782491</v>
      </c>
      <c r="Q229" s="5">
        <f t="shared" si="26"/>
        <v>0.1645068575544601</v>
      </c>
      <c r="R229" s="5">
        <f t="shared" si="27"/>
        <v>0.57112946501289685</v>
      </c>
    </row>
    <row r="230" spans="5:18" x14ac:dyDescent="0.3">
      <c r="E230" s="4">
        <v>50.5</v>
      </c>
      <c r="F230" s="5">
        <v>1.6730000000000001E-5</v>
      </c>
      <c r="G230">
        <v>1.6194000000000001E-5</v>
      </c>
      <c r="H230" s="5">
        <v>1.5315000000000002E-5</v>
      </c>
      <c r="I230" s="5">
        <v>1.4912000000000001E-5</v>
      </c>
      <c r="J230" s="5"/>
      <c r="K230" s="5">
        <f t="shared" si="21"/>
        <v>3.2045000000000002E-5</v>
      </c>
      <c r="L230" s="5">
        <f t="shared" si="22"/>
        <v>1.4149999999999992E-6</v>
      </c>
      <c r="M230" s="5">
        <f t="shared" si="23"/>
        <v>1.2820000000000006E-6</v>
      </c>
      <c r="N230">
        <v>1</v>
      </c>
      <c r="O230" s="5">
        <f t="shared" si="24"/>
        <v>4.4156654704322021E-2</v>
      </c>
      <c r="P230" s="5">
        <f t="shared" si="25"/>
        <v>4.0006241223279781E-2</v>
      </c>
      <c r="Q230" s="5">
        <f t="shared" si="26"/>
        <v>5.9584473577367236E-2</v>
      </c>
      <c r="R230" s="5">
        <f t="shared" si="27"/>
        <v>0.36806201386776233</v>
      </c>
    </row>
    <row r="231" spans="5:18" x14ac:dyDescent="0.3">
      <c r="E231" s="4">
        <v>51</v>
      </c>
      <c r="F231" s="5">
        <v>1.9148E-5</v>
      </c>
      <c r="G231">
        <v>2.0276999999999999E-5</v>
      </c>
      <c r="H231" s="5">
        <v>1.7036000000000001E-5</v>
      </c>
      <c r="I231" s="5">
        <v>1.6923999999999999E-5</v>
      </c>
      <c r="J231" s="5"/>
      <c r="K231" s="5">
        <f t="shared" si="21"/>
        <v>3.6184000000000005E-5</v>
      </c>
      <c r="L231" s="5">
        <f t="shared" si="22"/>
        <v>2.1119999999999994E-6</v>
      </c>
      <c r="M231" s="5">
        <f t="shared" si="23"/>
        <v>3.3529999999999999E-6</v>
      </c>
      <c r="N231">
        <v>1</v>
      </c>
      <c r="O231" s="5">
        <f t="shared" si="24"/>
        <v>5.836833959761218E-2</v>
      </c>
      <c r="P231" s="5">
        <f t="shared" si="25"/>
        <v>9.2665266416095501E-2</v>
      </c>
      <c r="Q231" s="5">
        <f t="shared" si="26"/>
        <v>0.10951581925616106</v>
      </c>
      <c r="R231" s="5">
        <f t="shared" si="27"/>
        <v>0.50434642644293914</v>
      </c>
    </row>
    <row r="232" spans="5:18" x14ac:dyDescent="0.3">
      <c r="E232" s="4">
        <v>51.5</v>
      </c>
      <c r="F232" s="5">
        <v>1.7927999999999998E-5</v>
      </c>
      <c r="G232">
        <v>1.4175000000000001E-5</v>
      </c>
      <c r="H232" s="5">
        <v>1.2644E-5</v>
      </c>
      <c r="I232" s="5">
        <v>1.6212999999999999E-5</v>
      </c>
      <c r="J232" s="5"/>
      <c r="K232" s="5">
        <f t="shared" si="21"/>
        <v>3.0571999999999998E-5</v>
      </c>
      <c r="L232" s="5">
        <f t="shared" si="22"/>
        <v>5.2839999999999989E-6</v>
      </c>
      <c r="M232" s="5">
        <f t="shared" si="23"/>
        <v>-2.0379999999999981E-6</v>
      </c>
      <c r="N232">
        <v>1</v>
      </c>
      <c r="O232" s="5">
        <f t="shared" si="24"/>
        <v>0.17283789088054427</v>
      </c>
      <c r="P232" s="5">
        <f t="shared" si="25"/>
        <v>-6.6662305377469519E-2</v>
      </c>
      <c r="Q232" s="5">
        <f t="shared" si="26"/>
        <v>0.18524794056149163</v>
      </c>
      <c r="R232" s="5">
        <f t="shared" si="27"/>
        <v>-0.18405597181575545</v>
      </c>
    </row>
    <row r="233" spans="5:18" x14ac:dyDescent="0.3">
      <c r="E233" s="4">
        <v>52</v>
      </c>
      <c r="F233" s="5">
        <v>1.5074E-5</v>
      </c>
      <c r="G233">
        <v>1.3478E-5</v>
      </c>
      <c r="H233" s="5">
        <v>1.3456E-5</v>
      </c>
      <c r="I233" s="5">
        <v>1.5109999999999999E-5</v>
      </c>
      <c r="J233" s="5"/>
      <c r="K233" s="5">
        <f t="shared" si="21"/>
        <v>2.853E-5</v>
      </c>
      <c r="L233" s="5">
        <f t="shared" si="22"/>
        <v>1.6180000000000004E-6</v>
      </c>
      <c r="M233" s="5">
        <f t="shared" si="23"/>
        <v>-1.6319999999999989E-6</v>
      </c>
      <c r="N233">
        <v>1</v>
      </c>
      <c r="O233" s="5">
        <f t="shared" si="24"/>
        <v>5.6712232737469344E-2</v>
      </c>
      <c r="P233" s="5">
        <f t="shared" si="25"/>
        <v>-5.7202944269190287E-2</v>
      </c>
      <c r="Q233" s="5">
        <f t="shared" si="26"/>
        <v>8.0550941491288483E-2</v>
      </c>
      <c r="R233" s="5">
        <f t="shared" si="27"/>
        <v>-0.39485291453030902</v>
      </c>
    </row>
    <row r="234" spans="5:18" x14ac:dyDescent="0.3">
      <c r="E234" s="4">
        <v>52.5</v>
      </c>
      <c r="F234" s="5">
        <v>1.7020999999999998E-5</v>
      </c>
      <c r="G234">
        <v>1.5274E-5</v>
      </c>
      <c r="H234" s="5">
        <v>1.6033999999999999E-5</v>
      </c>
      <c r="I234" s="5">
        <v>1.6704000000000001E-5</v>
      </c>
      <c r="J234" s="5"/>
      <c r="K234" s="5">
        <f t="shared" si="21"/>
        <v>3.3055000000000001E-5</v>
      </c>
      <c r="L234" s="5">
        <f t="shared" si="22"/>
        <v>9.8699999999999919E-7</v>
      </c>
      <c r="M234" s="5">
        <f t="shared" si="23"/>
        <v>-1.4300000000000016E-6</v>
      </c>
      <c r="N234">
        <v>1</v>
      </c>
      <c r="O234" s="5">
        <f t="shared" si="24"/>
        <v>2.985932536681286E-2</v>
      </c>
      <c r="P234" s="5">
        <f t="shared" si="25"/>
        <v>-4.3261231281198048E-2</v>
      </c>
      <c r="Q234" s="5">
        <f t="shared" si="26"/>
        <v>5.2565325484833655E-2</v>
      </c>
      <c r="R234" s="5">
        <f t="shared" si="27"/>
        <v>-0.4833356189098274</v>
      </c>
    </row>
    <row r="235" spans="5:18" x14ac:dyDescent="0.3">
      <c r="E235" s="4">
        <v>53</v>
      </c>
      <c r="F235" s="5">
        <v>1.6259000000000001E-5</v>
      </c>
      <c r="G235">
        <v>1.5658000000000002E-5</v>
      </c>
      <c r="H235" s="5">
        <v>1.4462E-5</v>
      </c>
      <c r="I235" s="5">
        <v>1.4718999999999999E-5</v>
      </c>
      <c r="J235" s="5"/>
      <c r="K235" s="5">
        <f t="shared" si="21"/>
        <v>3.0720999999999999E-5</v>
      </c>
      <c r="L235" s="5">
        <f t="shared" si="22"/>
        <v>1.7970000000000016E-6</v>
      </c>
      <c r="M235" s="5">
        <f t="shared" si="23"/>
        <v>9.3900000000000236E-7</v>
      </c>
      <c r="N235">
        <v>1</v>
      </c>
      <c r="O235" s="5">
        <f t="shared" si="24"/>
        <v>5.8494189642264299E-2</v>
      </c>
      <c r="P235" s="5">
        <f t="shared" si="25"/>
        <v>3.0565411282184901E-2</v>
      </c>
      <c r="Q235" s="5">
        <f t="shared" si="26"/>
        <v>6.5998595354403541E-2</v>
      </c>
      <c r="R235" s="5">
        <f t="shared" si="27"/>
        <v>0.24075733423320528</v>
      </c>
    </row>
    <row r="236" spans="5:18" x14ac:dyDescent="0.3">
      <c r="E236" s="4">
        <v>53.5</v>
      </c>
      <c r="F236" s="5">
        <v>1.4518999999999999E-5</v>
      </c>
      <c r="G236">
        <v>1.5143000000000001E-5</v>
      </c>
      <c r="H236" s="5">
        <v>1.5727999999999999E-5</v>
      </c>
      <c r="I236" s="5">
        <v>1.5914999999999999E-5</v>
      </c>
      <c r="J236" s="5"/>
      <c r="K236" s="5">
        <f t="shared" si="21"/>
        <v>3.0246999999999997E-5</v>
      </c>
      <c r="L236" s="5">
        <f t="shared" si="22"/>
        <v>-1.2089999999999998E-6</v>
      </c>
      <c r="M236" s="5">
        <f t="shared" si="23"/>
        <v>-7.7199999999999871E-7</v>
      </c>
      <c r="N236">
        <v>1</v>
      </c>
      <c r="O236" s="5">
        <f t="shared" si="24"/>
        <v>-3.99709062055741E-2</v>
      </c>
      <c r="P236" s="5">
        <f t="shared" si="25"/>
        <v>-2.5523192382715602E-2</v>
      </c>
      <c r="Q236" s="5">
        <f t="shared" si="26"/>
        <v>4.7424747677767498E-2</v>
      </c>
      <c r="R236" s="5">
        <f t="shared" si="27"/>
        <v>0.28413988483402153</v>
      </c>
    </row>
    <row r="237" spans="5:18" x14ac:dyDescent="0.3">
      <c r="E237" s="4">
        <v>54</v>
      </c>
      <c r="F237" s="5">
        <v>1.4914E-5</v>
      </c>
      <c r="G237">
        <v>1.6727000000000001E-5</v>
      </c>
      <c r="H237" s="5">
        <v>1.6291E-5</v>
      </c>
      <c r="I237" s="5">
        <v>1.4599E-5</v>
      </c>
      <c r="J237" s="5"/>
      <c r="K237" s="5">
        <f t="shared" si="21"/>
        <v>3.1204999999999997E-5</v>
      </c>
      <c r="L237" s="5">
        <f t="shared" si="22"/>
        <v>-1.3770000000000005E-6</v>
      </c>
      <c r="M237" s="5">
        <f t="shared" si="23"/>
        <v>2.1280000000000006E-6</v>
      </c>
      <c r="N237">
        <v>1</v>
      </c>
      <c r="O237" s="5">
        <f t="shared" si="24"/>
        <v>-4.4127543662874559E-2</v>
      </c>
      <c r="P237" s="5">
        <f t="shared" si="25"/>
        <v>6.8194199647492418E-2</v>
      </c>
      <c r="Q237" s="5">
        <f t="shared" si="26"/>
        <v>8.122615942712641E-2</v>
      </c>
      <c r="R237" s="5">
        <f t="shared" si="27"/>
        <v>-0.498236006089262</v>
      </c>
    </row>
    <row r="238" spans="5:18" x14ac:dyDescent="0.3">
      <c r="E238" s="4">
        <v>54.5</v>
      </c>
      <c r="F238" s="5">
        <v>1.853E-5</v>
      </c>
      <c r="G238">
        <v>1.5460000000000001E-5</v>
      </c>
      <c r="H238" s="5">
        <v>1.5917999999999999E-5</v>
      </c>
      <c r="I238" s="5">
        <v>1.7472000000000001E-5</v>
      </c>
      <c r="J238" s="5"/>
      <c r="K238" s="5">
        <f t="shared" si="21"/>
        <v>3.4448E-5</v>
      </c>
      <c r="L238" s="5">
        <f t="shared" si="22"/>
        <v>2.6120000000000014E-6</v>
      </c>
      <c r="M238" s="5">
        <f t="shared" si="23"/>
        <v>-2.0120000000000004E-6</v>
      </c>
      <c r="N238">
        <v>1</v>
      </c>
      <c r="O238" s="5">
        <f t="shared" si="24"/>
        <v>7.5824431026474723E-2</v>
      </c>
      <c r="P238" s="5">
        <f t="shared" si="25"/>
        <v>-5.8406874129122169E-2</v>
      </c>
      <c r="Q238" s="5">
        <f t="shared" si="26"/>
        <v>9.5711583865401281E-2</v>
      </c>
      <c r="R238" s="5">
        <f t="shared" si="27"/>
        <v>-0.3281806779284614</v>
      </c>
    </row>
    <row r="239" spans="5:18" x14ac:dyDescent="0.3">
      <c r="E239" s="4">
        <v>55</v>
      </c>
      <c r="F239" s="5">
        <v>1.8811E-5</v>
      </c>
      <c r="G239">
        <v>1.7527999999999999E-5</v>
      </c>
      <c r="H239" s="5">
        <v>1.5658000000000002E-5</v>
      </c>
      <c r="I239" s="5">
        <v>1.6872E-5</v>
      </c>
      <c r="J239" s="5"/>
      <c r="K239" s="5">
        <f t="shared" si="21"/>
        <v>3.4468999999999998E-5</v>
      </c>
      <c r="L239" s="5">
        <f t="shared" si="22"/>
        <v>3.1529999999999984E-6</v>
      </c>
      <c r="M239" s="5">
        <f t="shared" si="23"/>
        <v>6.5599999999999846E-7</v>
      </c>
      <c r="N239">
        <v>1</v>
      </c>
      <c r="O239" s="5">
        <f t="shared" si="24"/>
        <v>9.1473497925672304E-2</v>
      </c>
      <c r="P239" s="5">
        <f t="shared" si="25"/>
        <v>1.903159360584869E-2</v>
      </c>
      <c r="Q239" s="5">
        <f t="shared" si="26"/>
        <v>9.3432341177646594E-2</v>
      </c>
      <c r="R239" s="5">
        <f t="shared" si="27"/>
        <v>0.10256470240022875</v>
      </c>
    </row>
    <row r="240" spans="5:18" x14ac:dyDescent="0.3">
      <c r="E240" s="4">
        <v>55.5</v>
      </c>
      <c r="F240" s="5">
        <v>1.6963E-5</v>
      </c>
      <c r="G240">
        <v>1.4115E-5</v>
      </c>
      <c r="H240" s="5">
        <v>1.2349E-5</v>
      </c>
      <c r="I240" s="5">
        <v>1.3687E-5</v>
      </c>
      <c r="J240" s="5"/>
      <c r="K240" s="5">
        <f t="shared" si="21"/>
        <v>2.9312E-5</v>
      </c>
      <c r="L240" s="5">
        <f t="shared" si="22"/>
        <v>4.6140000000000002E-6</v>
      </c>
      <c r="M240" s="5">
        <f t="shared" si="23"/>
        <v>4.2799999999999997E-7</v>
      </c>
      <c r="N240">
        <v>1</v>
      </c>
      <c r="O240" s="5">
        <f t="shared" si="24"/>
        <v>0.15740993449781659</v>
      </c>
      <c r="P240" s="5">
        <f t="shared" si="25"/>
        <v>1.4601528384279475E-2</v>
      </c>
      <c r="Q240" s="5">
        <f t="shared" si="26"/>
        <v>0.15808571127639534</v>
      </c>
      <c r="R240" s="5">
        <f t="shared" si="27"/>
        <v>4.6248234154783262E-2</v>
      </c>
    </row>
    <row r="241" spans="5:18" x14ac:dyDescent="0.3">
      <c r="E241" s="4">
        <v>56</v>
      </c>
      <c r="F241" s="5">
        <v>1.7628000000000001E-5</v>
      </c>
      <c r="G241">
        <v>1.5426000000000001E-5</v>
      </c>
      <c r="H241" s="5">
        <v>1.1131000000000001E-5</v>
      </c>
      <c r="I241" s="5">
        <v>1.3988000000000001E-5</v>
      </c>
      <c r="J241" s="5"/>
      <c r="K241" s="5">
        <f t="shared" si="21"/>
        <v>2.8759E-5</v>
      </c>
      <c r="L241" s="5">
        <f t="shared" si="22"/>
        <v>6.4970000000000006E-6</v>
      </c>
      <c r="M241" s="5">
        <f t="shared" si="23"/>
        <v>1.4380000000000005E-6</v>
      </c>
      <c r="N241">
        <v>1</v>
      </c>
      <c r="O241" s="5">
        <f t="shared" si="24"/>
        <v>0.22591188845231061</v>
      </c>
      <c r="P241" s="5">
        <f t="shared" si="25"/>
        <v>5.0001738586181732E-2</v>
      </c>
      <c r="Q241" s="5">
        <f t="shared" si="26"/>
        <v>0.23137924540833407</v>
      </c>
      <c r="R241" s="5">
        <f t="shared" si="27"/>
        <v>0.10891066824946989</v>
      </c>
    </row>
    <row r="242" spans="5:18" x14ac:dyDescent="0.3">
      <c r="E242" s="4">
        <v>56.5</v>
      </c>
      <c r="F242" s="5">
        <v>1.5838E-5</v>
      </c>
      <c r="G242">
        <v>1.5270000000000001E-5</v>
      </c>
      <c r="H242" s="5">
        <v>1.2721999999999999E-5</v>
      </c>
      <c r="I242" s="5">
        <v>1.261E-5</v>
      </c>
      <c r="J242" s="5"/>
      <c r="K242" s="5">
        <f t="shared" si="21"/>
        <v>2.8559999999999998E-5</v>
      </c>
      <c r="L242" s="5">
        <f t="shared" si="22"/>
        <v>3.1160000000000003E-6</v>
      </c>
      <c r="M242" s="5">
        <f t="shared" si="23"/>
        <v>2.6600000000000016E-6</v>
      </c>
      <c r="N242">
        <v>1</v>
      </c>
      <c r="O242" s="5">
        <f t="shared" si="24"/>
        <v>0.10910364145658265</v>
      </c>
      <c r="P242" s="5">
        <f t="shared" si="25"/>
        <v>9.3137254901960856E-2</v>
      </c>
      <c r="Q242" s="5">
        <f t="shared" si="26"/>
        <v>0.14345087253049169</v>
      </c>
      <c r="R242" s="5">
        <f t="shared" si="27"/>
        <v>0.35330710120415243</v>
      </c>
    </row>
    <row r="243" spans="5:18" x14ac:dyDescent="0.3">
      <c r="E243" s="4">
        <v>57</v>
      </c>
      <c r="F243" s="5">
        <v>1.8428999999999999E-5</v>
      </c>
      <c r="G243">
        <v>1.6912999999999999E-5</v>
      </c>
      <c r="H243" s="5">
        <v>1.5684000000000001E-5</v>
      </c>
      <c r="I243" s="5">
        <v>1.7895999999999999E-5</v>
      </c>
      <c r="J243" s="5"/>
      <c r="K243" s="5">
        <f t="shared" si="21"/>
        <v>3.4113000000000004E-5</v>
      </c>
      <c r="L243" s="5">
        <f t="shared" si="22"/>
        <v>2.7449999999999983E-6</v>
      </c>
      <c r="M243" s="5">
        <f t="shared" si="23"/>
        <v>-9.8300000000000058E-7</v>
      </c>
      <c r="N243">
        <v>1</v>
      </c>
      <c r="O243" s="5">
        <f t="shared" si="24"/>
        <v>8.04678568287749E-2</v>
      </c>
      <c r="P243" s="5">
        <f t="shared" si="25"/>
        <v>-2.8815993902617784E-2</v>
      </c>
      <c r="Q243" s="5">
        <f t="shared" si="26"/>
        <v>8.5471852016976449E-2</v>
      </c>
      <c r="R243" s="5">
        <f t="shared" si="27"/>
        <v>-0.17193877827371773</v>
      </c>
    </row>
    <row r="244" spans="5:18" x14ac:dyDescent="0.3">
      <c r="E244" s="4">
        <v>57.5</v>
      </c>
      <c r="F244" s="5">
        <v>1.6694999999999999E-5</v>
      </c>
      <c r="G244">
        <v>1.4208E-5</v>
      </c>
      <c r="H244" s="5">
        <v>1.489E-5</v>
      </c>
      <c r="I244" s="5">
        <v>1.7025E-5</v>
      </c>
      <c r="J244" s="5"/>
      <c r="K244" s="5">
        <f t="shared" si="21"/>
        <v>3.1584999999999997E-5</v>
      </c>
      <c r="L244" s="5">
        <f t="shared" si="22"/>
        <v>1.8049999999999988E-6</v>
      </c>
      <c r="M244" s="5">
        <f t="shared" si="23"/>
        <v>-2.8170000000000003E-6</v>
      </c>
      <c r="N244">
        <v>1</v>
      </c>
      <c r="O244" s="5">
        <f t="shared" si="24"/>
        <v>5.7147380085483583E-2</v>
      </c>
      <c r="P244" s="5">
        <f t="shared" si="25"/>
        <v>-8.9187905651416835E-2</v>
      </c>
      <c r="Q244" s="5">
        <f t="shared" si="26"/>
        <v>0.10592594377734264</v>
      </c>
      <c r="R244" s="5">
        <f t="shared" si="27"/>
        <v>-0.50047471323270876</v>
      </c>
    </row>
    <row r="245" spans="5:18" x14ac:dyDescent="0.3">
      <c r="E245" s="4">
        <v>58</v>
      </c>
      <c r="F245" s="5">
        <v>1.4583000000000001E-5</v>
      </c>
      <c r="G245">
        <v>1.3873000000000001E-5</v>
      </c>
      <c r="H245" s="5">
        <v>1.1541E-5</v>
      </c>
      <c r="I245" s="5">
        <v>1.2536E-5</v>
      </c>
      <c r="J245" s="5"/>
      <c r="K245" s="5">
        <f t="shared" si="21"/>
        <v>2.6124000000000003E-5</v>
      </c>
      <c r="L245" s="5">
        <f t="shared" si="22"/>
        <v>3.0420000000000007E-6</v>
      </c>
      <c r="M245" s="5">
        <f t="shared" si="23"/>
        <v>1.3370000000000009E-6</v>
      </c>
      <c r="N245">
        <v>1</v>
      </c>
      <c r="O245" s="5">
        <f t="shared" si="24"/>
        <v>0.11644464859898945</v>
      </c>
      <c r="P245" s="5">
        <f t="shared" si="25"/>
        <v>5.1178992497320504E-2</v>
      </c>
      <c r="Q245" s="5">
        <f t="shared" si="26"/>
        <v>0.12719530439596788</v>
      </c>
      <c r="R245" s="5">
        <f t="shared" si="27"/>
        <v>0.2070495962776496</v>
      </c>
    </row>
    <row r="246" spans="5:18" x14ac:dyDescent="0.3">
      <c r="E246" s="4">
        <v>58.5</v>
      </c>
      <c r="F246" s="5">
        <v>1.3665999999999999E-5</v>
      </c>
      <c r="G246">
        <v>1.1996E-5</v>
      </c>
      <c r="H246" s="5">
        <v>1.4226999999999999E-5</v>
      </c>
      <c r="I246" s="5">
        <v>1.5481999999999998E-5</v>
      </c>
      <c r="J246" s="5"/>
      <c r="K246" s="5">
        <f t="shared" si="21"/>
        <v>2.7892999999999999E-5</v>
      </c>
      <c r="L246" s="5">
        <f t="shared" si="22"/>
        <v>-5.6100000000000022E-7</v>
      </c>
      <c r="M246" s="5">
        <f t="shared" si="23"/>
        <v>-3.4859999999999985E-6</v>
      </c>
      <c r="N246">
        <v>1</v>
      </c>
      <c r="O246" s="5">
        <f t="shared" si="24"/>
        <v>-2.0112573047001047E-2</v>
      </c>
      <c r="P246" s="5">
        <f t="shared" si="25"/>
        <v>-0.12497759294446631</v>
      </c>
      <c r="Q246" s="5">
        <f t="shared" si="26"/>
        <v>0.1265856008113232</v>
      </c>
      <c r="R246" s="5">
        <f t="shared" si="27"/>
        <v>0.7056174818879305</v>
      </c>
    </row>
    <row r="247" spans="5:18" x14ac:dyDescent="0.3">
      <c r="E247" s="4">
        <v>59</v>
      </c>
      <c r="F247" s="5">
        <v>1.3832000000000001E-5</v>
      </c>
      <c r="G247">
        <v>1.4E-5</v>
      </c>
      <c r="H247" s="5">
        <v>1.1843E-5</v>
      </c>
      <c r="I247" s="5">
        <v>1.1459E-5</v>
      </c>
      <c r="J247" s="5"/>
      <c r="K247" s="5">
        <f t="shared" si="21"/>
        <v>2.5675000000000001E-5</v>
      </c>
      <c r="L247" s="5">
        <f t="shared" si="22"/>
        <v>1.9890000000000008E-6</v>
      </c>
      <c r="M247" s="5">
        <f t="shared" si="23"/>
        <v>2.5409999999999999E-6</v>
      </c>
      <c r="N247">
        <v>1</v>
      </c>
      <c r="O247" s="5">
        <f t="shared" si="24"/>
        <v>7.7468354430379777E-2</v>
      </c>
      <c r="P247" s="5">
        <f t="shared" si="25"/>
        <v>9.8967867575462512E-2</v>
      </c>
      <c r="Q247" s="5">
        <f t="shared" si="26"/>
        <v>0.12568207808031034</v>
      </c>
      <c r="R247" s="5">
        <f t="shared" si="27"/>
        <v>0.45332733409311621</v>
      </c>
    </row>
    <row r="248" spans="5:18" x14ac:dyDescent="0.3">
      <c r="E248" s="4">
        <v>59.5</v>
      </c>
      <c r="F248" s="5">
        <v>1.1442E-5</v>
      </c>
      <c r="G248">
        <v>1.1303E-5</v>
      </c>
      <c r="H248" s="5">
        <v>1.2454E-5</v>
      </c>
      <c r="I248" s="5">
        <v>1.2312E-5</v>
      </c>
      <c r="J248" s="5"/>
      <c r="K248" s="5">
        <f t="shared" si="21"/>
        <v>2.3896E-5</v>
      </c>
      <c r="L248" s="5">
        <f t="shared" si="22"/>
        <v>-1.0119999999999998E-6</v>
      </c>
      <c r="M248" s="5">
        <f t="shared" si="23"/>
        <v>-1.009E-6</v>
      </c>
      <c r="N248">
        <v>1</v>
      </c>
      <c r="O248" s="5">
        <f t="shared" si="24"/>
        <v>-4.2350184131235348E-2</v>
      </c>
      <c r="P248" s="5">
        <f t="shared" si="25"/>
        <v>-4.2224640107130902E-2</v>
      </c>
      <c r="Q248" s="5">
        <f t="shared" si="26"/>
        <v>5.9803497624522479E-2</v>
      </c>
      <c r="R248" s="5">
        <f t="shared" si="27"/>
        <v>0.39195687541556756</v>
      </c>
    </row>
    <row r="249" spans="5:18" x14ac:dyDescent="0.3">
      <c r="E249" s="4">
        <v>60</v>
      </c>
      <c r="F249" s="5">
        <v>9.4509999999999998E-6</v>
      </c>
      <c r="G249">
        <v>8.867E-6</v>
      </c>
      <c r="H249" s="5">
        <v>8.5320000000000006E-6</v>
      </c>
      <c r="I249" s="5">
        <v>8.9460000000000004E-6</v>
      </c>
      <c r="J249" s="5"/>
      <c r="K249" s="5">
        <f t="shared" si="21"/>
        <v>1.7983E-5</v>
      </c>
      <c r="L249" s="5">
        <f t="shared" si="22"/>
        <v>9.1899999999999916E-7</v>
      </c>
      <c r="M249" s="5">
        <f t="shared" si="23"/>
        <v>-7.9000000000000429E-8</v>
      </c>
      <c r="N249">
        <v>1</v>
      </c>
      <c r="O249" s="5">
        <f t="shared" si="24"/>
        <v>5.1103820274703837E-2</v>
      </c>
      <c r="P249" s="5">
        <f t="shared" si="25"/>
        <v>-4.3930378690986167E-3</v>
      </c>
      <c r="Q249" s="5">
        <f t="shared" si="26"/>
        <v>5.1292292095290161E-2</v>
      </c>
      <c r="R249" s="5">
        <f t="shared" si="27"/>
        <v>-4.2876096006398488E-2</v>
      </c>
    </row>
  </sheetData>
  <mergeCells count="8">
    <mergeCell ref="E4:I4"/>
    <mergeCell ref="A1:C1"/>
    <mergeCell ref="E3:I3"/>
    <mergeCell ref="K6:M6"/>
    <mergeCell ref="N6:P6"/>
    <mergeCell ref="K3:R3"/>
    <mergeCell ref="K4:R4"/>
    <mergeCell ref="E1:I1"/>
  </mergeCells>
  <phoneticPr fontId="7"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113A-74B8-42B2-A624-94F899685AB6}">
  <dimension ref="A1:R249"/>
  <sheetViews>
    <sheetView workbookViewId="0">
      <selection activeCell="B29" sqref="B29"/>
    </sheetView>
  </sheetViews>
  <sheetFormatPr defaultRowHeight="14.4" x14ac:dyDescent="0.3"/>
  <cols>
    <col min="1" max="1" width="23.21875" bestFit="1" customWidth="1"/>
    <col min="2" max="2" width="16.33203125" bestFit="1" customWidth="1"/>
    <col min="3" max="3" width="16.5546875" customWidth="1"/>
    <col min="4" max="4" width="1.5546875" customWidth="1"/>
    <col min="5" max="5" width="6.21875" bestFit="1" customWidth="1"/>
    <col min="6" max="6" width="8.33203125" bestFit="1" customWidth="1"/>
    <col min="7" max="8" width="9.109375" bestFit="1" customWidth="1"/>
    <col min="9" max="9" width="10.109375" bestFit="1" customWidth="1"/>
    <col min="10" max="10" width="1.6640625" customWidth="1"/>
    <col min="11" max="11" width="8.21875" bestFit="1" customWidth="1"/>
    <col min="12" max="13" width="8.88671875" bestFit="1" customWidth="1"/>
    <col min="14" max="14" width="8.88671875" customWidth="1"/>
    <col min="16" max="16" width="9.21875" bestFit="1" customWidth="1"/>
    <col min="17" max="17" width="8.21875" bestFit="1" customWidth="1"/>
  </cols>
  <sheetData>
    <row r="1" spans="1:18" ht="25.8" x14ac:dyDescent="0.5">
      <c r="A1" s="26" t="s">
        <v>38</v>
      </c>
      <c r="B1" s="26"/>
      <c r="C1" s="26"/>
      <c r="E1" s="26" t="s">
        <v>79</v>
      </c>
      <c r="F1" s="26"/>
      <c r="G1" s="26"/>
      <c r="H1" s="26"/>
      <c r="I1" s="26"/>
    </row>
    <row r="3" spans="1:18" x14ac:dyDescent="0.3">
      <c r="A3" s="1" t="s">
        <v>12</v>
      </c>
      <c r="E3" s="29" t="s">
        <v>32</v>
      </c>
      <c r="F3" s="29"/>
      <c r="G3" s="29"/>
      <c r="H3" s="29"/>
      <c r="I3" s="29"/>
      <c r="K3" s="29" t="s">
        <v>42</v>
      </c>
      <c r="L3" s="29"/>
      <c r="M3" s="29"/>
      <c r="N3" s="29"/>
      <c r="O3" s="29"/>
      <c r="P3" s="29"/>
      <c r="Q3" s="29"/>
      <c r="R3" s="29"/>
    </row>
    <row r="4" spans="1:18" x14ac:dyDescent="0.3">
      <c r="A4" s="1"/>
      <c r="E4" s="28" t="s">
        <v>36</v>
      </c>
      <c r="F4" s="28"/>
      <c r="G4" s="28"/>
      <c r="H4" s="28"/>
      <c r="I4" s="28"/>
      <c r="K4" s="28" t="s">
        <v>47</v>
      </c>
      <c r="L4" s="28"/>
      <c r="M4" s="28"/>
      <c r="N4" s="28"/>
      <c r="O4" s="28"/>
      <c r="P4" s="28"/>
      <c r="Q4" s="28"/>
      <c r="R4" s="28"/>
    </row>
    <row r="5" spans="1:18" x14ac:dyDescent="0.3">
      <c r="A5" s="1" t="s">
        <v>13</v>
      </c>
      <c r="B5" t="s">
        <v>0</v>
      </c>
    </row>
    <row r="6" spans="1:18" x14ac:dyDescent="0.3">
      <c r="A6" s="1" t="s">
        <v>14</v>
      </c>
      <c r="B6" t="s">
        <v>4</v>
      </c>
      <c r="E6" s="20" t="s">
        <v>34</v>
      </c>
      <c r="F6" s="20" t="s">
        <v>37</v>
      </c>
      <c r="G6" s="20" t="s">
        <v>37</v>
      </c>
      <c r="H6" s="20" t="s">
        <v>37</v>
      </c>
      <c r="I6" s="20" t="s">
        <v>37</v>
      </c>
      <c r="J6" s="3"/>
      <c r="K6" s="30" t="s">
        <v>50</v>
      </c>
      <c r="L6" s="31"/>
      <c r="M6" s="32"/>
      <c r="N6" s="30" t="s">
        <v>51</v>
      </c>
      <c r="O6" s="31"/>
      <c r="P6" s="32"/>
      <c r="Q6" s="21" t="s">
        <v>46</v>
      </c>
      <c r="R6" s="20" t="s">
        <v>48</v>
      </c>
    </row>
    <row r="7" spans="1:18" x14ac:dyDescent="0.3">
      <c r="A7" s="1" t="s">
        <v>15</v>
      </c>
      <c r="B7" t="s">
        <v>1</v>
      </c>
      <c r="E7" s="10" t="s">
        <v>63</v>
      </c>
      <c r="F7" s="10" t="s">
        <v>35</v>
      </c>
      <c r="G7" s="10" t="s">
        <v>35</v>
      </c>
      <c r="H7" s="10" t="s">
        <v>35</v>
      </c>
      <c r="I7" s="10" t="s">
        <v>35</v>
      </c>
      <c r="J7" s="3"/>
      <c r="K7" s="11" t="s">
        <v>39</v>
      </c>
      <c r="L7" s="3" t="s">
        <v>40</v>
      </c>
      <c r="M7" s="12" t="s">
        <v>41</v>
      </c>
      <c r="N7" s="11" t="s">
        <v>43</v>
      </c>
      <c r="O7" s="3" t="s">
        <v>44</v>
      </c>
      <c r="P7" s="12" t="s">
        <v>45</v>
      </c>
      <c r="Q7" s="13"/>
      <c r="R7" s="10" t="s">
        <v>70</v>
      </c>
    </row>
    <row r="8" spans="1:18" x14ac:dyDescent="0.3">
      <c r="A8" s="1" t="s">
        <v>72</v>
      </c>
      <c r="B8" t="s">
        <v>73</v>
      </c>
      <c r="E8" s="14"/>
      <c r="F8" s="14" t="s">
        <v>66</v>
      </c>
      <c r="G8" s="14" t="s">
        <v>67</v>
      </c>
      <c r="H8" s="14" t="s">
        <v>68</v>
      </c>
      <c r="I8" s="14" t="s">
        <v>69</v>
      </c>
      <c r="J8" s="3"/>
      <c r="K8" s="15"/>
      <c r="L8" s="16"/>
      <c r="M8" s="17"/>
      <c r="N8" s="15"/>
      <c r="O8" s="16"/>
      <c r="P8" s="17"/>
      <c r="Q8" s="18"/>
      <c r="R8" s="19"/>
    </row>
    <row r="9" spans="1:18" x14ac:dyDescent="0.3">
      <c r="A9" s="1" t="s">
        <v>16</v>
      </c>
      <c r="B9" t="s">
        <v>74</v>
      </c>
      <c r="E9" s="4">
        <v>-60</v>
      </c>
      <c r="F9" s="5">
        <v>7.5263000000000001E-5</v>
      </c>
      <c r="G9" s="5">
        <v>2.2229E-5</v>
      </c>
      <c r="H9" s="5">
        <v>6.4123999999999998E-5</v>
      </c>
      <c r="I9" s="5">
        <v>1.0369000000000001E-4</v>
      </c>
      <c r="J9" s="5"/>
      <c r="K9" s="5">
        <f>F9+H9</f>
        <v>1.3938699999999999E-4</v>
      </c>
      <c r="L9" s="5">
        <f>F9-H9</f>
        <v>1.1139000000000003E-5</v>
      </c>
      <c r="M9" s="5">
        <f>G9-I9</f>
        <v>-8.1461000000000012E-5</v>
      </c>
      <c r="N9">
        <v>1</v>
      </c>
      <c r="O9" s="5">
        <f>L9/K9</f>
        <v>7.9914195728439552E-2</v>
      </c>
      <c r="P9" s="5">
        <f>M9/K9</f>
        <v>-0.58442322454748308</v>
      </c>
      <c r="Q9" s="5">
        <f>SQRT(O9^2+P9^2)</f>
        <v>0.58986166519735894</v>
      </c>
      <c r="R9" s="5">
        <f>0.5*ATAN(P9/O9)</f>
        <v>-0.71744943153370244</v>
      </c>
    </row>
    <row r="10" spans="1:18" x14ac:dyDescent="0.3">
      <c r="A10" s="1" t="s">
        <v>30</v>
      </c>
      <c r="B10" t="s">
        <v>2</v>
      </c>
      <c r="E10" s="4">
        <v>-59.5</v>
      </c>
      <c r="F10" s="5">
        <v>1.08004E-4</v>
      </c>
      <c r="G10" s="5">
        <v>2.2906999999999999E-5</v>
      </c>
      <c r="H10" s="5">
        <v>8.2404000000000006E-5</v>
      </c>
      <c r="I10" s="5">
        <v>1.61075E-4</v>
      </c>
      <c r="J10" s="5"/>
      <c r="K10" s="5">
        <f t="shared" ref="K10:K73" si="0">F10+H10</f>
        <v>1.9040800000000001E-4</v>
      </c>
      <c r="L10" s="5">
        <f t="shared" ref="L10:M73" si="1">F10-H10</f>
        <v>2.5599999999999999E-5</v>
      </c>
      <c r="M10" s="5">
        <f t="shared" si="1"/>
        <v>-1.3816800000000001E-4</v>
      </c>
      <c r="N10">
        <v>1</v>
      </c>
      <c r="O10" s="5">
        <f t="shared" ref="O10:O73" si="2">L10/K10</f>
        <v>0.13444813243141043</v>
      </c>
      <c r="P10" s="5">
        <f t="shared" ref="P10:P73" si="3">M10/K10</f>
        <v>-0.72564177975715305</v>
      </c>
      <c r="Q10" s="5">
        <f t="shared" ref="Q10:Q73" si="4">SQRT(O10^2+P10^2)</f>
        <v>0.73799206827947872</v>
      </c>
      <c r="R10" s="5">
        <f t="shared" ref="R10:R73" si="5">0.5*ATAN(P10/O10)</f>
        <v>-0.69379610494889787</v>
      </c>
    </row>
    <row r="11" spans="1:18" x14ac:dyDescent="0.3">
      <c r="A11" s="1" t="s">
        <v>57</v>
      </c>
      <c r="B11" t="s">
        <v>58</v>
      </c>
      <c r="E11" s="4">
        <v>-59</v>
      </c>
      <c r="F11" s="5">
        <v>2.00213E-4</v>
      </c>
      <c r="G11" s="5">
        <v>2.5578000000000001E-5</v>
      </c>
      <c r="H11" s="5">
        <v>1.8861999999999999E-4</v>
      </c>
      <c r="I11" s="5">
        <v>3.5602000000000002E-4</v>
      </c>
      <c r="J11" s="5"/>
      <c r="K11" s="5">
        <f t="shared" si="0"/>
        <v>3.88833E-4</v>
      </c>
      <c r="L11" s="5">
        <f t="shared" si="1"/>
        <v>1.1593000000000009E-5</v>
      </c>
      <c r="M11" s="5">
        <f t="shared" si="1"/>
        <v>-3.3044200000000002E-4</v>
      </c>
      <c r="N11">
        <v>1</v>
      </c>
      <c r="O11" s="5">
        <f t="shared" si="2"/>
        <v>2.9814856249341E-2</v>
      </c>
      <c r="P11" s="5">
        <f t="shared" si="3"/>
        <v>-0.8498301327305039</v>
      </c>
      <c r="Q11" s="5">
        <f t="shared" si="4"/>
        <v>0.85035297385845288</v>
      </c>
      <c r="R11" s="5">
        <f t="shared" si="5"/>
        <v>-0.76786369874403781</v>
      </c>
    </row>
    <row r="12" spans="1:18" x14ac:dyDescent="0.3">
      <c r="A12" s="1" t="s">
        <v>59</v>
      </c>
      <c r="B12" t="s">
        <v>60</v>
      </c>
      <c r="E12" s="4">
        <v>-58.5</v>
      </c>
      <c r="F12" s="5">
        <v>2.00094E-4</v>
      </c>
      <c r="G12" s="5">
        <v>1.7876E-5</v>
      </c>
      <c r="H12" s="5">
        <v>1.6093300000000001E-4</v>
      </c>
      <c r="I12" s="5">
        <v>3.4392100000000002E-4</v>
      </c>
      <c r="J12" s="5"/>
      <c r="K12" s="5">
        <f t="shared" si="0"/>
        <v>3.6102699999999998E-4</v>
      </c>
      <c r="L12" s="5">
        <f t="shared" si="1"/>
        <v>3.9160999999999986E-5</v>
      </c>
      <c r="M12" s="5">
        <f t="shared" si="1"/>
        <v>-3.2604500000000001E-4</v>
      </c>
      <c r="N12">
        <v>1</v>
      </c>
      <c r="O12" s="5">
        <f t="shared" si="2"/>
        <v>0.10847111157891234</v>
      </c>
      <c r="P12" s="5">
        <f t="shared" si="3"/>
        <v>-0.90310419996288371</v>
      </c>
      <c r="Q12" s="5">
        <f t="shared" si="4"/>
        <v>0.90959506267226686</v>
      </c>
      <c r="R12" s="5">
        <f t="shared" si="5"/>
        <v>-0.72562988238187687</v>
      </c>
    </row>
    <row r="13" spans="1:18" x14ac:dyDescent="0.3">
      <c r="A13" s="1" t="s">
        <v>31</v>
      </c>
      <c r="E13" s="4">
        <v>-58</v>
      </c>
      <c r="F13" s="5">
        <v>1.29999E-4</v>
      </c>
      <c r="G13" s="5">
        <v>2.1673999999999999E-5</v>
      </c>
      <c r="H13" s="5">
        <v>1.03593E-4</v>
      </c>
      <c r="I13" s="5">
        <v>2.03253E-4</v>
      </c>
      <c r="J13" s="5"/>
      <c r="K13" s="5">
        <f t="shared" si="0"/>
        <v>2.33592E-4</v>
      </c>
      <c r="L13" s="5">
        <f t="shared" si="1"/>
        <v>2.6406000000000004E-5</v>
      </c>
      <c r="M13" s="5">
        <f t="shared" si="1"/>
        <v>-1.8157899999999999E-4</v>
      </c>
      <c r="N13">
        <v>1</v>
      </c>
      <c r="O13" s="5">
        <f t="shared" si="2"/>
        <v>0.11304325490598995</v>
      </c>
      <c r="P13" s="5">
        <f t="shared" si="3"/>
        <v>-0.77733398404054932</v>
      </c>
      <c r="Q13" s="5">
        <f t="shared" si="4"/>
        <v>0.78551059841614723</v>
      </c>
      <c r="R13" s="5">
        <f t="shared" si="5"/>
        <v>-0.71319218089996095</v>
      </c>
    </row>
    <row r="14" spans="1:18" x14ac:dyDescent="0.3">
      <c r="A14" s="1"/>
      <c r="E14" s="4">
        <v>-57.5</v>
      </c>
      <c r="F14" s="5">
        <v>1.0565000000000001E-4</v>
      </c>
      <c r="G14" s="5">
        <v>2.4842E-5</v>
      </c>
      <c r="H14" s="5">
        <v>8.8036999999999998E-5</v>
      </c>
      <c r="I14" s="5">
        <v>1.6486699999999999E-4</v>
      </c>
      <c r="J14" s="5"/>
      <c r="K14" s="5">
        <f t="shared" si="0"/>
        <v>1.93687E-4</v>
      </c>
      <c r="L14" s="5">
        <f t="shared" si="1"/>
        <v>1.7613000000000009E-5</v>
      </c>
      <c r="M14" s="5">
        <f t="shared" si="1"/>
        <v>-1.40025E-4</v>
      </c>
      <c r="N14">
        <v>1</v>
      </c>
      <c r="O14" s="5">
        <f t="shared" si="2"/>
        <v>9.093537511552148E-2</v>
      </c>
      <c r="P14" s="5">
        <f t="shared" si="3"/>
        <v>-0.72294475106744382</v>
      </c>
      <c r="Q14" s="5">
        <f t="shared" si="4"/>
        <v>0.72864144511780882</v>
      </c>
      <c r="R14" s="5">
        <f t="shared" si="5"/>
        <v>-0.72283439886172529</v>
      </c>
    </row>
    <row r="15" spans="1:18" x14ac:dyDescent="0.3">
      <c r="A15" s="1" t="s">
        <v>33</v>
      </c>
      <c r="B15" s="2">
        <v>20</v>
      </c>
      <c r="C15" s="2" t="s">
        <v>65</v>
      </c>
      <c r="E15" s="4">
        <v>-57</v>
      </c>
      <c r="F15" s="5">
        <v>1.6856299999999999E-4</v>
      </c>
      <c r="G15" s="5">
        <v>2.0701999999999999E-5</v>
      </c>
      <c r="H15" s="5">
        <v>1.5351300000000001E-4</v>
      </c>
      <c r="I15" s="5">
        <v>2.9909799999999997E-4</v>
      </c>
      <c r="J15" s="5"/>
      <c r="K15" s="5">
        <f t="shared" si="0"/>
        <v>3.2207600000000002E-4</v>
      </c>
      <c r="L15" s="5">
        <f t="shared" si="1"/>
        <v>1.5049999999999986E-5</v>
      </c>
      <c r="M15" s="5">
        <f t="shared" si="1"/>
        <v>-2.7839599999999998E-4</v>
      </c>
      <c r="N15">
        <v>1</v>
      </c>
      <c r="O15" s="5">
        <f t="shared" si="2"/>
        <v>4.6728101441895653E-2</v>
      </c>
      <c r="P15" s="5">
        <f t="shared" si="3"/>
        <v>-0.8643798358151491</v>
      </c>
      <c r="Q15" s="5">
        <f t="shared" si="4"/>
        <v>0.86564196757561851</v>
      </c>
      <c r="R15" s="5">
        <f t="shared" si="5"/>
        <v>-0.75839460605660647</v>
      </c>
    </row>
    <row r="16" spans="1:18" x14ac:dyDescent="0.3">
      <c r="A16" s="1" t="s">
        <v>75</v>
      </c>
      <c r="B16" s="25">
        <v>5.2504999999999997</v>
      </c>
      <c r="C16" s="2" t="s">
        <v>3</v>
      </c>
      <c r="E16" s="4">
        <v>-56.5</v>
      </c>
      <c r="F16" s="5">
        <v>2.1818400000000001E-4</v>
      </c>
      <c r="G16" s="5">
        <v>2.5082000000000001E-5</v>
      </c>
      <c r="H16" s="5">
        <v>1.49281E-4</v>
      </c>
      <c r="I16" s="5">
        <v>3.17158E-4</v>
      </c>
      <c r="J16" s="5"/>
      <c r="K16" s="5">
        <f t="shared" si="0"/>
        <v>3.6746499999999998E-4</v>
      </c>
      <c r="L16" s="5">
        <f t="shared" si="1"/>
        <v>6.8903000000000014E-5</v>
      </c>
      <c r="M16" s="5">
        <f t="shared" si="1"/>
        <v>-2.92076E-4</v>
      </c>
      <c r="N16">
        <v>1</v>
      </c>
      <c r="O16" s="5">
        <f t="shared" si="2"/>
        <v>0.18750901446396259</v>
      </c>
      <c r="P16" s="5">
        <f t="shared" si="3"/>
        <v>-0.79484032492890488</v>
      </c>
      <c r="Q16" s="5">
        <f t="shared" si="4"/>
        <v>0.81665829613023189</v>
      </c>
      <c r="R16" s="5">
        <f t="shared" si="5"/>
        <v>-0.66956213570772738</v>
      </c>
    </row>
    <row r="17" spans="1:18" x14ac:dyDescent="0.3">
      <c r="A17" s="1" t="s">
        <v>78</v>
      </c>
      <c r="B17">
        <v>1.6E-2</v>
      </c>
      <c r="C17" t="s">
        <v>17</v>
      </c>
      <c r="E17" s="4">
        <v>-56</v>
      </c>
      <c r="F17" s="5">
        <v>2.92661E-4</v>
      </c>
      <c r="G17" s="5">
        <v>2.9760999999999998E-5</v>
      </c>
      <c r="H17" s="5">
        <v>1.68503E-4</v>
      </c>
      <c r="I17" s="5">
        <v>4.4197000000000003E-4</v>
      </c>
      <c r="J17" s="5"/>
      <c r="K17" s="5">
        <f t="shared" si="0"/>
        <v>4.6116400000000002E-4</v>
      </c>
      <c r="L17" s="5">
        <f t="shared" si="1"/>
        <v>1.24158E-4</v>
      </c>
      <c r="M17" s="5">
        <f t="shared" si="1"/>
        <v>-4.1220900000000002E-4</v>
      </c>
      <c r="N17">
        <v>1</v>
      </c>
      <c r="O17" s="5">
        <f t="shared" si="2"/>
        <v>0.26922743319079545</v>
      </c>
      <c r="P17" s="5">
        <f t="shared" si="3"/>
        <v>-0.89384470600480526</v>
      </c>
      <c r="Q17" s="5">
        <f t="shared" si="4"/>
        <v>0.93351045480772255</v>
      </c>
      <c r="R17" s="5">
        <f t="shared" si="5"/>
        <v>-0.63911876744150597</v>
      </c>
    </row>
    <row r="18" spans="1:18" x14ac:dyDescent="0.3">
      <c r="A18" s="1" t="s">
        <v>76</v>
      </c>
      <c r="B18" s="2">
        <v>275</v>
      </c>
      <c r="C18" s="2" t="s">
        <v>77</v>
      </c>
      <c r="E18" s="4">
        <v>-55.5</v>
      </c>
      <c r="F18" s="5">
        <v>2.22594E-4</v>
      </c>
      <c r="G18" s="5">
        <v>2.6995000000000002E-5</v>
      </c>
      <c r="H18" s="5">
        <v>1.77295E-4</v>
      </c>
      <c r="I18" s="5">
        <v>4.0072399999999998E-4</v>
      </c>
      <c r="J18" s="5"/>
      <c r="K18" s="5">
        <f t="shared" si="0"/>
        <v>3.9988900000000001E-4</v>
      </c>
      <c r="L18" s="5">
        <f t="shared" si="1"/>
        <v>4.5299000000000001E-5</v>
      </c>
      <c r="M18" s="5">
        <f t="shared" si="1"/>
        <v>-3.73729E-4</v>
      </c>
      <c r="N18">
        <v>1</v>
      </c>
      <c r="O18" s="5">
        <f t="shared" si="2"/>
        <v>0.11327893490443598</v>
      </c>
      <c r="P18" s="5">
        <f t="shared" si="3"/>
        <v>-0.93458184646239328</v>
      </c>
      <c r="Q18" s="5">
        <f t="shared" si="4"/>
        <v>0.94142198021404822</v>
      </c>
      <c r="R18" s="5">
        <f t="shared" si="5"/>
        <v>-0.72508828687507187</v>
      </c>
    </row>
    <row r="19" spans="1:18" x14ac:dyDescent="0.3">
      <c r="A19" s="1"/>
      <c r="E19" s="4">
        <v>-55</v>
      </c>
      <c r="F19" s="5">
        <v>1.8334499999999999E-4</v>
      </c>
      <c r="G19" s="5">
        <v>2.3879E-5</v>
      </c>
      <c r="H19" s="5">
        <v>1.28002E-4</v>
      </c>
      <c r="I19" s="5">
        <v>3.0386600000000002E-4</v>
      </c>
      <c r="J19" s="5"/>
      <c r="K19" s="5">
        <f t="shared" si="0"/>
        <v>3.1134700000000001E-4</v>
      </c>
      <c r="L19" s="5">
        <f t="shared" si="1"/>
        <v>5.5342999999999988E-5</v>
      </c>
      <c r="M19" s="5">
        <f t="shared" si="1"/>
        <v>-2.7998700000000004E-4</v>
      </c>
      <c r="N19">
        <v>1</v>
      </c>
      <c r="O19" s="5">
        <f t="shared" si="2"/>
        <v>0.17775343908886221</v>
      </c>
      <c r="P19" s="5">
        <f t="shared" si="3"/>
        <v>-0.89927637009510297</v>
      </c>
      <c r="Q19" s="5">
        <f t="shared" si="4"/>
        <v>0.91667566506335407</v>
      </c>
      <c r="R19" s="5">
        <f t="shared" si="5"/>
        <v>-0.68782456541112225</v>
      </c>
    </row>
    <row r="20" spans="1:18" x14ac:dyDescent="0.3">
      <c r="A20" s="1" t="s">
        <v>49</v>
      </c>
      <c r="B20" s="4">
        <f>ABS(B27)+ABS(B28)</f>
        <v>31.891871244508202</v>
      </c>
      <c r="C20" t="s">
        <v>64</v>
      </c>
      <c r="E20" s="4">
        <v>-54.5</v>
      </c>
      <c r="F20" s="5">
        <v>4.5240100000000001E-4</v>
      </c>
      <c r="G20" s="5">
        <v>2.7673000000000001E-5</v>
      </c>
      <c r="H20" s="5">
        <v>2.8226E-4</v>
      </c>
      <c r="I20" s="5">
        <v>6.8140400000000004E-4</v>
      </c>
      <c r="J20" s="5"/>
      <c r="K20" s="5">
        <f t="shared" si="0"/>
        <v>7.3466099999999995E-4</v>
      </c>
      <c r="L20" s="5">
        <f t="shared" si="1"/>
        <v>1.7014100000000001E-4</v>
      </c>
      <c r="M20" s="5">
        <f t="shared" si="1"/>
        <v>-6.5373100000000006E-4</v>
      </c>
      <c r="N20">
        <v>1</v>
      </c>
      <c r="O20" s="5">
        <f t="shared" si="2"/>
        <v>0.23159116926037998</v>
      </c>
      <c r="P20" s="5">
        <f t="shared" si="3"/>
        <v>-0.88984034813335688</v>
      </c>
      <c r="Q20" s="5">
        <f t="shared" si="4"/>
        <v>0.91948372190348415</v>
      </c>
      <c r="R20" s="5">
        <f t="shared" si="5"/>
        <v>-0.65809167859287421</v>
      </c>
    </row>
    <row r="21" spans="1:18" x14ac:dyDescent="0.3">
      <c r="A21" s="1" t="s">
        <v>62</v>
      </c>
      <c r="B21" s="6">
        <f>MAX(Q:Q)*100</f>
        <v>98.559722545665878</v>
      </c>
      <c r="C21" t="s">
        <v>56</v>
      </c>
      <c r="E21" s="4">
        <v>-54</v>
      </c>
      <c r="F21" s="5">
        <v>4.5636500000000003E-4</v>
      </c>
      <c r="G21" s="5">
        <v>3.4264999999999998E-5</v>
      </c>
      <c r="H21" s="5">
        <v>3.0705499999999998E-4</v>
      </c>
      <c r="I21" s="5">
        <v>7.61691E-4</v>
      </c>
      <c r="J21" s="5"/>
      <c r="K21" s="5">
        <f t="shared" si="0"/>
        <v>7.6342000000000001E-4</v>
      </c>
      <c r="L21" s="5">
        <f t="shared" si="1"/>
        <v>1.4931000000000005E-4</v>
      </c>
      <c r="M21" s="5">
        <f t="shared" si="1"/>
        <v>-7.2742599999999998E-4</v>
      </c>
      <c r="N21">
        <v>1</v>
      </c>
      <c r="O21" s="5">
        <f t="shared" si="2"/>
        <v>0.1955804144507611</v>
      </c>
      <c r="P21" s="5">
        <f t="shared" si="3"/>
        <v>-0.95285164129836786</v>
      </c>
      <c r="Q21" s="5">
        <f t="shared" si="4"/>
        <v>0.97271678758090996</v>
      </c>
      <c r="R21" s="5">
        <f t="shared" si="5"/>
        <v>-0.6841750777248381</v>
      </c>
    </row>
    <row r="22" spans="1:18" x14ac:dyDescent="0.3">
      <c r="A22" s="1"/>
      <c r="B22" s="6"/>
      <c r="E22" s="4">
        <v>-53.5</v>
      </c>
      <c r="F22" s="5">
        <v>1.6388399999999999E-4</v>
      </c>
      <c r="G22" s="5">
        <v>2.0146999999999999E-5</v>
      </c>
      <c r="H22" s="5">
        <v>1.2755500000000001E-4</v>
      </c>
      <c r="I22" s="5">
        <v>2.7465999999999998E-4</v>
      </c>
      <c r="J22" s="5"/>
      <c r="K22" s="5">
        <f t="shared" si="0"/>
        <v>2.91439E-4</v>
      </c>
      <c r="L22" s="5">
        <f t="shared" si="1"/>
        <v>3.6328999999999984E-5</v>
      </c>
      <c r="M22" s="5">
        <f t="shared" si="1"/>
        <v>-2.5451299999999999E-4</v>
      </c>
      <c r="N22">
        <v>1</v>
      </c>
      <c r="O22" s="5">
        <f t="shared" si="2"/>
        <v>0.1246538726800462</v>
      </c>
      <c r="P22" s="5">
        <f t="shared" si="3"/>
        <v>-0.87329767121078505</v>
      </c>
      <c r="Q22" s="5">
        <f t="shared" si="4"/>
        <v>0.88214931305097877</v>
      </c>
      <c r="R22" s="5">
        <f t="shared" si="5"/>
        <v>-0.71450739441230715</v>
      </c>
    </row>
    <row r="23" spans="1:18" x14ac:dyDescent="0.3">
      <c r="A23" s="7" t="s">
        <v>61</v>
      </c>
      <c r="B23" s="8"/>
      <c r="C23" s="9"/>
      <c r="E23" s="4">
        <v>-53</v>
      </c>
      <c r="F23" s="5">
        <v>9.5815000000000003E-5</v>
      </c>
      <c r="G23" s="5">
        <v>2.2104E-5</v>
      </c>
      <c r="H23" s="5">
        <v>1.05054E-4</v>
      </c>
      <c r="I23" s="5">
        <v>1.88054E-4</v>
      </c>
      <c r="J23" s="5"/>
      <c r="K23" s="5">
        <f t="shared" si="0"/>
        <v>2.00869E-4</v>
      </c>
      <c r="L23" s="5">
        <f t="shared" si="1"/>
        <v>-9.2389999999999974E-6</v>
      </c>
      <c r="M23" s="5">
        <f t="shared" si="1"/>
        <v>-1.6595E-4</v>
      </c>
      <c r="N23">
        <v>1</v>
      </c>
      <c r="O23" s="5">
        <f t="shared" si="2"/>
        <v>-4.5995151068606889E-2</v>
      </c>
      <c r="P23" s="5">
        <f t="shared" si="3"/>
        <v>-0.82616033335158734</v>
      </c>
      <c r="Q23" s="5">
        <f t="shared" si="4"/>
        <v>0.82743969588449762</v>
      </c>
      <c r="R23" s="5">
        <f t="shared" si="5"/>
        <v>0.75759017242783067</v>
      </c>
    </row>
    <row r="24" spans="1:18" x14ac:dyDescent="0.3">
      <c r="A24" s="7" t="s">
        <v>52</v>
      </c>
      <c r="B24" s="9">
        <f>MAX(F:F)</f>
        <v>0.36621300000000001</v>
      </c>
      <c r="C24" s="23"/>
      <c r="E24" s="4">
        <v>-52.5</v>
      </c>
      <c r="F24" s="5">
        <v>1.3053500000000001E-4</v>
      </c>
      <c r="G24" s="5">
        <v>2.2946E-5</v>
      </c>
      <c r="H24" s="5">
        <v>1.3539300000000001E-4</v>
      </c>
      <c r="I24" s="5">
        <v>2.3895599999999999E-4</v>
      </c>
      <c r="J24" s="5"/>
      <c r="K24" s="5">
        <f t="shared" si="0"/>
        <v>2.6592800000000002E-4</v>
      </c>
      <c r="L24" s="5">
        <f t="shared" si="1"/>
        <v>-4.8579999999999999E-6</v>
      </c>
      <c r="M24" s="5">
        <f t="shared" si="1"/>
        <v>-2.1600999999999999E-4</v>
      </c>
      <c r="N24">
        <v>1</v>
      </c>
      <c r="O24" s="5">
        <f t="shared" si="2"/>
        <v>-1.8268102644324779E-2</v>
      </c>
      <c r="P24" s="5">
        <f t="shared" si="3"/>
        <v>-0.81228753647603846</v>
      </c>
      <c r="Q24" s="5">
        <f t="shared" si="4"/>
        <v>0.81249293257759181</v>
      </c>
      <c r="R24" s="5">
        <f t="shared" si="5"/>
        <v>0.77415520887824329</v>
      </c>
    </row>
    <row r="25" spans="1:18" x14ac:dyDescent="0.3">
      <c r="A25" s="7" t="s">
        <v>71</v>
      </c>
      <c r="B25" s="23">
        <f>MATCH(B24,F:F,0)</f>
        <v>128</v>
      </c>
      <c r="C25" s="23"/>
      <c r="E25" s="4">
        <v>-52</v>
      </c>
      <c r="F25" s="5">
        <v>1.8048399999999999E-4</v>
      </c>
      <c r="G25" s="5">
        <v>2.1532E-5</v>
      </c>
      <c r="H25" s="5">
        <v>1.39565E-4</v>
      </c>
      <c r="I25" s="5">
        <v>3.14476E-4</v>
      </c>
      <c r="J25" s="5"/>
      <c r="K25" s="5">
        <f t="shared" si="0"/>
        <v>3.2004899999999998E-4</v>
      </c>
      <c r="L25" s="5">
        <f t="shared" si="1"/>
        <v>4.0918999999999992E-5</v>
      </c>
      <c r="M25" s="5">
        <f t="shared" si="1"/>
        <v>-2.9294400000000001E-4</v>
      </c>
      <c r="N25">
        <v>1</v>
      </c>
      <c r="O25" s="5">
        <f t="shared" si="2"/>
        <v>0.1278522976169274</v>
      </c>
      <c r="P25" s="5">
        <f t="shared" si="3"/>
        <v>-0.91530984318026309</v>
      </c>
      <c r="Q25" s="5">
        <f t="shared" si="4"/>
        <v>0.92419603928420146</v>
      </c>
      <c r="R25" s="5">
        <f t="shared" si="5"/>
        <v>-0.71600614934320617</v>
      </c>
    </row>
    <row r="26" spans="1:18" x14ac:dyDescent="0.3">
      <c r="A26" s="7" t="s">
        <v>53</v>
      </c>
      <c r="B26" s="23">
        <f>B24/2</f>
        <v>0.18310650000000001</v>
      </c>
      <c r="C26" s="9"/>
      <c r="E26" s="4">
        <v>-51.5</v>
      </c>
      <c r="F26" s="5">
        <v>1.5175400000000001E-4</v>
      </c>
      <c r="G26" s="5">
        <v>2.4406E-5</v>
      </c>
      <c r="H26" s="5">
        <v>1.0568E-4</v>
      </c>
      <c r="I26" s="5">
        <v>2.40506E-4</v>
      </c>
      <c r="J26" s="5"/>
      <c r="K26" s="5">
        <f t="shared" si="0"/>
        <v>2.5743400000000002E-4</v>
      </c>
      <c r="L26" s="5">
        <f t="shared" si="1"/>
        <v>4.6074000000000006E-5</v>
      </c>
      <c r="M26" s="5">
        <f t="shared" si="1"/>
        <v>-2.1609999999999999E-4</v>
      </c>
      <c r="N26">
        <v>1</v>
      </c>
      <c r="O26" s="5">
        <f t="shared" si="2"/>
        <v>0.17897402829463088</v>
      </c>
      <c r="P26" s="5">
        <f t="shared" si="3"/>
        <v>-0.83943845801253902</v>
      </c>
      <c r="Q26" s="5">
        <f t="shared" si="4"/>
        <v>0.858305672586682</v>
      </c>
      <c r="R26" s="5">
        <f t="shared" si="5"/>
        <v>-0.68036736101414386</v>
      </c>
    </row>
    <row r="27" spans="1:18" x14ac:dyDescent="0.3">
      <c r="A27" s="7" t="s">
        <v>54</v>
      </c>
      <c r="B27" s="24">
        <f>E93 + (B26 -F93) * (E95 - E93) / (F95 - F93)</f>
        <v>-17.222962797702046</v>
      </c>
      <c r="C27" s="9" t="s">
        <v>64</v>
      </c>
      <c r="E27" s="4">
        <v>-51</v>
      </c>
      <c r="F27" s="5">
        <v>1.02431E-4</v>
      </c>
      <c r="G27" s="5">
        <v>2.5125000000000001E-5</v>
      </c>
      <c r="H27" s="5">
        <v>9.6261999999999994E-5</v>
      </c>
      <c r="I27" s="5">
        <v>1.7458299999999999E-4</v>
      </c>
      <c r="J27" s="5"/>
      <c r="K27" s="5">
        <f t="shared" si="0"/>
        <v>1.98693E-4</v>
      </c>
      <c r="L27" s="5">
        <f t="shared" si="1"/>
        <v>6.1690000000000014E-6</v>
      </c>
      <c r="M27" s="5">
        <f t="shared" si="1"/>
        <v>-1.4945799999999999E-4</v>
      </c>
      <c r="N27">
        <v>1</v>
      </c>
      <c r="O27" s="5">
        <f t="shared" si="2"/>
        <v>3.104789801351835E-2</v>
      </c>
      <c r="P27" s="5">
        <f t="shared" si="3"/>
        <v>-0.75220566401433364</v>
      </c>
      <c r="Q27" s="5">
        <f t="shared" si="4"/>
        <v>0.75284615489906193</v>
      </c>
      <c r="R27" s="5">
        <f t="shared" si="5"/>
        <v>-0.76477196668268765</v>
      </c>
    </row>
    <row r="28" spans="1:18" x14ac:dyDescent="0.3">
      <c r="A28" s="7" t="s">
        <v>55</v>
      </c>
      <c r="B28" s="24">
        <f>E158 + (B26 -F158) * (E159 - E158) / (F159 - F158)</f>
        <v>14.668908446806155</v>
      </c>
      <c r="C28" s="9" t="s">
        <v>64</v>
      </c>
      <c r="E28" s="4">
        <v>-50.5</v>
      </c>
      <c r="F28" s="5">
        <v>1.53602E-4</v>
      </c>
      <c r="G28" s="5">
        <v>2.7497000000000001E-5</v>
      </c>
      <c r="H28" s="5">
        <v>1.29522E-4</v>
      </c>
      <c r="I28" s="5">
        <v>2.6911699999999998E-4</v>
      </c>
      <c r="J28" s="5"/>
      <c r="K28" s="5">
        <f t="shared" si="0"/>
        <v>2.83124E-4</v>
      </c>
      <c r="L28" s="5">
        <f t="shared" si="1"/>
        <v>2.408E-5</v>
      </c>
      <c r="M28" s="5">
        <f t="shared" si="1"/>
        <v>-2.4161999999999998E-4</v>
      </c>
      <c r="N28">
        <v>1</v>
      </c>
      <c r="O28" s="5">
        <f t="shared" si="2"/>
        <v>8.5051073028072507E-2</v>
      </c>
      <c r="P28" s="5">
        <f t="shared" si="3"/>
        <v>-0.85340698775095003</v>
      </c>
      <c r="Q28" s="5">
        <f t="shared" si="4"/>
        <v>0.85763463768983628</v>
      </c>
      <c r="R28" s="5">
        <f t="shared" si="5"/>
        <v>-0.73573185065219038</v>
      </c>
    </row>
    <row r="29" spans="1:18" x14ac:dyDescent="0.3">
      <c r="E29" s="4">
        <v>-50</v>
      </c>
      <c r="F29" s="5">
        <v>1.4525700000000001E-4</v>
      </c>
      <c r="G29" s="5">
        <v>2.7446000000000001E-5</v>
      </c>
      <c r="H29" s="5">
        <v>1.3324699999999999E-4</v>
      </c>
      <c r="I29" s="5">
        <v>2.5326199999999997E-4</v>
      </c>
      <c r="J29" s="5"/>
      <c r="K29" s="5">
        <f t="shared" si="0"/>
        <v>2.78504E-4</v>
      </c>
      <c r="L29" s="5">
        <f t="shared" si="1"/>
        <v>1.2010000000000015E-5</v>
      </c>
      <c r="M29" s="5">
        <f t="shared" si="1"/>
        <v>-2.2581599999999997E-4</v>
      </c>
      <c r="N29">
        <v>1</v>
      </c>
      <c r="O29" s="5">
        <f t="shared" si="2"/>
        <v>4.3123258552839515E-2</v>
      </c>
      <c r="P29" s="5">
        <f t="shared" si="3"/>
        <v>-0.81081779794904185</v>
      </c>
      <c r="Q29" s="5">
        <f t="shared" si="4"/>
        <v>0.81196374112342495</v>
      </c>
      <c r="R29" s="5">
        <f t="shared" si="5"/>
        <v>-0.75883074740495904</v>
      </c>
    </row>
    <row r="30" spans="1:18" x14ac:dyDescent="0.3">
      <c r="E30" s="4">
        <v>-49.5</v>
      </c>
      <c r="F30" s="5">
        <v>1.19091E-4</v>
      </c>
      <c r="G30" s="5">
        <v>2.5911E-5</v>
      </c>
      <c r="H30" s="5">
        <v>9.2059999999999996E-5</v>
      </c>
      <c r="I30" s="5">
        <v>1.9258400000000001E-4</v>
      </c>
      <c r="J30" s="5"/>
      <c r="K30" s="5">
        <f t="shared" si="0"/>
        <v>2.11151E-4</v>
      </c>
      <c r="L30" s="5">
        <f t="shared" si="1"/>
        <v>2.7031000000000006E-5</v>
      </c>
      <c r="M30" s="5">
        <f t="shared" si="1"/>
        <v>-1.6667300000000002E-4</v>
      </c>
      <c r="N30">
        <v>1</v>
      </c>
      <c r="O30" s="5">
        <f t="shared" si="2"/>
        <v>0.12801739039834056</v>
      </c>
      <c r="P30" s="5">
        <f t="shared" si="3"/>
        <v>-0.78935453774786779</v>
      </c>
      <c r="Q30" s="5">
        <f t="shared" si="4"/>
        <v>0.79966808021050273</v>
      </c>
      <c r="R30" s="5">
        <f t="shared" si="5"/>
        <v>-0.7050081820479005</v>
      </c>
    </row>
    <row r="31" spans="1:18" x14ac:dyDescent="0.3">
      <c r="E31" s="4">
        <v>-49</v>
      </c>
      <c r="F31" s="5">
        <v>1.18822E-4</v>
      </c>
      <c r="G31" s="5">
        <v>2.2405999999999999E-5</v>
      </c>
      <c r="H31" s="5">
        <v>1.2260799999999999E-4</v>
      </c>
      <c r="I31" s="5">
        <v>2.17975E-4</v>
      </c>
      <c r="J31" s="5"/>
      <c r="K31" s="5">
        <f t="shared" si="0"/>
        <v>2.4143E-4</v>
      </c>
      <c r="L31" s="5">
        <f t="shared" si="1"/>
        <v>-3.7859999999999939E-6</v>
      </c>
      <c r="M31" s="5">
        <f t="shared" si="1"/>
        <v>-1.9556900000000001E-4</v>
      </c>
      <c r="N31">
        <v>1</v>
      </c>
      <c r="O31" s="5">
        <f t="shared" si="2"/>
        <v>-1.568156401441409E-2</v>
      </c>
      <c r="P31" s="5">
        <f t="shared" si="3"/>
        <v>-0.81004431926438314</v>
      </c>
      <c r="Q31" s="5">
        <f t="shared" si="4"/>
        <v>0.81019609393185554</v>
      </c>
      <c r="R31" s="5">
        <f t="shared" si="5"/>
        <v>0.77571992413014823</v>
      </c>
    </row>
    <row r="32" spans="1:18" x14ac:dyDescent="0.3">
      <c r="E32" s="4">
        <v>-48.5</v>
      </c>
      <c r="F32" s="5">
        <v>2.0626299999999999E-4</v>
      </c>
      <c r="G32" s="5">
        <v>3.1795999999999998E-5</v>
      </c>
      <c r="H32" s="5">
        <v>1.5452599999999999E-4</v>
      </c>
      <c r="I32" s="5">
        <v>3.1399899999999997E-4</v>
      </c>
      <c r="J32" s="5"/>
      <c r="K32" s="5">
        <f t="shared" si="0"/>
        <v>3.6078899999999998E-4</v>
      </c>
      <c r="L32" s="5">
        <f t="shared" si="1"/>
        <v>5.1736999999999996E-5</v>
      </c>
      <c r="M32" s="5">
        <f t="shared" si="1"/>
        <v>-2.8220299999999997E-4</v>
      </c>
      <c r="N32">
        <v>1</v>
      </c>
      <c r="O32" s="5">
        <f t="shared" si="2"/>
        <v>0.14339960475513389</v>
      </c>
      <c r="P32" s="5">
        <f t="shared" si="3"/>
        <v>-0.78218293794988203</v>
      </c>
      <c r="Q32" s="5">
        <f t="shared" si="4"/>
        <v>0.79521921195594714</v>
      </c>
      <c r="R32" s="5">
        <f t="shared" si="5"/>
        <v>-0.69473864759796067</v>
      </c>
    </row>
    <row r="33" spans="5:18" x14ac:dyDescent="0.3">
      <c r="E33" s="4">
        <v>-48</v>
      </c>
      <c r="F33" s="5">
        <v>2.7293199999999998E-4</v>
      </c>
      <c r="G33" s="5">
        <v>3.4864999999999999E-5</v>
      </c>
      <c r="H33" s="5">
        <v>2.0980900000000001E-4</v>
      </c>
      <c r="I33" s="5">
        <v>4.4942099999999998E-4</v>
      </c>
      <c r="J33" s="5"/>
      <c r="K33" s="5">
        <f t="shared" si="0"/>
        <v>4.8274099999999996E-4</v>
      </c>
      <c r="L33" s="5">
        <f t="shared" si="1"/>
        <v>6.3122999999999971E-5</v>
      </c>
      <c r="M33" s="5">
        <f t="shared" si="1"/>
        <v>-4.1455599999999995E-4</v>
      </c>
      <c r="N33">
        <v>1</v>
      </c>
      <c r="O33" s="5">
        <f t="shared" si="2"/>
        <v>0.13075955843816867</v>
      </c>
      <c r="P33" s="5">
        <f t="shared" si="3"/>
        <v>-0.85875448739593274</v>
      </c>
      <c r="Q33" s="5">
        <f t="shared" si="4"/>
        <v>0.8686525955441543</v>
      </c>
      <c r="R33" s="5">
        <f t="shared" si="5"/>
        <v>-0.70984523642854602</v>
      </c>
    </row>
    <row r="34" spans="5:18" x14ac:dyDescent="0.3">
      <c r="E34" s="4">
        <v>-47.5</v>
      </c>
      <c r="F34" s="5">
        <v>1.73003E-4</v>
      </c>
      <c r="G34" s="5">
        <v>3.5342000000000001E-5</v>
      </c>
      <c r="H34" s="5">
        <v>1.4868499999999999E-4</v>
      </c>
      <c r="I34" s="5">
        <v>2.8372E-4</v>
      </c>
      <c r="J34" s="5"/>
      <c r="K34" s="5">
        <f t="shared" si="0"/>
        <v>3.2168799999999999E-4</v>
      </c>
      <c r="L34" s="5">
        <f t="shared" si="1"/>
        <v>2.4318000000000007E-5</v>
      </c>
      <c r="M34" s="5">
        <f t="shared" si="1"/>
        <v>-2.48378E-4</v>
      </c>
      <c r="N34">
        <v>1</v>
      </c>
      <c r="O34" s="5">
        <f t="shared" si="2"/>
        <v>7.5594986446494761E-2</v>
      </c>
      <c r="P34" s="5">
        <f t="shared" si="3"/>
        <v>-0.77210837830444412</v>
      </c>
      <c r="Q34" s="5">
        <f t="shared" si="4"/>
        <v>0.77580019968015235</v>
      </c>
      <c r="R34" s="5">
        <f t="shared" si="5"/>
        <v>-0.7366000790686239</v>
      </c>
    </row>
    <row r="35" spans="5:18" x14ac:dyDescent="0.3">
      <c r="E35" s="4">
        <v>-47</v>
      </c>
      <c r="F35" s="5">
        <v>1.9544500000000001E-4</v>
      </c>
      <c r="G35" s="5">
        <v>3.2919000000000001E-5</v>
      </c>
      <c r="H35" s="5">
        <v>1.8680199999999999E-4</v>
      </c>
      <c r="I35" s="5">
        <v>3.57034E-4</v>
      </c>
      <c r="J35" s="5"/>
      <c r="K35" s="5">
        <f t="shared" si="0"/>
        <v>3.82247E-4</v>
      </c>
      <c r="L35" s="5">
        <f t="shared" si="1"/>
        <v>8.6430000000000187E-6</v>
      </c>
      <c r="M35" s="5">
        <f t="shared" si="1"/>
        <v>-3.2411499999999998E-4</v>
      </c>
      <c r="N35">
        <v>1</v>
      </c>
      <c r="O35" s="5">
        <f t="shared" si="2"/>
        <v>2.2611034226560363E-2</v>
      </c>
      <c r="P35" s="5">
        <f t="shared" si="3"/>
        <v>-0.84792032376970905</v>
      </c>
      <c r="Q35" s="5">
        <f t="shared" si="4"/>
        <v>0.84822174832441244</v>
      </c>
      <c r="R35" s="5">
        <f t="shared" si="5"/>
        <v>-0.77206809198122328</v>
      </c>
    </row>
    <row r="36" spans="5:18" x14ac:dyDescent="0.3">
      <c r="E36" s="4">
        <v>-46.5</v>
      </c>
      <c r="F36" s="5">
        <v>3.5366599999999998E-4</v>
      </c>
      <c r="G36" s="5">
        <v>3.4354999999999999E-5</v>
      </c>
      <c r="H36" s="5">
        <v>3.1381999999999997E-4</v>
      </c>
      <c r="I36" s="5">
        <v>6.3735599999999995E-4</v>
      </c>
      <c r="J36" s="5"/>
      <c r="K36" s="5">
        <f t="shared" si="0"/>
        <v>6.674859999999999E-4</v>
      </c>
      <c r="L36" s="5">
        <f t="shared" si="1"/>
        <v>3.9846000000000011E-5</v>
      </c>
      <c r="M36" s="5">
        <f t="shared" si="1"/>
        <v>-6.0300099999999993E-4</v>
      </c>
      <c r="N36">
        <v>1</v>
      </c>
      <c r="O36" s="5">
        <f t="shared" si="2"/>
        <v>5.9695634065733243E-2</v>
      </c>
      <c r="P36" s="5">
        <f t="shared" si="3"/>
        <v>-0.90339123217565609</v>
      </c>
      <c r="Q36" s="5">
        <f t="shared" si="4"/>
        <v>0.9053614124195708</v>
      </c>
      <c r="R36" s="5">
        <f t="shared" si="5"/>
        <v>-0.75240638094014833</v>
      </c>
    </row>
    <row r="37" spans="5:18" x14ac:dyDescent="0.3">
      <c r="E37" s="4">
        <v>-46</v>
      </c>
      <c r="F37" s="5">
        <v>4.9972899999999997E-4</v>
      </c>
      <c r="G37" s="5">
        <v>4.8489000000000003E-5</v>
      </c>
      <c r="H37" s="5">
        <v>4.5660299999999998E-4</v>
      </c>
      <c r="I37" s="5">
        <v>9.6518199999999998E-4</v>
      </c>
      <c r="J37" s="5"/>
      <c r="K37" s="5">
        <f t="shared" si="0"/>
        <v>9.5633199999999995E-4</v>
      </c>
      <c r="L37" s="5">
        <f t="shared" si="1"/>
        <v>4.3125999999999993E-5</v>
      </c>
      <c r="M37" s="5">
        <f t="shared" si="1"/>
        <v>-9.16693E-4</v>
      </c>
      <c r="N37">
        <v>1</v>
      </c>
      <c r="O37" s="5">
        <f t="shared" si="2"/>
        <v>4.5095217978693584E-2</v>
      </c>
      <c r="P37" s="5">
        <f t="shared" si="3"/>
        <v>-0.95855100529941495</v>
      </c>
      <c r="Q37" s="5">
        <f t="shared" si="4"/>
        <v>0.95961117565661191</v>
      </c>
      <c r="R37" s="5">
        <f t="shared" si="5"/>
        <v>-0.76189289719971665</v>
      </c>
    </row>
    <row r="38" spans="5:18" x14ac:dyDescent="0.3">
      <c r="E38" s="4">
        <v>-45.5</v>
      </c>
      <c r="F38" s="5">
        <v>7.4863800000000004E-4</v>
      </c>
      <c r="G38" s="5">
        <v>7.2323000000000005E-5</v>
      </c>
      <c r="H38" s="5">
        <v>7.12994E-4</v>
      </c>
      <c r="I38" s="5">
        <v>1.36114E-3</v>
      </c>
      <c r="J38" s="5"/>
      <c r="K38" s="5">
        <f t="shared" si="0"/>
        <v>1.461632E-3</v>
      </c>
      <c r="L38" s="5">
        <f t="shared" si="1"/>
        <v>3.564400000000004E-5</v>
      </c>
      <c r="M38" s="5">
        <f t="shared" si="1"/>
        <v>-1.288817E-3</v>
      </c>
      <c r="N38">
        <v>1</v>
      </c>
      <c r="O38" s="5">
        <f t="shared" si="2"/>
        <v>2.4386439267886882E-2</v>
      </c>
      <c r="P38" s="5">
        <f t="shared" si="3"/>
        <v>-0.88176572488834404</v>
      </c>
      <c r="Q38" s="5">
        <f t="shared" si="4"/>
        <v>0.88210288062562925</v>
      </c>
      <c r="R38" s="5">
        <f t="shared" si="5"/>
        <v>-0.77157350231843591</v>
      </c>
    </row>
    <row r="39" spans="5:18" x14ac:dyDescent="0.3">
      <c r="E39" s="4">
        <v>-45</v>
      </c>
      <c r="F39" s="5">
        <v>1.39857E-3</v>
      </c>
      <c r="G39" s="5">
        <v>1.2569999999999999E-4</v>
      </c>
      <c r="H39" s="5">
        <v>1.26172E-3</v>
      </c>
      <c r="I39" s="5">
        <v>2.64408E-3</v>
      </c>
      <c r="J39" s="5"/>
      <c r="K39" s="5">
        <f t="shared" si="0"/>
        <v>2.6602900000000001E-3</v>
      </c>
      <c r="L39" s="5">
        <f t="shared" si="1"/>
        <v>1.3684999999999999E-4</v>
      </c>
      <c r="M39" s="5">
        <f t="shared" si="1"/>
        <v>-2.5183800000000002E-3</v>
      </c>
      <c r="N39">
        <v>1</v>
      </c>
      <c r="O39" s="5">
        <f t="shared" si="2"/>
        <v>5.1441760108860306E-2</v>
      </c>
      <c r="P39" s="5">
        <f t="shared" si="3"/>
        <v>-0.94665619161820713</v>
      </c>
      <c r="Q39" s="5">
        <f t="shared" si="4"/>
        <v>0.94805284652923505</v>
      </c>
      <c r="R39" s="5">
        <f t="shared" si="5"/>
        <v>-0.75825461532057059</v>
      </c>
    </row>
    <row r="40" spans="5:18" x14ac:dyDescent="0.3">
      <c r="E40" s="4">
        <v>-44.5</v>
      </c>
      <c r="F40" s="5">
        <v>2.5768399999999999E-3</v>
      </c>
      <c r="G40" s="5">
        <v>2.31148E-4</v>
      </c>
      <c r="H40" s="5">
        <v>2.4199600000000001E-3</v>
      </c>
      <c r="I40" s="5">
        <v>4.7550500000000002E-3</v>
      </c>
      <c r="J40" s="5"/>
      <c r="K40" s="5">
        <f t="shared" si="0"/>
        <v>4.9968E-3</v>
      </c>
      <c r="L40" s="5">
        <f t="shared" si="1"/>
        <v>1.5687999999999987E-4</v>
      </c>
      <c r="M40" s="5">
        <f t="shared" si="1"/>
        <v>-4.5239020000000007E-3</v>
      </c>
      <c r="N40">
        <v>1</v>
      </c>
      <c r="O40" s="5">
        <f t="shared" si="2"/>
        <v>3.1396093499839871E-2</v>
      </c>
      <c r="P40" s="5">
        <f t="shared" si="3"/>
        <v>-0.90535983029138656</v>
      </c>
      <c r="Q40" s="5">
        <f t="shared" si="4"/>
        <v>0.90590404403131952</v>
      </c>
      <c r="R40" s="5">
        <f t="shared" si="5"/>
        <v>-0.76806609484568134</v>
      </c>
    </row>
    <row r="41" spans="5:18" x14ac:dyDescent="0.3">
      <c r="E41" s="4">
        <v>-44</v>
      </c>
      <c r="F41" s="5">
        <v>5.2156700000000004E-3</v>
      </c>
      <c r="G41" s="5">
        <v>3.4278800000000001E-4</v>
      </c>
      <c r="H41" s="5">
        <v>4.5905399999999997E-3</v>
      </c>
      <c r="I41" s="5">
        <v>9.8009700000000009E-3</v>
      </c>
      <c r="J41" s="5"/>
      <c r="K41" s="5">
        <f t="shared" si="0"/>
        <v>9.8062099999999992E-3</v>
      </c>
      <c r="L41" s="5">
        <f t="shared" si="1"/>
        <v>6.2513000000000065E-4</v>
      </c>
      <c r="M41" s="5">
        <f t="shared" si="1"/>
        <v>-9.4581820000000007E-3</v>
      </c>
      <c r="N41">
        <v>1</v>
      </c>
      <c r="O41" s="5">
        <f t="shared" si="2"/>
        <v>6.3748379853174747E-2</v>
      </c>
      <c r="P41" s="5">
        <f t="shared" si="3"/>
        <v>-0.96450942820926755</v>
      </c>
      <c r="Q41" s="5">
        <f t="shared" si="4"/>
        <v>0.96661382828846021</v>
      </c>
      <c r="R41" s="5">
        <f t="shared" si="5"/>
        <v>-0.75239911032049811</v>
      </c>
    </row>
    <row r="42" spans="5:18" x14ac:dyDescent="0.3">
      <c r="E42" s="4">
        <v>-43.5</v>
      </c>
      <c r="F42" s="5">
        <v>1.12E-2</v>
      </c>
      <c r="G42" s="5">
        <v>3.8272300000000002E-4</v>
      </c>
      <c r="H42" s="5">
        <v>9.2950499999999991E-3</v>
      </c>
      <c r="I42" s="5">
        <v>2.0458299999999999E-2</v>
      </c>
      <c r="J42" s="5"/>
      <c r="K42" s="5">
        <f t="shared" si="0"/>
        <v>2.0495050000000001E-2</v>
      </c>
      <c r="L42" s="5">
        <f t="shared" si="1"/>
        <v>1.9049500000000007E-3</v>
      </c>
      <c r="M42" s="5">
        <f t="shared" si="1"/>
        <v>-2.0075576999999997E-2</v>
      </c>
      <c r="N42">
        <v>1</v>
      </c>
      <c r="O42" s="5">
        <f t="shared" si="2"/>
        <v>9.29468335036997E-2</v>
      </c>
      <c r="P42" s="5">
        <f t="shared" si="3"/>
        <v>-0.97953296039775439</v>
      </c>
      <c r="Q42" s="5">
        <f t="shared" si="4"/>
        <v>0.98393289118920768</v>
      </c>
      <c r="R42" s="5">
        <f t="shared" si="5"/>
        <v>-0.73809532976809999</v>
      </c>
    </row>
    <row r="43" spans="5:18" x14ac:dyDescent="0.3">
      <c r="E43" s="4">
        <v>-43</v>
      </c>
      <c r="F43" s="5">
        <v>2.0662400000000001E-2</v>
      </c>
      <c r="G43" s="5">
        <v>4.3147999999999998E-4</v>
      </c>
      <c r="H43" s="5">
        <v>1.7503899999999999E-2</v>
      </c>
      <c r="I43" s="5">
        <v>3.7735200000000003E-2</v>
      </c>
      <c r="J43" s="5"/>
      <c r="K43" s="5">
        <f t="shared" si="0"/>
        <v>3.81663E-2</v>
      </c>
      <c r="L43" s="5">
        <f t="shared" si="1"/>
        <v>3.1585000000000016E-3</v>
      </c>
      <c r="M43" s="5">
        <f t="shared" si="1"/>
        <v>-3.7303720000000005E-2</v>
      </c>
      <c r="N43">
        <v>1</v>
      </c>
      <c r="O43" s="5">
        <f t="shared" si="2"/>
        <v>8.2756253553527628E-2</v>
      </c>
      <c r="P43" s="5">
        <f t="shared" si="3"/>
        <v>-0.97739943353167602</v>
      </c>
      <c r="Q43" s="5">
        <f t="shared" si="4"/>
        <v>0.98089665621321032</v>
      </c>
      <c r="R43" s="5">
        <f t="shared" si="5"/>
        <v>-0.74316397659971856</v>
      </c>
    </row>
    <row r="44" spans="5:18" x14ac:dyDescent="0.3">
      <c r="E44" s="4">
        <v>-42.5</v>
      </c>
      <c r="F44" s="5">
        <v>2.6342500000000001E-2</v>
      </c>
      <c r="G44" s="5">
        <v>4.9108599999999995E-4</v>
      </c>
      <c r="H44" s="5">
        <v>2.1503600000000001E-2</v>
      </c>
      <c r="I44" s="5">
        <v>4.6268700000000003E-2</v>
      </c>
      <c r="J44" s="5"/>
      <c r="K44" s="5">
        <f t="shared" si="0"/>
        <v>4.7846100000000003E-2</v>
      </c>
      <c r="L44" s="5">
        <f t="shared" si="1"/>
        <v>4.8389000000000001E-3</v>
      </c>
      <c r="M44" s="5">
        <f t="shared" si="1"/>
        <v>-4.5777614000000001E-2</v>
      </c>
      <c r="N44">
        <v>1</v>
      </c>
      <c r="O44" s="5">
        <f t="shared" si="2"/>
        <v>0.1011346797335624</v>
      </c>
      <c r="P44" s="5">
        <f t="shared" si="3"/>
        <v>-0.95676792883850514</v>
      </c>
      <c r="Q44" s="5">
        <f t="shared" si="4"/>
        <v>0.96209827621648569</v>
      </c>
      <c r="R44" s="5">
        <f t="shared" si="5"/>
        <v>-0.73274144916381267</v>
      </c>
    </row>
    <row r="45" spans="5:18" x14ac:dyDescent="0.3">
      <c r="E45" s="4">
        <v>-42</v>
      </c>
      <c r="F45" s="5">
        <v>1.9308200000000001E-2</v>
      </c>
      <c r="G45" s="5">
        <v>4.6467999999999998E-4</v>
      </c>
      <c r="H45" s="5">
        <v>1.6086699999999999E-2</v>
      </c>
      <c r="I45" s="5">
        <v>3.4462199999999998E-2</v>
      </c>
      <c r="J45" s="5"/>
      <c r="K45" s="5">
        <f t="shared" si="0"/>
        <v>3.53949E-2</v>
      </c>
      <c r="L45" s="5">
        <f t="shared" si="1"/>
        <v>3.2215000000000021E-3</v>
      </c>
      <c r="M45" s="5">
        <f t="shared" si="1"/>
        <v>-3.3997519999999996E-2</v>
      </c>
      <c r="N45">
        <v>1</v>
      </c>
      <c r="O45" s="5">
        <f t="shared" si="2"/>
        <v>9.1015937324303839E-2</v>
      </c>
      <c r="P45" s="5">
        <f t="shared" si="3"/>
        <v>-0.96052030094731156</v>
      </c>
      <c r="Q45" s="5">
        <f t="shared" si="4"/>
        <v>0.96482285906737075</v>
      </c>
      <c r="R45" s="5">
        <f t="shared" si="5"/>
        <v>-0.73816075019277461</v>
      </c>
    </row>
    <row r="46" spans="5:18" x14ac:dyDescent="0.3">
      <c r="E46" s="4">
        <v>-41.5</v>
      </c>
      <c r="F46" s="5">
        <v>2.2754799999999999E-2</v>
      </c>
      <c r="G46" s="5">
        <v>5.1284200000000001E-4</v>
      </c>
      <c r="H46" s="5">
        <v>1.87207E-2</v>
      </c>
      <c r="I46" s="5">
        <v>4.1088300000000001E-2</v>
      </c>
      <c r="J46" s="5"/>
      <c r="K46" s="5">
        <f t="shared" si="0"/>
        <v>4.1475499999999998E-2</v>
      </c>
      <c r="L46" s="5">
        <f t="shared" si="1"/>
        <v>4.0340999999999988E-3</v>
      </c>
      <c r="M46" s="5">
        <f t="shared" si="1"/>
        <v>-4.0575458000000002E-2</v>
      </c>
      <c r="N46">
        <v>1</v>
      </c>
      <c r="O46" s="5">
        <f t="shared" si="2"/>
        <v>9.7264650215187251E-2</v>
      </c>
      <c r="P46" s="5">
        <f t="shared" si="3"/>
        <v>-0.97829942978384843</v>
      </c>
      <c r="Q46" s="5">
        <f t="shared" si="4"/>
        <v>0.98312267113361074</v>
      </c>
      <c r="R46" s="5">
        <f t="shared" si="5"/>
        <v>-0.73584990895650682</v>
      </c>
    </row>
    <row r="47" spans="5:18" x14ac:dyDescent="0.3">
      <c r="E47" s="4">
        <v>-41</v>
      </c>
      <c r="F47" s="5">
        <v>2.3304100000000001E-2</v>
      </c>
      <c r="G47" s="5">
        <v>5.5212200000000005E-4</v>
      </c>
      <c r="H47" s="5">
        <v>1.8696000000000001E-2</v>
      </c>
      <c r="I47" s="5">
        <v>4.0958599999999998E-2</v>
      </c>
      <c r="J47" s="5"/>
      <c r="K47" s="5">
        <f t="shared" si="0"/>
        <v>4.2000099999999999E-2</v>
      </c>
      <c r="L47" s="5">
        <f t="shared" si="1"/>
        <v>4.6081000000000004E-3</v>
      </c>
      <c r="M47" s="5">
        <f t="shared" si="1"/>
        <v>-4.0406477999999996E-2</v>
      </c>
      <c r="N47">
        <v>1</v>
      </c>
      <c r="O47" s="5">
        <f t="shared" si="2"/>
        <v>0.10971640543712992</v>
      </c>
      <c r="P47" s="5">
        <f t="shared" si="3"/>
        <v>-0.96205670938878707</v>
      </c>
      <c r="Q47" s="5">
        <f t="shared" si="4"/>
        <v>0.96829272521383003</v>
      </c>
      <c r="R47" s="5">
        <f t="shared" si="5"/>
        <v>-0.72862166208063528</v>
      </c>
    </row>
    <row r="48" spans="5:18" x14ac:dyDescent="0.3">
      <c r="E48" s="4">
        <v>-40.5</v>
      </c>
      <c r="F48" s="5">
        <v>2.6889900000000001E-2</v>
      </c>
      <c r="G48" s="5">
        <v>5.8281800000000003E-4</v>
      </c>
      <c r="H48" s="5">
        <v>2.19308E-2</v>
      </c>
      <c r="I48" s="5">
        <v>4.82256E-2</v>
      </c>
      <c r="J48" s="5"/>
      <c r="K48" s="5">
        <f t="shared" si="0"/>
        <v>4.8820700000000002E-2</v>
      </c>
      <c r="L48" s="5">
        <f t="shared" si="1"/>
        <v>4.959100000000001E-3</v>
      </c>
      <c r="M48" s="5">
        <f t="shared" si="1"/>
        <v>-4.7642782000000002E-2</v>
      </c>
      <c r="N48">
        <v>1</v>
      </c>
      <c r="O48" s="5">
        <f t="shared" si="2"/>
        <v>0.10157781432875811</v>
      </c>
      <c r="P48" s="5">
        <f t="shared" si="3"/>
        <v>-0.9758725704465524</v>
      </c>
      <c r="Q48" s="5">
        <f t="shared" si="4"/>
        <v>0.98114490576762869</v>
      </c>
      <c r="R48" s="5">
        <f t="shared" si="5"/>
        <v>-0.73354030131970915</v>
      </c>
    </row>
    <row r="49" spans="5:18" x14ac:dyDescent="0.3">
      <c r="E49" s="4">
        <v>-40</v>
      </c>
      <c r="F49" s="5">
        <v>2.2855899999999998E-2</v>
      </c>
      <c r="G49" s="5">
        <v>5.7119500000000004E-4</v>
      </c>
      <c r="H49" s="5">
        <v>1.8682600000000001E-2</v>
      </c>
      <c r="I49" s="5">
        <v>4.0897599999999999E-2</v>
      </c>
      <c r="J49" s="5"/>
      <c r="K49" s="5">
        <f t="shared" si="0"/>
        <v>4.1538499999999999E-2</v>
      </c>
      <c r="L49" s="5">
        <f t="shared" si="1"/>
        <v>4.1732999999999978E-3</v>
      </c>
      <c r="M49" s="5">
        <f t="shared" si="1"/>
        <v>-4.0326404999999996E-2</v>
      </c>
      <c r="N49">
        <v>1</v>
      </c>
      <c r="O49" s="5">
        <f t="shared" si="2"/>
        <v>0.10046824030718485</v>
      </c>
      <c r="P49" s="5">
        <f t="shared" si="3"/>
        <v>-0.97081996220373867</v>
      </c>
      <c r="Q49" s="5">
        <f t="shared" si="4"/>
        <v>0.97600474708051033</v>
      </c>
      <c r="R49" s="5">
        <f t="shared" si="5"/>
        <v>-0.73383769519171249</v>
      </c>
    </row>
    <row r="50" spans="5:18" x14ac:dyDescent="0.3">
      <c r="E50" s="4">
        <v>-39.5</v>
      </c>
      <c r="F50" s="5">
        <v>2.6521800000000002E-2</v>
      </c>
      <c r="G50" s="5">
        <v>6.2257399999999998E-4</v>
      </c>
      <c r="H50" s="5">
        <v>2.1408199999999999E-2</v>
      </c>
      <c r="I50" s="5">
        <v>4.6528100000000003E-2</v>
      </c>
      <c r="J50" s="5"/>
      <c r="K50" s="5">
        <f t="shared" si="0"/>
        <v>4.793E-2</v>
      </c>
      <c r="L50" s="5">
        <f t="shared" si="1"/>
        <v>5.1136000000000029E-3</v>
      </c>
      <c r="M50" s="5">
        <f t="shared" si="1"/>
        <v>-4.5905526000000002E-2</v>
      </c>
      <c r="N50">
        <v>1</v>
      </c>
      <c r="O50" s="5">
        <f t="shared" si="2"/>
        <v>0.10668892134362618</v>
      </c>
      <c r="P50" s="5">
        <f t="shared" si="3"/>
        <v>-0.95776186104736072</v>
      </c>
      <c r="Q50" s="5">
        <f t="shared" si="4"/>
        <v>0.9636857934069436</v>
      </c>
      <c r="R50" s="5">
        <f t="shared" si="5"/>
        <v>-0.72992983939617784</v>
      </c>
    </row>
    <row r="51" spans="5:18" x14ac:dyDescent="0.3">
      <c r="E51" s="4">
        <v>-39</v>
      </c>
      <c r="F51" s="5">
        <v>2.9680399999999999E-2</v>
      </c>
      <c r="G51" s="5">
        <v>6.6155599999999999E-4</v>
      </c>
      <c r="H51" s="5">
        <v>2.3805699999999999E-2</v>
      </c>
      <c r="I51" s="5">
        <v>5.1937299999999999E-2</v>
      </c>
      <c r="J51" s="5"/>
      <c r="K51" s="5">
        <f t="shared" si="0"/>
        <v>5.3486099999999995E-2</v>
      </c>
      <c r="L51" s="5">
        <f t="shared" si="1"/>
        <v>5.8747000000000001E-3</v>
      </c>
      <c r="M51" s="5">
        <f t="shared" si="1"/>
        <v>-5.1275743999999998E-2</v>
      </c>
      <c r="N51">
        <v>1</v>
      </c>
      <c r="O51" s="5">
        <f t="shared" si="2"/>
        <v>0.10983601346891997</v>
      </c>
      <c r="P51" s="5">
        <f t="shared" si="3"/>
        <v>-0.95867419759526318</v>
      </c>
      <c r="Q51" s="5">
        <f t="shared" si="4"/>
        <v>0.96494568084927268</v>
      </c>
      <c r="R51" s="5">
        <f t="shared" si="5"/>
        <v>-0.72836148825517422</v>
      </c>
    </row>
    <row r="52" spans="5:18" x14ac:dyDescent="0.3">
      <c r="E52" s="4">
        <v>-38.5</v>
      </c>
      <c r="F52" s="5">
        <v>3.2581600000000002E-2</v>
      </c>
      <c r="G52" s="5">
        <v>7.0184800000000003E-4</v>
      </c>
      <c r="H52" s="5">
        <v>2.62014E-2</v>
      </c>
      <c r="I52" s="5">
        <v>5.7178699999999999E-2</v>
      </c>
      <c r="J52" s="5"/>
      <c r="K52" s="5">
        <f t="shared" si="0"/>
        <v>5.8783000000000002E-2</v>
      </c>
      <c r="L52" s="5">
        <f t="shared" si="1"/>
        <v>6.3802000000000025E-3</v>
      </c>
      <c r="M52" s="5">
        <f t="shared" si="1"/>
        <v>-5.6476852000000001E-2</v>
      </c>
      <c r="N52">
        <v>1</v>
      </c>
      <c r="O52" s="5">
        <f t="shared" si="2"/>
        <v>0.10853818280795471</v>
      </c>
      <c r="P52" s="5">
        <f t="shared" si="3"/>
        <v>-0.96076845346443696</v>
      </c>
      <c r="Q52" s="5">
        <f t="shared" si="4"/>
        <v>0.96687980550826425</v>
      </c>
      <c r="R52" s="5">
        <f t="shared" si="5"/>
        <v>-0.72915154368958535</v>
      </c>
    </row>
    <row r="53" spans="5:18" x14ac:dyDescent="0.3">
      <c r="E53" s="4">
        <v>-38</v>
      </c>
      <c r="F53" s="5">
        <v>3.3695500000000003E-2</v>
      </c>
      <c r="G53" s="5">
        <v>7.2723999999999998E-4</v>
      </c>
      <c r="H53" s="5">
        <v>2.74316E-2</v>
      </c>
      <c r="I53" s="5">
        <v>5.96316E-2</v>
      </c>
      <c r="J53" s="5"/>
      <c r="K53" s="5">
        <f t="shared" si="0"/>
        <v>6.1127100000000004E-2</v>
      </c>
      <c r="L53" s="5">
        <f t="shared" si="1"/>
        <v>6.2639000000000028E-3</v>
      </c>
      <c r="M53" s="5">
        <f t="shared" si="1"/>
        <v>-5.8904360000000003E-2</v>
      </c>
      <c r="N53">
        <v>1</v>
      </c>
      <c r="O53" s="5">
        <f t="shared" si="2"/>
        <v>0.10247337105800867</v>
      </c>
      <c r="P53" s="5">
        <f t="shared" si="3"/>
        <v>-0.9636374046863011</v>
      </c>
      <c r="Q53" s="5">
        <f t="shared" si="4"/>
        <v>0.9690706060378379</v>
      </c>
      <c r="R53" s="5">
        <f t="shared" si="5"/>
        <v>-0.73242714644393259</v>
      </c>
    </row>
    <row r="54" spans="5:18" x14ac:dyDescent="0.3">
      <c r="E54" s="4">
        <v>-37.5</v>
      </c>
      <c r="F54" s="5">
        <v>3.4143699999999999E-2</v>
      </c>
      <c r="G54" s="5">
        <v>7.2902799999999995E-4</v>
      </c>
      <c r="H54" s="5">
        <v>2.7927500000000001E-2</v>
      </c>
      <c r="I54" s="5">
        <v>6.0169500000000001E-2</v>
      </c>
      <c r="J54" s="5"/>
      <c r="K54" s="5">
        <f t="shared" si="0"/>
        <v>6.20712E-2</v>
      </c>
      <c r="L54" s="5">
        <f t="shared" si="1"/>
        <v>6.2161999999999981E-3</v>
      </c>
      <c r="M54" s="5">
        <f t="shared" si="1"/>
        <v>-5.9440472000000001E-2</v>
      </c>
      <c r="N54">
        <v>1</v>
      </c>
      <c r="O54" s="5">
        <f t="shared" si="2"/>
        <v>0.10014628362267844</v>
      </c>
      <c r="P54" s="5">
        <f t="shared" si="3"/>
        <v>-0.95761757465620123</v>
      </c>
      <c r="Q54" s="5">
        <f t="shared" si="4"/>
        <v>0.96283991266142421</v>
      </c>
      <c r="R54" s="5">
        <f t="shared" si="5"/>
        <v>-0.73329825724634823</v>
      </c>
    </row>
    <row r="55" spans="5:18" x14ac:dyDescent="0.3">
      <c r="E55" s="4">
        <v>-37</v>
      </c>
      <c r="F55" s="5">
        <v>3.2219200000000003E-2</v>
      </c>
      <c r="G55" s="5">
        <v>7.5847299999999996E-4</v>
      </c>
      <c r="H55" s="5">
        <v>2.6340599999999999E-2</v>
      </c>
      <c r="I55" s="5">
        <v>5.71978E-2</v>
      </c>
      <c r="J55" s="5"/>
      <c r="K55" s="5">
        <f t="shared" si="0"/>
        <v>5.8559800000000002E-2</v>
      </c>
      <c r="L55" s="5">
        <f t="shared" si="1"/>
        <v>5.8786000000000047E-3</v>
      </c>
      <c r="M55" s="5">
        <f t="shared" si="1"/>
        <v>-5.6439326999999997E-2</v>
      </c>
      <c r="N55">
        <v>1</v>
      </c>
      <c r="O55" s="5">
        <f t="shared" si="2"/>
        <v>0.10038627181103768</v>
      </c>
      <c r="P55" s="5">
        <f t="shared" si="3"/>
        <v>-0.96378961335250457</v>
      </c>
      <c r="Q55" s="5">
        <f t="shared" si="4"/>
        <v>0.96900352031057657</v>
      </c>
      <c r="R55" s="5">
        <f t="shared" si="5"/>
        <v>-0.7335063450345497</v>
      </c>
    </row>
    <row r="56" spans="5:18" x14ac:dyDescent="0.3">
      <c r="E56" s="4">
        <v>-36.5</v>
      </c>
      <c r="F56" s="5">
        <v>3.5332000000000002E-2</v>
      </c>
      <c r="G56" s="5">
        <v>7.9924200000000003E-4</v>
      </c>
      <c r="H56" s="5">
        <v>2.8848800000000001E-2</v>
      </c>
      <c r="I56" s="5">
        <v>6.2794199999999994E-2</v>
      </c>
      <c r="J56" s="5"/>
      <c r="K56" s="5">
        <f t="shared" si="0"/>
        <v>6.418080000000001E-2</v>
      </c>
      <c r="L56" s="5">
        <f t="shared" si="1"/>
        <v>6.4832000000000015E-3</v>
      </c>
      <c r="M56" s="5">
        <f t="shared" si="1"/>
        <v>-6.1994957999999996E-2</v>
      </c>
      <c r="N56">
        <v>1</v>
      </c>
      <c r="O56" s="5">
        <f t="shared" si="2"/>
        <v>0.10101463365991076</v>
      </c>
      <c r="P56" s="5">
        <f t="shared" si="3"/>
        <v>-0.9659424313813475</v>
      </c>
      <c r="Q56" s="5">
        <f t="shared" si="4"/>
        <v>0.9712099345436882</v>
      </c>
      <c r="R56" s="5">
        <f t="shared" si="5"/>
        <v>-0.73329941015016042</v>
      </c>
    </row>
    <row r="57" spans="5:18" x14ac:dyDescent="0.3">
      <c r="E57" s="4">
        <v>-36</v>
      </c>
      <c r="F57" s="5">
        <v>3.7920200000000001E-2</v>
      </c>
      <c r="G57" s="5">
        <v>8.3834299999999997E-4</v>
      </c>
      <c r="H57" s="5">
        <v>3.1280799999999997E-2</v>
      </c>
      <c r="I57" s="5">
        <v>6.7547300000000005E-2</v>
      </c>
      <c r="J57" s="5"/>
      <c r="K57" s="5">
        <f t="shared" si="0"/>
        <v>6.9200999999999999E-2</v>
      </c>
      <c r="L57" s="5">
        <f t="shared" si="1"/>
        <v>6.6394000000000036E-3</v>
      </c>
      <c r="M57" s="5">
        <f t="shared" si="1"/>
        <v>-6.6708956999999999E-2</v>
      </c>
      <c r="N57">
        <v>1</v>
      </c>
      <c r="O57" s="5">
        <f t="shared" si="2"/>
        <v>9.5943700235545784E-2</v>
      </c>
      <c r="P57" s="5">
        <f t="shared" si="3"/>
        <v>-0.96398833831881048</v>
      </c>
      <c r="Q57" s="5">
        <f t="shared" si="4"/>
        <v>0.96875110840171408</v>
      </c>
      <c r="R57" s="5">
        <f t="shared" si="5"/>
        <v>-0.73579757875352081</v>
      </c>
    </row>
    <row r="58" spans="5:18" x14ac:dyDescent="0.3">
      <c r="E58" s="4">
        <v>-35.5</v>
      </c>
      <c r="F58" s="5">
        <v>3.6289500000000002E-2</v>
      </c>
      <c r="G58" s="5">
        <v>8.3625699999999997E-4</v>
      </c>
      <c r="H58" s="5">
        <v>3.04338E-2</v>
      </c>
      <c r="I58" s="5">
        <v>6.5567500000000001E-2</v>
      </c>
      <c r="J58" s="5"/>
      <c r="K58" s="5">
        <f t="shared" si="0"/>
        <v>6.6723299999999999E-2</v>
      </c>
      <c r="L58" s="5">
        <f t="shared" si="1"/>
        <v>5.8557000000000019E-3</v>
      </c>
      <c r="M58" s="5">
        <f t="shared" si="1"/>
        <v>-6.4731242999999994E-2</v>
      </c>
      <c r="N58">
        <v>1</v>
      </c>
      <c r="O58" s="5">
        <f t="shared" si="2"/>
        <v>8.7760947075459422E-2</v>
      </c>
      <c r="P58" s="5">
        <f t="shared" si="3"/>
        <v>-0.97014450724109857</v>
      </c>
      <c r="Q58" s="5">
        <f t="shared" si="4"/>
        <v>0.97410592276284591</v>
      </c>
      <c r="R58" s="5">
        <f t="shared" si="5"/>
        <v>-0.74029007747732667</v>
      </c>
    </row>
    <row r="59" spans="5:18" x14ac:dyDescent="0.3">
      <c r="E59" s="4">
        <v>-35</v>
      </c>
      <c r="F59" s="5">
        <v>4.2671399999999998E-2</v>
      </c>
      <c r="G59" s="5">
        <v>8.7786099999999996E-4</v>
      </c>
      <c r="H59" s="5">
        <v>3.5377699999999998E-2</v>
      </c>
      <c r="I59" s="5">
        <v>7.5596300000000005E-2</v>
      </c>
      <c r="J59" s="5"/>
      <c r="K59" s="5">
        <f t="shared" si="0"/>
        <v>7.8049099999999996E-2</v>
      </c>
      <c r="L59" s="5">
        <f t="shared" si="1"/>
        <v>7.2937000000000002E-3</v>
      </c>
      <c r="M59" s="5">
        <f t="shared" si="1"/>
        <v>-7.4718439000000011E-2</v>
      </c>
      <c r="N59">
        <v>1</v>
      </c>
      <c r="O59" s="5">
        <f t="shared" si="2"/>
        <v>9.3450148688453819E-2</v>
      </c>
      <c r="P59" s="5">
        <f t="shared" si="3"/>
        <v>-0.9573260806338576</v>
      </c>
      <c r="Q59" s="5">
        <f t="shared" si="4"/>
        <v>0.96187637196870435</v>
      </c>
      <c r="R59" s="5">
        <f t="shared" si="5"/>
        <v>-0.73674441198438156</v>
      </c>
    </row>
    <row r="60" spans="5:18" x14ac:dyDescent="0.3">
      <c r="E60" s="4">
        <v>-34.5</v>
      </c>
      <c r="F60" s="5">
        <v>4.05943E-2</v>
      </c>
      <c r="G60" s="5">
        <v>8.9860299999999999E-4</v>
      </c>
      <c r="H60" s="5">
        <v>3.4191399999999997E-2</v>
      </c>
      <c r="I60" s="5">
        <v>7.3669899999999996E-2</v>
      </c>
      <c r="J60" s="5"/>
      <c r="K60" s="5">
        <f t="shared" si="0"/>
        <v>7.4785699999999997E-2</v>
      </c>
      <c r="L60" s="5">
        <f t="shared" si="1"/>
        <v>6.402900000000003E-3</v>
      </c>
      <c r="M60" s="5">
        <f t="shared" si="1"/>
        <v>-7.2771296999999999E-2</v>
      </c>
      <c r="N60">
        <v>1</v>
      </c>
      <c r="O60" s="5">
        <f t="shared" si="2"/>
        <v>8.5616635265832949E-2</v>
      </c>
      <c r="P60" s="5">
        <f t="shared" si="3"/>
        <v>-0.97306432914313834</v>
      </c>
      <c r="Q60" s="5">
        <f t="shared" si="4"/>
        <v>0.97682362629342079</v>
      </c>
      <c r="R60" s="5">
        <f t="shared" si="5"/>
        <v>-0.74151785894169642</v>
      </c>
    </row>
    <row r="61" spans="5:18" x14ac:dyDescent="0.3">
      <c r="E61" s="4">
        <v>-34</v>
      </c>
      <c r="F61" s="5">
        <v>4.1431700000000002E-2</v>
      </c>
      <c r="G61" s="5">
        <v>9.6673099999999997E-4</v>
      </c>
      <c r="H61" s="5">
        <v>3.4101699999999999E-2</v>
      </c>
      <c r="I61" s="5">
        <v>7.3147299999999998E-2</v>
      </c>
      <c r="J61" s="5"/>
      <c r="K61" s="5">
        <f t="shared" si="0"/>
        <v>7.5533400000000001E-2</v>
      </c>
      <c r="L61" s="5">
        <f t="shared" si="1"/>
        <v>7.3300000000000032E-3</v>
      </c>
      <c r="M61" s="5">
        <f t="shared" si="1"/>
        <v>-7.2180569E-2</v>
      </c>
      <c r="N61">
        <v>1</v>
      </c>
      <c r="O61" s="5">
        <f t="shared" si="2"/>
        <v>9.7043162362610486E-2</v>
      </c>
      <c r="P61" s="5">
        <f t="shared" si="3"/>
        <v>-0.9556112792486503</v>
      </c>
      <c r="Q61" s="5">
        <f t="shared" si="4"/>
        <v>0.96052604982300083</v>
      </c>
      <c r="R61" s="5">
        <f t="shared" si="5"/>
        <v>-0.73479619531522611</v>
      </c>
    </row>
    <row r="62" spans="5:18" x14ac:dyDescent="0.3">
      <c r="E62" s="4">
        <v>-33.5</v>
      </c>
      <c r="F62" s="5">
        <v>4.6234400000000002E-2</v>
      </c>
      <c r="G62" s="5">
        <v>9.6142700000000005E-4</v>
      </c>
      <c r="H62" s="5">
        <v>3.9072299999999997E-2</v>
      </c>
      <c r="I62" s="5">
        <v>8.2497100000000004E-2</v>
      </c>
      <c r="J62" s="5"/>
      <c r="K62" s="5">
        <f t="shared" si="0"/>
        <v>8.5306699999999999E-2</v>
      </c>
      <c r="L62" s="5">
        <f t="shared" si="1"/>
        <v>7.1621000000000046E-3</v>
      </c>
      <c r="M62" s="5">
        <f t="shared" si="1"/>
        <v>-8.1535673000000003E-2</v>
      </c>
      <c r="N62">
        <v>1</v>
      </c>
      <c r="O62" s="5">
        <f t="shared" si="2"/>
        <v>8.3957063161510234E-2</v>
      </c>
      <c r="P62" s="5">
        <f t="shared" si="3"/>
        <v>-0.95579448038665193</v>
      </c>
      <c r="Q62" s="5">
        <f t="shared" si="4"/>
        <v>0.95947479236939615</v>
      </c>
      <c r="R62" s="5">
        <f t="shared" si="5"/>
        <v>-0.74159056412769497</v>
      </c>
    </row>
    <row r="63" spans="5:18" x14ac:dyDescent="0.3">
      <c r="E63" s="4">
        <v>-33</v>
      </c>
      <c r="F63" s="5">
        <v>5.01406E-2</v>
      </c>
      <c r="G63" s="5">
        <v>1.0626399999999999E-3</v>
      </c>
      <c r="H63" s="5">
        <v>4.1721599999999998E-2</v>
      </c>
      <c r="I63" s="5">
        <v>8.9134699999999997E-2</v>
      </c>
      <c r="J63" s="5"/>
      <c r="K63" s="5">
        <f t="shared" si="0"/>
        <v>9.1862200000000005E-2</v>
      </c>
      <c r="L63" s="5">
        <f t="shared" si="1"/>
        <v>8.4190000000000029E-3</v>
      </c>
      <c r="M63" s="5">
        <f t="shared" si="1"/>
        <v>-8.8072059999999994E-2</v>
      </c>
      <c r="N63">
        <v>1</v>
      </c>
      <c r="O63" s="5">
        <f t="shared" si="2"/>
        <v>9.1648142543940839E-2</v>
      </c>
      <c r="P63" s="5">
        <f t="shared" si="3"/>
        <v>-0.95874102732135735</v>
      </c>
      <c r="Q63" s="5">
        <f t="shared" si="4"/>
        <v>0.9631114886143588</v>
      </c>
      <c r="R63" s="5">
        <f t="shared" si="5"/>
        <v>-0.73774686630317132</v>
      </c>
    </row>
    <row r="64" spans="5:18" x14ac:dyDescent="0.3">
      <c r="E64" s="4">
        <v>-32.5</v>
      </c>
      <c r="F64" s="5">
        <v>5.2047999999999997E-2</v>
      </c>
      <c r="G64" s="5">
        <v>1.14013E-3</v>
      </c>
      <c r="H64" s="5">
        <v>4.2576099999999999E-2</v>
      </c>
      <c r="I64" s="5">
        <v>9.1030600000000003E-2</v>
      </c>
      <c r="J64" s="5"/>
      <c r="K64" s="5">
        <f t="shared" si="0"/>
        <v>9.4624099999999989E-2</v>
      </c>
      <c r="L64" s="5">
        <f t="shared" si="1"/>
        <v>9.4718999999999984E-3</v>
      </c>
      <c r="M64" s="5">
        <f t="shared" si="1"/>
        <v>-8.989047E-2</v>
      </c>
      <c r="N64">
        <v>1</v>
      </c>
      <c r="O64" s="5">
        <f t="shared" si="2"/>
        <v>0.10010029157476795</v>
      </c>
      <c r="P64" s="5">
        <f t="shared" si="3"/>
        <v>-0.94997437227936654</v>
      </c>
      <c r="Q64" s="5">
        <f t="shared" si="4"/>
        <v>0.95523367631220479</v>
      </c>
      <c r="R64" s="5">
        <f t="shared" si="5"/>
        <v>-0.73290608235953492</v>
      </c>
    </row>
    <row r="65" spans="5:18" x14ac:dyDescent="0.3">
      <c r="E65" s="4">
        <v>-32</v>
      </c>
      <c r="F65" s="5">
        <v>5.2864300000000003E-2</v>
      </c>
      <c r="G65" s="5">
        <v>1.14609E-3</v>
      </c>
      <c r="H65" s="5">
        <v>4.4073300000000003E-2</v>
      </c>
      <c r="I65" s="5">
        <v>9.3773400000000007E-2</v>
      </c>
      <c r="J65" s="5"/>
      <c r="K65" s="5">
        <f t="shared" si="0"/>
        <v>9.6937600000000013E-2</v>
      </c>
      <c r="L65" s="5">
        <f t="shared" si="1"/>
        <v>8.7910000000000002E-3</v>
      </c>
      <c r="M65" s="5">
        <f t="shared" si="1"/>
        <v>-9.2627310000000004E-2</v>
      </c>
      <c r="N65">
        <v>1</v>
      </c>
      <c r="O65" s="5">
        <f t="shared" si="2"/>
        <v>9.0687204964843351E-2</v>
      </c>
      <c r="P65" s="5">
        <f t="shared" si="3"/>
        <v>-0.95553541659789387</v>
      </c>
      <c r="Q65" s="5">
        <f t="shared" si="4"/>
        <v>0.95982920434692243</v>
      </c>
      <c r="R65" s="5">
        <f t="shared" si="5"/>
        <v>-0.73808626849128744</v>
      </c>
    </row>
    <row r="66" spans="5:18" x14ac:dyDescent="0.3">
      <c r="E66" s="4">
        <v>-31.5</v>
      </c>
      <c r="F66" s="5">
        <v>5.3551000000000001E-2</v>
      </c>
      <c r="G66" s="5">
        <v>1.22762E-3</v>
      </c>
      <c r="H66" s="5">
        <v>4.4212599999999998E-2</v>
      </c>
      <c r="I66" s="5">
        <v>9.5436599999999996E-2</v>
      </c>
      <c r="J66" s="5"/>
      <c r="K66" s="5">
        <f t="shared" si="0"/>
        <v>9.7763600000000006E-2</v>
      </c>
      <c r="L66" s="5">
        <f t="shared" si="1"/>
        <v>9.3384000000000036E-3</v>
      </c>
      <c r="M66" s="5">
        <f t="shared" si="1"/>
        <v>-9.4208979999999998E-2</v>
      </c>
      <c r="N66">
        <v>1</v>
      </c>
      <c r="O66" s="5">
        <f t="shared" si="2"/>
        <v>9.5520214067403436E-2</v>
      </c>
      <c r="P66" s="5">
        <f t="shared" si="3"/>
        <v>-0.96364065971384028</v>
      </c>
      <c r="Q66" s="5">
        <f t="shared" si="4"/>
        <v>0.96836327498992236</v>
      </c>
      <c r="R66" s="5">
        <f t="shared" si="5"/>
        <v>-0.73599738526051317</v>
      </c>
    </row>
    <row r="67" spans="5:18" x14ac:dyDescent="0.3">
      <c r="E67" s="4">
        <v>-31</v>
      </c>
      <c r="F67" s="5">
        <v>5.7869200000000003E-2</v>
      </c>
      <c r="G67" s="5">
        <v>1.27388E-3</v>
      </c>
      <c r="H67" s="5">
        <v>4.7889899999999999E-2</v>
      </c>
      <c r="I67" s="5">
        <v>0.10348599999999999</v>
      </c>
      <c r="J67" s="5"/>
      <c r="K67" s="5">
        <f t="shared" si="0"/>
        <v>0.10575909999999999</v>
      </c>
      <c r="L67" s="5">
        <f t="shared" si="1"/>
        <v>9.9793000000000034E-3</v>
      </c>
      <c r="M67" s="5">
        <f t="shared" si="1"/>
        <v>-0.10221211999999999</v>
      </c>
      <c r="N67">
        <v>1</v>
      </c>
      <c r="O67" s="5">
        <f t="shared" si="2"/>
        <v>9.4358783310372382E-2</v>
      </c>
      <c r="P67" s="5">
        <f t="shared" si="3"/>
        <v>-0.96646170400466713</v>
      </c>
      <c r="Q67" s="5">
        <f t="shared" si="4"/>
        <v>0.97105705563340539</v>
      </c>
      <c r="R67" s="5">
        <f t="shared" si="5"/>
        <v>-0.73673577514142408</v>
      </c>
    </row>
    <row r="68" spans="5:18" x14ac:dyDescent="0.3">
      <c r="E68" s="4">
        <v>-30.5</v>
      </c>
      <c r="F68" s="5">
        <v>6.4773999999999998E-2</v>
      </c>
      <c r="G68" s="5">
        <v>1.3253799999999999E-3</v>
      </c>
      <c r="H68" s="5">
        <v>5.3863800000000003E-2</v>
      </c>
      <c r="I68" s="5">
        <v>0.113923</v>
      </c>
      <c r="J68" s="5"/>
      <c r="K68" s="5">
        <f t="shared" si="0"/>
        <v>0.1186378</v>
      </c>
      <c r="L68" s="5">
        <f t="shared" si="1"/>
        <v>1.0910199999999995E-2</v>
      </c>
      <c r="M68" s="5">
        <f t="shared" si="1"/>
        <v>-0.11259762</v>
      </c>
      <c r="N68">
        <v>1</v>
      </c>
      <c r="O68" s="5">
        <f t="shared" si="2"/>
        <v>9.1962258234727839E-2</v>
      </c>
      <c r="P68" s="5">
        <f t="shared" si="3"/>
        <v>-0.94908722177923055</v>
      </c>
      <c r="Q68" s="5">
        <f t="shared" si="4"/>
        <v>0.95353217642838306</v>
      </c>
      <c r="R68" s="5">
        <f t="shared" si="5"/>
        <v>-0.73710119786980355</v>
      </c>
    </row>
    <row r="69" spans="5:18" x14ac:dyDescent="0.3">
      <c r="E69" s="4">
        <v>-30</v>
      </c>
      <c r="F69" s="5">
        <v>6.07836E-2</v>
      </c>
      <c r="G69" s="5">
        <v>1.3866499999999999E-3</v>
      </c>
      <c r="H69" s="5">
        <v>5.0812000000000003E-2</v>
      </c>
      <c r="I69" s="5">
        <v>0.10904</v>
      </c>
      <c r="J69" s="5"/>
      <c r="K69" s="5">
        <f t="shared" si="0"/>
        <v>0.1115956</v>
      </c>
      <c r="L69" s="5">
        <f t="shared" si="1"/>
        <v>9.9715999999999971E-3</v>
      </c>
      <c r="M69" s="5">
        <f t="shared" si="1"/>
        <v>-0.10765334999999999</v>
      </c>
      <c r="N69">
        <v>1</v>
      </c>
      <c r="O69" s="5">
        <f t="shared" si="2"/>
        <v>8.9354777428500731E-2</v>
      </c>
      <c r="P69" s="5">
        <f t="shared" si="3"/>
        <v>-0.96467378642168677</v>
      </c>
      <c r="Q69" s="5">
        <f t="shared" si="4"/>
        <v>0.96880327748127015</v>
      </c>
      <c r="R69" s="5">
        <f t="shared" si="5"/>
        <v>-0.73921647016859771</v>
      </c>
    </row>
    <row r="70" spans="5:18" x14ac:dyDescent="0.3">
      <c r="E70" s="4">
        <v>-29.5</v>
      </c>
      <c r="F70" s="5">
        <v>6.5071599999999993E-2</v>
      </c>
      <c r="G70" s="5">
        <v>1.4605600000000001E-3</v>
      </c>
      <c r="H70" s="5">
        <v>5.3444100000000001E-2</v>
      </c>
      <c r="I70" s="5">
        <v>0.114106</v>
      </c>
      <c r="J70" s="5"/>
      <c r="K70" s="5">
        <f t="shared" si="0"/>
        <v>0.1185157</v>
      </c>
      <c r="L70" s="5">
        <f t="shared" si="1"/>
        <v>1.1627499999999992E-2</v>
      </c>
      <c r="M70" s="5">
        <f t="shared" si="1"/>
        <v>-0.11264544</v>
      </c>
      <c r="N70">
        <v>1</v>
      </c>
      <c r="O70" s="5">
        <f t="shared" si="2"/>
        <v>9.8109364413322381E-2</v>
      </c>
      <c r="P70" s="5">
        <f t="shared" si="3"/>
        <v>-0.95046850332909483</v>
      </c>
      <c r="Q70" s="5">
        <f t="shared" si="4"/>
        <v>0.95551861478792532</v>
      </c>
      <c r="R70" s="5">
        <f t="shared" si="5"/>
        <v>-0.73396924730084956</v>
      </c>
    </row>
    <row r="71" spans="5:18" x14ac:dyDescent="0.3">
      <c r="E71" s="4">
        <v>-29</v>
      </c>
      <c r="F71" s="5">
        <v>7.2098300000000004E-2</v>
      </c>
      <c r="G71" s="5">
        <v>1.52684E-3</v>
      </c>
      <c r="H71" s="5">
        <v>6.04098E-2</v>
      </c>
      <c r="I71" s="5">
        <v>0.12890699999999999</v>
      </c>
      <c r="J71" s="5"/>
      <c r="K71" s="5">
        <f t="shared" si="0"/>
        <v>0.13250810000000002</v>
      </c>
      <c r="L71" s="5">
        <f t="shared" si="1"/>
        <v>1.1688500000000004E-2</v>
      </c>
      <c r="M71" s="5">
        <f t="shared" si="1"/>
        <v>-0.12738015999999999</v>
      </c>
      <c r="N71">
        <v>1</v>
      </c>
      <c r="O71" s="5">
        <f t="shared" si="2"/>
        <v>8.8209701897468934E-2</v>
      </c>
      <c r="P71" s="5">
        <f t="shared" si="3"/>
        <v>-0.96130093179209408</v>
      </c>
      <c r="Q71" s="5">
        <f t="shared" si="4"/>
        <v>0.96533954284137169</v>
      </c>
      <c r="R71" s="5">
        <f t="shared" si="5"/>
        <v>-0.73964590935923347</v>
      </c>
    </row>
    <row r="72" spans="5:18" x14ac:dyDescent="0.3">
      <c r="E72" s="4">
        <v>-28.5</v>
      </c>
      <c r="F72" s="5">
        <v>7.2563600000000006E-2</v>
      </c>
      <c r="G72" s="5">
        <v>1.6255499999999999E-3</v>
      </c>
      <c r="H72" s="5">
        <v>5.9891E-2</v>
      </c>
      <c r="I72" s="5">
        <v>0.12768699999999999</v>
      </c>
      <c r="J72" s="5"/>
      <c r="K72" s="5">
        <f t="shared" si="0"/>
        <v>0.13245460000000001</v>
      </c>
      <c r="L72" s="5">
        <f t="shared" si="1"/>
        <v>1.2672600000000006E-2</v>
      </c>
      <c r="M72" s="5">
        <f t="shared" si="1"/>
        <v>-0.12606144999999999</v>
      </c>
      <c r="N72">
        <v>1</v>
      </c>
      <c r="O72" s="5">
        <f t="shared" si="2"/>
        <v>9.567504639325479E-2</v>
      </c>
      <c r="P72" s="5">
        <f t="shared" si="3"/>
        <v>-0.95173327313660672</v>
      </c>
      <c r="Q72" s="5">
        <f t="shared" si="4"/>
        <v>0.95653015514288431</v>
      </c>
      <c r="R72" s="5">
        <f t="shared" si="5"/>
        <v>-0.73530287874756883</v>
      </c>
    </row>
    <row r="73" spans="5:18" x14ac:dyDescent="0.3">
      <c r="E73" s="4">
        <v>-28</v>
      </c>
      <c r="F73" s="5">
        <v>7.6546199999999995E-2</v>
      </c>
      <c r="G73" s="5">
        <v>1.6846700000000001E-3</v>
      </c>
      <c r="H73" s="5">
        <v>6.2935400000000002E-2</v>
      </c>
      <c r="I73" s="5">
        <v>0.13372899999999999</v>
      </c>
      <c r="J73" s="5"/>
      <c r="K73" s="5">
        <f t="shared" si="0"/>
        <v>0.13948159999999998</v>
      </c>
      <c r="L73" s="5">
        <f t="shared" si="1"/>
        <v>1.3610799999999992E-2</v>
      </c>
      <c r="M73" s="5">
        <f t="shared" si="1"/>
        <v>-0.13204432999999999</v>
      </c>
      <c r="N73">
        <v>1</v>
      </c>
      <c r="O73" s="5">
        <f t="shared" si="2"/>
        <v>9.7581329723777144E-2</v>
      </c>
      <c r="P73" s="5">
        <f t="shared" si="3"/>
        <v>-0.94667920356520141</v>
      </c>
      <c r="Q73" s="5">
        <f t="shared" si="4"/>
        <v>0.951695135205337</v>
      </c>
      <c r="R73" s="5">
        <f t="shared" si="5"/>
        <v>-0.73404078893685765</v>
      </c>
    </row>
    <row r="74" spans="5:18" x14ac:dyDescent="0.3">
      <c r="E74" s="4">
        <v>-27.5</v>
      </c>
      <c r="F74" s="5">
        <v>8.1116199999999999E-2</v>
      </c>
      <c r="G74" s="5">
        <v>1.75238E-3</v>
      </c>
      <c r="H74" s="5">
        <v>6.7703700000000006E-2</v>
      </c>
      <c r="I74" s="5">
        <v>0.143708</v>
      </c>
      <c r="J74" s="5"/>
      <c r="K74" s="5">
        <f t="shared" ref="K74:K137" si="6">F74+H74</f>
        <v>0.1488199</v>
      </c>
      <c r="L74" s="5">
        <f t="shared" ref="L74:M137" si="7">F74-H74</f>
        <v>1.3412499999999994E-2</v>
      </c>
      <c r="M74" s="5">
        <f t="shared" si="7"/>
        <v>-0.14195562</v>
      </c>
      <c r="N74">
        <v>1</v>
      </c>
      <c r="O74" s="5">
        <f t="shared" ref="O74:O137" si="8">L74/K74</f>
        <v>9.012571571409464E-2</v>
      </c>
      <c r="P74" s="5">
        <f t="shared" ref="P74:P137" si="9">M74/K74</f>
        <v>-0.95387525458624822</v>
      </c>
      <c r="Q74" s="5">
        <f t="shared" ref="Q74:Q137" si="10">SQRT(O74^2+P74^2)</f>
        <v>0.95812350244890543</v>
      </c>
      <c r="R74" s="5">
        <f t="shared" ref="R74:R137" si="11">0.5*ATAN(P74/O74)</f>
        <v>-0.7382961166690003</v>
      </c>
    </row>
    <row r="75" spans="5:18" x14ac:dyDescent="0.3">
      <c r="E75" s="4">
        <v>-27</v>
      </c>
      <c r="F75" s="5">
        <v>8.2191899999999998E-2</v>
      </c>
      <c r="G75" s="5">
        <v>1.83869E-3</v>
      </c>
      <c r="H75" s="5">
        <v>6.9069400000000003E-2</v>
      </c>
      <c r="I75" s="5">
        <v>0.14666799999999999</v>
      </c>
      <c r="J75" s="5"/>
      <c r="K75" s="5">
        <f t="shared" si="6"/>
        <v>0.15126129999999999</v>
      </c>
      <c r="L75" s="5">
        <f t="shared" si="7"/>
        <v>1.3122499999999995E-2</v>
      </c>
      <c r="M75" s="5">
        <f t="shared" si="7"/>
        <v>-0.14482930999999999</v>
      </c>
      <c r="N75">
        <v>1</v>
      </c>
      <c r="O75" s="5">
        <f t="shared" si="8"/>
        <v>8.6753849133915928E-2</v>
      </c>
      <c r="P75" s="5">
        <f t="shared" si="9"/>
        <v>-0.95747762315939366</v>
      </c>
      <c r="Q75" s="5">
        <f t="shared" si="10"/>
        <v>0.96139982795427636</v>
      </c>
      <c r="R75" s="5">
        <f t="shared" si="11"/>
        <v>-0.74021820003438266</v>
      </c>
    </row>
    <row r="76" spans="5:18" x14ac:dyDescent="0.3">
      <c r="E76" s="4">
        <v>-26.5</v>
      </c>
      <c r="F76" s="5">
        <v>9.1347200000000003E-2</v>
      </c>
      <c r="G76" s="5">
        <v>1.9555200000000001E-3</v>
      </c>
      <c r="H76" s="5">
        <v>7.6057899999999998E-2</v>
      </c>
      <c r="I76" s="5">
        <v>0.16000500000000001</v>
      </c>
      <c r="J76" s="5"/>
      <c r="K76" s="5">
        <f t="shared" si="6"/>
        <v>0.1674051</v>
      </c>
      <c r="L76" s="5">
        <f t="shared" si="7"/>
        <v>1.5289300000000006E-2</v>
      </c>
      <c r="M76" s="5">
        <f t="shared" si="7"/>
        <v>-0.15804948000000002</v>
      </c>
      <c r="N76">
        <v>1</v>
      </c>
      <c r="O76" s="5">
        <f t="shared" si="8"/>
        <v>9.1331148214719896E-2</v>
      </c>
      <c r="P76" s="5">
        <f t="shared" si="9"/>
        <v>-0.94411388900338178</v>
      </c>
      <c r="Q76" s="5">
        <f t="shared" si="10"/>
        <v>0.94852117216396858</v>
      </c>
      <c r="R76" s="5">
        <f t="shared" si="11"/>
        <v>-0.73717948868429239</v>
      </c>
    </row>
    <row r="77" spans="5:18" x14ac:dyDescent="0.3">
      <c r="E77" s="4">
        <v>-26</v>
      </c>
      <c r="F77" s="5">
        <v>8.7036600000000006E-2</v>
      </c>
      <c r="G77" s="5">
        <v>2.0008199999999999E-3</v>
      </c>
      <c r="H77" s="5">
        <v>7.3105299999999998E-2</v>
      </c>
      <c r="I77" s="5">
        <v>0.15509100000000001</v>
      </c>
      <c r="J77" s="5"/>
      <c r="K77" s="5">
        <f t="shared" si="6"/>
        <v>0.1601419</v>
      </c>
      <c r="L77" s="5">
        <f t="shared" si="7"/>
        <v>1.3931300000000008E-2</v>
      </c>
      <c r="M77" s="5">
        <f t="shared" si="7"/>
        <v>-0.15309018000000002</v>
      </c>
      <c r="N77">
        <v>1</v>
      </c>
      <c r="O77" s="5">
        <f t="shared" si="8"/>
        <v>8.6993472663931218E-2</v>
      </c>
      <c r="P77" s="5">
        <f t="shared" si="9"/>
        <v>-0.95596580282861643</v>
      </c>
      <c r="Q77" s="5">
        <f t="shared" si="10"/>
        <v>0.95991587155536251</v>
      </c>
      <c r="R77" s="5">
        <f t="shared" si="11"/>
        <v>-0.74002283494329812</v>
      </c>
    </row>
    <row r="78" spans="5:18" x14ac:dyDescent="0.3">
      <c r="E78" s="4">
        <v>-25.5</v>
      </c>
      <c r="F78" s="5">
        <v>9.1629500000000003E-2</v>
      </c>
      <c r="G78" s="5">
        <v>2.06091E-3</v>
      </c>
      <c r="H78" s="5">
        <v>7.7545600000000006E-2</v>
      </c>
      <c r="I78" s="5">
        <v>0.163606</v>
      </c>
      <c r="J78" s="5"/>
      <c r="K78" s="5">
        <f t="shared" si="6"/>
        <v>0.16917510000000002</v>
      </c>
      <c r="L78" s="5">
        <f t="shared" si="7"/>
        <v>1.4083899999999996E-2</v>
      </c>
      <c r="M78" s="5">
        <f t="shared" si="7"/>
        <v>-0.16154509</v>
      </c>
      <c r="N78">
        <v>1</v>
      </c>
      <c r="O78" s="5">
        <f t="shared" si="8"/>
        <v>8.3250431062254396E-2</v>
      </c>
      <c r="P78" s="5">
        <f t="shared" si="9"/>
        <v>-0.95489874100857619</v>
      </c>
      <c r="Q78" s="5">
        <f t="shared" si="10"/>
        <v>0.95852086041557538</v>
      </c>
      <c r="R78" s="5">
        <f t="shared" si="11"/>
        <v>-0.74191686983825245</v>
      </c>
    </row>
    <row r="79" spans="5:18" x14ac:dyDescent="0.3">
      <c r="E79" s="4">
        <v>-25</v>
      </c>
      <c r="F79" s="5">
        <v>9.9731899999999998E-2</v>
      </c>
      <c r="G79" s="5">
        <v>2.1665199999999999E-3</v>
      </c>
      <c r="H79" s="5">
        <v>8.4763099999999994E-2</v>
      </c>
      <c r="I79" s="5">
        <v>0.17868100000000001</v>
      </c>
      <c r="J79" s="5"/>
      <c r="K79" s="5">
        <f t="shared" si="6"/>
        <v>0.18449499999999999</v>
      </c>
      <c r="L79" s="5">
        <f t="shared" si="7"/>
        <v>1.4968800000000004E-2</v>
      </c>
      <c r="M79" s="5">
        <f t="shared" si="7"/>
        <v>-0.17651448</v>
      </c>
      <c r="N79">
        <v>1</v>
      </c>
      <c r="O79" s="5">
        <f t="shared" si="8"/>
        <v>8.1133906067915151E-2</v>
      </c>
      <c r="P79" s="5">
        <f t="shared" si="9"/>
        <v>-0.95674397680153933</v>
      </c>
      <c r="Q79" s="5">
        <f t="shared" si="10"/>
        <v>0.96017797717915909</v>
      </c>
      <c r="R79" s="5">
        <f t="shared" si="11"/>
        <v>-0.7430983140085381</v>
      </c>
    </row>
    <row r="80" spans="5:18" x14ac:dyDescent="0.3">
      <c r="E80" s="4">
        <v>-24.5</v>
      </c>
      <c r="F80" s="5">
        <v>0.107331</v>
      </c>
      <c r="G80" s="5">
        <v>2.2695200000000001E-3</v>
      </c>
      <c r="H80" s="5">
        <v>9.1164099999999998E-2</v>
      </c>
      <c r="I80" s="5">
        <v>0.19000300000000001</v>
      </c>
      <c r="J80" s="5"/>
      <c r="K80" s="5">
        <f t="shared" si="6"/>
        <v>0.19849509999999998</v>
      </c>
      <c r="L80" s="5">
        <f t="shared" si="7"/>
        <v>1.6166899999999998E-2</v>
      </c>
      <c r="M80" s="5">
        <f t="shared" si="7"/>
        <v>-0.18773348000000001</v>
      </c>
      <c r="N80">
        <v>1</v>
      </c>
      <c r="O80" s="5">
        <f t="shared" si="8"/>
        <v>8.1447350589510775E-2</v>
      </c>
      <c r="P80" s="5">
        <f t="shared" si="9"/>
        <v>-0.9457839513418721</v>
      </c>
      <c r="Q80" s="5">
        <f t="shared" si="10"/>
        <v>0.94928444290101754</v>
      </c>
      <c r="R80" s="5">
        <f t="shared" si="11"/>
        <v>-0.74244601580052128</v>
      </c>
    </row>
    <row r="81" spans="5:18" x14ac:dyDescent="0.3">
      <c r="E81" s="4">
        <v>-24</v>
      </c>
      <c r="F81" s="5">
        <v>0.115021</v>
      </c>
      <c r="G81" s="5">
        <v>2.4049399999999999E-3</v>
      </c>
      <c r="H81" s="5">
        <v>9.7473599999999994E-2</v>
      </c>
      <c r="I81" s="5">
        <v>0.20477400000000001</v>
      </c>
      <c r="J81" s="5"/>
      <c r="K81" s="5">
        <f t="shared" si="6"/>
        <v>0.21249459999999998</v>
      </c>
      <c r="L81" s="5">
        <f t="shared" si="7"/>
        <v>1.7547400000000005E-2</v>
      </c>
      <c r="M81" s="5">
        <f t="shared" si="7"/>
        <v>-0.20236906000000002</v>
      </c>
      <c r="N81">
        <v>1</v>
      </c>
      <c r="O81" s="5">
        <f t="shared" si="8"/>
        <v>8.2578098455207832E-2</v>
      </c>
      <c r="P81" s="5">
        <f t="shared" si="9"/>
        <v>-0.95234918910880573</v>
      </c>
      <c r="Q81" s="5">
        <f t="shared" si="10"/>
        <v>0.95592265395306841</v>
      </c>
      <c r="R81" s="5">
        <f t="shared" si="11"/>
        <v>-0.74215138446527784</v>
      </c>
    </row>
    <row r="82" spans="5:18" x14ac:dyDescent="0.3">
      <c r="E82" s="4">
        <v>-23.5</v>
      </c>
      <c r="F82" s="5">
        <v>0.11551</v>
      </c>
      <c r="G82" s="5">
        <v>2.5138999999999999E-3</v>
      </c>
      <c r="H82" s="5">
        <v>9.6962499999999993E-2</v>
      </c>
      <c r="I82" s="5">
        <v>0.20318700000000001</v>
      </c>
      <c r="J82" s="5"/>
      <c r="K82" s="5">
        <f t="shared" si="6"/>
        <v>0.21247250000000001</v>
      </c>
      <c r="L82" s="5">
        <f t="shared" si="7"/>
        <v>1.8547500000000008E-2</v>
      </c>
      <c r="M82" s="5">
        <f t="shared" si="7"/>
        <v>-0.20067309999999999</v>
      </c>
      <c r="N82">
        <v>1</v>
      </c>
      <c r="O82" s="5">
        <f t="shared" si="8"/>
        <v>8.7293649766440398E-2</v>
      </c>
      <c r="P82" s="5">
        <f t="shared" si="9"/>
        <v>-0.94446622504088762</v>
      </c>
      <c r="Q82" s="5">
        <f t="shared" si="10"/>
        <v>0.94849176671836777</v>
      </c>
      <c r="R82" s="5">
        <f t="shared" si="11"/>
        <v>-0.73931586797770765</v>
      </c>
    </row>
    <row r="83" spans="5:18" x14ac:dyDescent="0.3">
      <c r="E83" s="4">
        <v>-23</v>
      </c>
      <c r="F83" s="5">
        <v>0.11750099999999999</v>
      </c>
      <c r="G83" s="5">
        <v>2.61809E-3</v>
      </c>
      <c r="H83" s="5">
        <v>9.9281800000000003E-2</v>
      </c>
      <c r="I83" s="5">
        <v>0.20779500000000001</v>
      </c>
      <c r="J83" s="5"/>
      <c r="K83" s="5">
        <f t="shared" si="6"/>
        <v>0.2167828</v>
      </c>
      <c r="L83" s="5">
        <f t="shared" si="7"/>
        <v>1.8219199999999991E-2</v>
      </c>
      <c r="M83" s="5">
        <f t="shared" si="7"/>
        <v>-0.20517691000000002</v>
      </c>
      <c r="N83">
        <v>1</v>
      </c>
      <c r="O83" s="5">
        <f t="shared" si="8"/>
        <v>8.4043568032150115E-2</v>
      </c>
      <c r="P83" s="5">
        <f t="shared" si="9"/>
        <v>-0.94646304965154071</v>
      </c>
      <c r="Q83" s="5">
        <f t="shared" si="10"/>
        <v>0.95018715297738554</v>
      </c>
      <c r="R83" s="5">
        <f t="shared" si="11"/>
        <v>-0.74111555099944837</v>
      </c>
    </row>
    <row r="84" spans="5:18" x14ac:dyDescent="0.3">
      <c r="E84" s="4">
        <v>-22.5</v>
      </c>
      <c r="F84" s="5">
        <v>0.11982</v>
      </c>
      <c r="G84" s="5">
        <v>2.7563700000000002E-3</v>
      </c>
      <c r="H84" s="5">
        <v>0.10138800000000001</v>
      </c>
      <c r="I84" s="5">
        <v>0.212892</v>
      </c>
      <c r="J84" s="5"/>
      <c r="K84" s="5">
        <f t="shared" si="6"/>
        <v>0.22120800000000002</v>
      </c>
      <c r="L84" s="5">
        <f t="shared" si="7"/>
        <v>1.843199999999999E-2</v>
      </c>
      <c r="M84" s="5">
        <f t="shared" si="7"/>
        <v>-0.21013562999999999</v>
      </c>
      <c r="N84">
        <v>1</v>
      </c>
      <c r="O84" s="5">
        <f t="shared" si="8"/>
        <v>8.3324292069002881E-2</v>
      </c>
      <c r="P84" s="5">
        <f t="shared" si="9"/>
        <v>-0.94994588803298241</v>
      </c>
      <c r="Q84" s="5">
        <f t="shared" si="10"/>
        <v>0.95359327170422725</v>
      </c>
      <c r="R84" s="5">
        <f t="shared" si="11"/>
        <v>-0.74165273618139838</v>
      </c>
    </row>
    <row r="85" spans="5:18" x14ac:dyDescent="0.3">
      <c r="E85" s="4">
        <v>-22</v>
      </c>
      <c r="F85" s="5">
        <v>0.12881600000000001</v>
      </c>
      <c r="G85" s="5">
        <v>2.8782E-3</v>
      </c>
      <c r="H85" s="5">
        <v>0.10899399999999999</v>
      </c>
      <c r="I85" s="5">
        <v>0.227906</v>
      </c>
      <c r="J85" s="5"/>
      <c r="K85" s="5">
        <f t="shared" si="6"/>
        <v>0.23781000000000002</v>
      </c>
      <c r="L85" s="5">
        <f t="shared" si="7"/>
        <v>1.982200000000002E-2</v>
      </c>
      <c r="M85" s="5">
        <f t="shared" si="7"/>
        <v>-0.2250278</v>
      </c>
      <c r="N85">
        <v>1</v>
      </c>
      <c r="O85" s="5">
        <f t="shared" si="8"/>
        <v>8.3352256002691305E-2</v>
      </c>
      <c r="P85" s="5">
        <f t="shared" si="9"/>
        <v>-0.94625036794079298</v>
      </c>
      <c r="Q85" s="5">
        <f t="shared" si="10"/>
        <v>0.94991439477924766</v>
      </c>
      <c r="R85" s="5">
        <f t="shared" si="11"/>
        <v>-0.74146810435344535</v>
      </c>
    </row>
    <row r="86" spans="5:18" x14ac:dyDescent="0.3">
      <c r="E86" s="4">
        <v>-21.5</v>
      </c>
      <c r="F86" s="5">
        <v>0.137795</v>
      </c>
      <c r="G86" s="5">
        <v>2.99789E-3</v>
      </c>
      <c r="H86" s="5">
        <v>0.11702799999999999</v>
      </c>
      <c r="I86" s="5">
        <v>0.24493500000000001</v>
      </c>
      <c r="J86" s="5"/>
      <c r="K86" s="5">
        <f t="shared" si="6"/>
        <v>0.25482300000000002</v>
      </c>
      <c r="L86" s="5">
        <f t="shared" si="7"/>
        <v>2.0767000000000008E-2</v>
      </c>
      <c r="M86" s="5">
        <f t="shared" si="7"/>
        <v>-0.24193711000000001</v>
      </c>
      <c r="N86">
        <v>1</v>
      </c>
      <c r="O86" s="5">
        <f t="shared" si="8"/>
        <v>8.149578334765703E-2</v>
      </c>
      <c r="P86" s="5">
        <f t="shared" si="9"/>
        <v>-0.94943199789657917</v>
      </c>
      <c r="Q86" s="5">
        <f t="shared" si="10"/>
        <v>0.95292322950662622</v>
      </c>
      <c r="R86" s="5">
        <f t="shared" si="11"/>
        <v>-0.74258492699825185</v>
      </c>
    </row>
    <row r="87" spans="5:18" x14ac:dyDescent="0.3">
      <c r="E87" s="4">
        <v>-21</v>
      </c>
      <c r="F87" s="5">
        <v>0.142175</v>
      </c>
      <c r="G87" s="5">
        <v>3.1666900000000002E-3</v>
      </c>
      <c r="H87" s="5">
        <v>0.120659</v>
      </c>
      <c r="I87" s="5">
        <v>0.25247399999999998</v>
      </c>
      <c r="J87" s="5"/>
      <c r="K87" s="5">
        <f t="shared" si="6"/>
        <v>0.26283400000000001</v>
      </c>
      <c r="L87" s="5">
        <f t="shared" si="7"/>
        <v>2.1515999999999993E-2</v>
      </c>
      <c r="M87" s="5">
        <f t="shared" si="7"/>
        <v>-0.24930730999999998</v>
      </c>
      <c r="N87">
        <v>1</v>
      </c>
      <c r="O87" s="5">
        <f t="shared" si="8"/>
        <v>8.1861555202142763E-2</v>
      </c>
      <c r="P87" s="5">
        <f t="shared" si="9"/>
        <v>-0.94853523516744398</v>
      </c>
      <c r="Q87" s="5">
        <f t="shared" si="10"/>
        <v>0.95206113594362818</v>
      </c>
      <c r="R87" s="5">
        <f t="shared" si="11"/>
        <v>-0.74235325877621916</v>
      </c>
    </row>
    <row r="88" spans="5:18" x14ac:dyDescent="0.3">
      <c r="E88" s="4">
        <v>-20.5</v>
      </c>
      <c r="F88" s="5">
        <v>0.14765300000000001</v>
      </c>
      <c r="G88" s="5">
        <v>3.2546699999999999E-3</v>
      </c>
      <c r="H88" s="5">
        <v>0.12453500000000001</v>
      </c>
      <c r="I88" s="5">
        <v>0.25930999999999998</v>
      </c>
      <c r="J88" s="5"/>
      <c r="K88" s="5">
        <f t="shared" si="6"/>
        <v>0.27218799999999999</v>
      </c>
      <c r="L88" s="5">
        <f t="shared" si="7"/>
        <v>2.3118E-2</v>
      </c>
      <c r="M88" s="5">
        <f t="shared" si="7"/>
        <v>-0.25605532999999997</v>
      </c>
      <c r="N88">
        <v>1</v>
      </c>
      <c r="O88" s="5">
        <f t="shared" si="8"/>
        <v>8.4933942716063901E-2</v>
      </c>
      <c r="P88" s="5">
        <f t="shared" si="9"/>
        <v>-0.94072967948623742</v>
      </c>
      <c r="Q88" s="5">
        <f t="shared" si="10"/>
        <v>0.94455603565462143</v>
      </c>
      <c r="R88" s="5">
        <f t="shared" si="11"/>
        <v>-0.7403776386258295</v>
      </c>
    </row>
    <row r="89" spans="5:18" x14ac:dyDescent="0.3">
      <c r="E89" s="4">
        <v>-20</v>
      </c>
      <c r="F89" s="5">
        <v>0.156999</v>
      </c>
      <c r="G89" s="5">
        <v>3.4918900000000001E-3</v>
      </c>
      <c r="H89" s="5">
        <v>0.131883</v>
      </c>
      <c r="I89" s="5">
        <v>0.27365299999999998</v>
      </c>
      <c r="J89" s="5"/>
      <c r="K89" s="5">
        <f t="shared" si="6"/>
        <v>0.28888199999999997</v>
      </c>
      <c r="L89" s="5">
        <f t="shared" si="7"/>
        <v>2.5115999999999999E-2</v>
      </c>
      <c r="M89" s="5">
        <f t="shared" si="7"/>
        <v>-0.27016110999999998</v>
      </c>
      <c r="N89">
        <v>1</v>
      </c>
      <c r="O89" s="5">
        <f t="shared" si="8"/>
        <v>8.6942073234054049E-2</v>
      </c>
      <c r="P89" s="5">
        <f t="shared" si="9"/>
        <v>-0.9351953738896851</v>
      </c>
      <c r="Q89" s="5">
        <f t="shared" si="10"/>
        <v>0.93922804017070505</v>
      </c>
      <c r="R89" s="5">
        <f t="shared" si="11"/>
        <v>-0.73904801465668946</v>
      </c>
    </row>
    <row r="90" spans="5:18" x14ac:dyDescent="0.3">
      <c r="E90" s="4">
        <v>-19.5</v>
      </c>
      <c r="F90" s="5">
        <v>0.16272800000000001</v>
      </c>
      <c r="G90" s="5">
        <v>3.56866E-3</v>
      </c>
      <c r="H90" s="5">
        <v>0.13666600000000001</v>
      </c>
      <c r="I90" s="5">
        <v>0.283327</v>
      </c>
      <c r="J90" s="5"/>
      <c r="K90" s="5">
        <f t="shared" si="6"/>
        <v>0.29939400000000005</v>
      </c>
      <c r="L90" s="5">
        <f t="shared" si="7"/>
        <v>2.6062000000000002E-2</v>
      </c>
      <c r="M90" s="5">
        <f t="shared" si="7"/>
        <v>-0.27975833999999999</v>
      </c>
      <c r="N90">
        <v>1</v>
      </c>
      <c r="O90" s="5">
        <f t="shared" si="8"/>
        <v>8.7049172662110791E-2</v>
      </c>
      <c r="P90" s="5">
        <f t="shared" si="9"/>
        <v>-0.93441531894426721</v>
      </c>
      <c r="Q90" s="5">
        <f t="shared" si="10"/>
        <v>0.93846126544406439</v>
      </c>
      <c r="R90" s="5">
        <f t="shared" si="11"/>
        <v>-0.73895272708439352</v>
      </c>
    </row>
    <row r="91" spans="5:18" x14ac:dyDescent="0.3">
      <c r="E91" s="4">
        <v>-19</v>
      </c>
      <c r="F91" s="5">
        <v>0.16498699999999999</v>
      </c>
      <c r="G91" s="5">
        <v>3.7677399999999999E-3</v>
      </c>
      <c r="H91" s="5">
        <v>0.138658</v>
      </c>
      <c r="I91" s="5">
        <v>0.28912500000000002</v>
      </c>
      <c r="J91" s="5"/>
      <c r="K91" s="5">
        <f t="shared" si="6"/>
        <v>0.303645</v>
      </c>
      <c r="L91" s="5">
        <f t="shared" si="7"/>
        <v>2.6328999999999991E-2</v>
      </c>
      <c r="M91" s="5">
        <f t="shared" si="7"/>
        <v>-0.28535726</v>
      </c>
      <c r="N91">
        <v>1</v>
      </c>
      <c r="O91" s="5">
        <f t="shared" si="8"/>
        <v>8.6709809152134873E-2</v>
      </c>
      <c r="P91" s="5">
        <f t="shared" si="9"/>
        <v>-0.93977262922162397</v>
      </c>
      <c r="Q91" s="5">
        <f t="shared" si="10"/>
        <v>0.94376436976467992</v>
      </c>
      <c r="R91" s="5">
        <f t="shared" si="11"/>
        <v>-0.73939501460071744</v>
      </c>
    </row>
    <row r="92" spans="5:18" x14ac:dyDescent="0.3">
      <c r="E92" s="4">
        <v>-18.5</v>
      </c>
      <c r="F92" s="5">
        <v>0.17375299999999999</v>
      </c>
      <c r="G92" s="5">
        <v>3.9158200000000004E-3</v>
      </c>
      <c r="H92" s="5">
        <v>0.14563100000000001</v>
      </c>
      <c r="I92" s="5">
        <v>0.30169899999999999</v>
      </c>
      <c r="J92" s="5"/>
      <c r="K92" s="5">
        <f t="shared" si="6"/>
        <v>0.319384</v>
      </c>
      <c r="L92" s="5">
        <f t="shared" si="7"/>
        <v>2.812199999999998E-2</v>
      </c>
      <c r="M92" s="5">
        <f t="shared" si="7"/>
        <v>-0.29778317999999998</v>
      </c>
      <c r="N92">
        <v>1</v>
      </c>
      <c r="O92" s="5">
        <f t="shared" si="8"/>
        <v>8.805074768930185E-2</v>
      </c>
      <c r="P92" s="5">
        <f t="shared" si="9"/>
        <v>-0.93236724444555763</v>
      </c>
      <c r="Q92" s="5">
        <f t="shared" si="10"/>
        <v>0.9365156766886753</v>
      </c>
      <c r="R92" s="5">
        <f t="shared" si="11"/>
        <v>-0.73831887157314458</v>
      </c>
    </row>
    <row r="93" spans="5:18" x14ac:dyDescent="0.3">
      <c r="E93" s="4">
        <v>-18</v>
      </c>
      <c r="F93" s="5">
        <v>0.16917499999999999</v>
      </c>
      <c r="G93" s="5">
        <v>4.14518E-3</v>
      </c>
      <c r="H93" s="5">
        <v>0.141488</v>
      </c>
      <c r="I93" s="5">
        <v>0.29388599999999998</v>
      </c>
      <c r="J93" s="5"/>
      <c r="K93" s="5">
        <f t="shared" si="6"/>
        <v>0.31066300000000002</v>
      </c>
      <c r="L93" s="5">
        <f t="shared" si="7"/>
        <v>2.7686999999999989E-2</v>
      </c>
      <c r="M93" s="5">
        <f t="shared" si="7"/>
        <v>-0.28974081999999995</v>
      </c>
      <c r="N93">
        <v>1</v>
      </c>
      <c r="O93" s="5">
        <f t="shared" si="8"/>
        <v>8.9122296507791354E-2</v>
      </c>
      <c r="P93" s="5">
        <f t="shared" si="9"/>
        <v>-0.93265313217216061</v>
      </c>
      <c r="Q93" s="5">
        <f t="shared" si="10"/>
        <v>0.93690162166865976</v>
      </c>
      <c r="R93" s="5">
        <f t="shared" si="11"/>
        <v>-0.73776389151866117</v>
      </c>
    </row>
    <row r="94" spans="5:18" x14ac:dyDescent="0.3">
      <c r="E94" s="4">
        <v>-17.5</v>
      </c>
      <c r="F94" s="5">
        <v>0.19081999999999999</v>
      </c>
      <c r="G94" s="5">
        <v>4.1990600000000001E-3</v>
      </c>
      <c r="H94" s="5">
        <v>0.16076799999999999</v>
      </c>
      <c r="I94" s="5">
        <v>0.33221600000000001</v>
      </c>
      <c r="J94" s="5"/>
      <c r="K94" s="5">
        <f t="shared" si="6"/>
        <v>0.35158800000000001</v>
      </c>
      <c r="L94" s="5">
        <f t="shared" si="7"/>
        <v>3.0051999999999995E-2</v>
      </c>
      <c r="M94" s="5">
        <f t="shared" si="7"/>
        <v>-0.32801694000000003</v>
      </c>
      <c r="N94">
        <v>1</v>
      </c>
      <c r="O94" s="5">
        <f t="shared" si="8"/>
        <v>8.5475044654538826E-2</v>
      </c>
      <c r="P94" s="5">
        <f t="shared" si="9"/>
        <v>-0.9329582920918803</v>
      </c>
      <c r="Q94" s="5">
        <f t="shared" si="10"/>
        <v>0.93686560297712584</v>
      </c>
      <c r="R94" s="5">
        <f t="shared" si="11"/>
        <v>-0.73971708013260407</v>
      </c>
    </row>
    <row r="95" spans="5:18" x14ac:dyDescent="0.3">
      <c r="E95" s="4">
        <v>-17</v>
      </c>
      <c r="F95" s="5">
        <v>0.18710399999999999</v>
      </c>
      <c r="G95" s="5">
        <v>4.2920399999999996E-3</v>
      </c>
      <c r="H95" s="5">
        <v>0.157166</v>
      </c>
      <c r="I95" s="5">
        <v>0.32388499999999998</v>
      </c>
      <c r="J95" s="5"/>
      <c r="K95" s="5">
        <f t="shared" si="6"/>
        <v>0.34426999999999996</v>
      </c>
      <c r="L95" s="5">
        <f t="shared" si="7"/>
        <v>2.9937999999999992E-2</v>
      </c>
      <c r="M95" s="5">
        <f t="shared" si="7"/>
        <v>-0.31959295999999998</v>
      </c>
      <c r="N95">
        <v>1</v>
      </c>
      <c r="O95" s="5">
        <f t="shared" si="8"/>
        <v>8.6960815638888064E-2</v>
      </c>
      <c r="P95" s="5">
        <f t="shared" si="9"/>
        <v>-0.92832067853719469</v>
      </c>
      <c r="Q95" s="5">
        <f t="shared" si="10"/>
        <v>0.93238482701958325</v>
      </c>
      <c r="R95" s="5">
        <f t="shared" si="11"/>
        <v>-0.7386967455632254</v>
      </c>
    </row>
    <row r="96" spans="5:18" x14ac:dyDescent="0.3">
      <c r="E96" s="4">
        <v>-16.5</v>
      </c>
      <c r="F96" s="5">
        <v>0.19647300000000001</v>
      </c>
      <c r="G96" s="5">
        <v>4.5497699999999999E-3</v>
      </c>
      <c r="H96" s="5">
        <v>0.16709199999999999</v>
      </c>
      <c r="I96" s="5">
        <v>0.34289700000000001</v>
      </c>
      <c r="J96" s="5"/>
      <c r="K96" s="5">
        <f t="shared" si="6"/>
        <v>0.36356500000000003</v>
      </c>
      <c r="L96" s="5">
        <f t="shared" si="7"/>
        <v>2.9381000000000018E-2</v>
      </c>
      <c r="M96" s="5">
        <f t="shared" si="7"/>
        <v>-0.33834723</v>
      </c>
      <c r="N96">
        <v>1</v>
      </c>
      <c r="O96" s="5">
        <f t="shared" si="8"/>
        <v>8.0813609670897957E-2</v>
      </c>
      <c r="P96" s="5">
        <f t="shared" si="9"/>
        <v>-0.93063752011332213</v>
      </c>
      <c r="Q96" s="5">
        <f t="shared" si="10"/>
        <v>0.93413972902918241</v>
      </c>
      <c r="R96" s="5">
        <f t="shared" si="11"/>
        <v>-0.7420883927265961</v>
      </c>
    </row>
    <row r="97" spans="5:18" x14ac:dyDescent="0.3">
      <c r="E97" s="4">
        <v>-16</v>
      </c>
      <c r="F97" s="5">
        <v>0.20868</v>
      </c>
      <c r="G97" s="5">
        <v>4.6863900000000003E-3</v>
      </c>
      <c r="H97" s="5">
        <v>0.175538</v>
      </c>
      <c r="I97" s="5">
        <v>0.359713</v>
      </c>
      <c r="J97" s="5"/>
      <c r="K97" s="5">
        <f t="shared" si="6"/>
        <v>0.384218</v>
      </c>
      <c r="L97" s="5">
        <f t="shared" si="7"/>
        <v>3.3142000000000005E-2</v>
      </c>
      <c r="M97" s="5">
        <f t="shared" si="7"/>
        <v>-0.35502661000000002</v>
      </c>
      <c r="N97">
        <v>1</v>
      </c>
      <c r="O97" s="5">
        <f t="shared" si="8"/>
        <v>8.6258322098392071E-2</v>
      </c>
      <c r="P97" s="5">
        <f t="shared" si="9"/>
        <v>-0.92402388748054498</v>
      </c>
      <c r="Q97" s="5">
        <f t="shared" si="10"/>
        <v>0.92804129367495758</v>
      </c>
      <c r="R97" s="5">
        <f t="shared" si="11"/>
        <v>-0.73885766635760941</v>
      </c>
    </row>
    <row r="98" spans="5:18" x14ac:dyDescent="0.3">
      <c r="E98" s="4">
        <v>-15.5</v>
      </c>
      <c r="F98" s="5">
        <v>0.20593400000000001</v>
      </c>
      <c r="G98" s="5">
        <v>4.7965300000000002E-3</v>
      </c>
      <c r="H98" s="5">
        <v>0.17415700000000001</v>
      </c>
      <c r="I98" s="5">
        <v>0.355989</v>
      </c>
      <c r="J98" s="5"/>
      <c r="K98" s="5">
        <f t="shared" si="6"/>
        <v>0.38009100000000001</v>
      </c>
      <c r="L98" s="5">
        <f t="shared" si="7"/>
        <v>3.1777E-2</v>
      </c>
      <c r="M98" s="5">
        <f t="shared" si="7"/>
        <v>-0.35119246999999998</v>
      </c>
      <c r="N98">
        <v>1</v>
      </c>
      <c r="O98" s="5">
        <f t="shared" si="8"/>
        <v>8.3603663333254405E-2</v>
      </c>
      <c r="P98" s="5">
        <f t="shared" si="9"/>
        <v>-0.92396944415942495</v>
      </c>
      <c r="Q98" s="5">
        <f t="shared" si="10"/>
        <v>0.92774409524556756</v>
      </c>
      <c r="R98" s="5">
        <f t="shared" si="11"/>
        <v>-0.74027945402197204</v>
      </c>
    </row>
    <row r="99" spans="5:18" x14ac:dyDescent="0.3">
      <c r="E99" s="4">
        <v>-15</v>
      </c>
      <c r="F99" s="5">
        <v>0.20977899999999999</v>
      </c>
      <c r="G99" s="5">
        <v>4.88332E-3</v>
      </c>
      <c r="H99" s="5">
        <v>0.17912400000000001</v>
      </c>
      <c r="I99" s="5">
        <v>0.36535800000000002</v>
      </c>
      <c r="J99" s="5"/>
      <c r="K99" s="5">
        <f t="shared" si="6"/>
        <v>0.388903</v>
      </c>
      <c r="L99" s="5">
        <f t="shared" si="7"/>
        <v>3.0654999999999988E-2</v>
      </c>
      <c r="M99" s="5">
        <f t="shared" si="7"/>
        <v>-0.36047467999999999</v>
      </c>
      <c r="N99">
        <v>1</v>
      </c>
      <c r="O99" s="5">
        <f t="shared" si="8"/>
        <v>7.8824282661743392E-2</v>
      </c>
      <c r="P99" s="5">
        <f t="shared" si="9"/>
        <v>-0.92690125815434699</v>
      </c>
      <c r="Q99" s="5">
        <f t="shared" si="10"/>
        <v>0.93024685428398513</v>
      </c>
      <c r="R99" s="5">
        <f t="shared" si="11"/>
        <v>-0.74297989850878676</v>
      </c>
    </row>
    <row r="100" spans="5:18" x14ac:dyDescent="0.3">
      <c r="E100" s="4">
        <v>-14.5</v>
      </c>
      <c r="F100" s="5">
        <v>0.227906</v>
      </c>
      <c r="G100" s="5">
        <v>5.1613199999999996E-3</v>
      </c>
      <c r="H100" s="5">
        <v>0.19433700000000001</v>
      </c>
      <c r="I100" s="5">
        <v>0.39477699999999999</v>
      </c>
      <c r="J100" s="5"/>
      <c r="K100" s="5">
        <f t="shared" si="6"/>
        <v>0.42224300000000003</v>
      </c>
      <c r="L100" s="5">
        <f t="shared" si="7"/>
        <v>3.3568999999999988E-2</v>
      </c>
      <c r="M100" s="5">
        <f t="shared" si="7"/>
        <v>-0.38961567999999996</v>
      </c>
      <c r="N100">
        <v>1</v>
      </c>
      <c r="O100" s="5">
        <f t="shared" si="8"/>
        <v>7.9501613999521561E-2</v>
      </c>
      <c r="P100" s="5">
        <f t="shared" si="9"/>
        <v>-0.92272857098874328</v>
      </c>
      <c r="Q100" s="5">
        <f t="shared" si="10"/>
        <v>0.926147138605663</v>
      </c>
      <c r="R100" s="5">
        <f t="shared" si="11"/>
        <v>-0.74242465877955455</v>
      </c>
    </row>
    <row r="101" spans="5:18" x14ac:dyDescent="0.3">
      <c r="E101" s="4">
        <v>-14</v>
      </c>
      <c r="F101" s="5">
        <v>0.24072399999999999</v>
      </c>
      <c r="G101" s="5">
        <v>5.4083200000000003E-3</v>
      </c>
      <c r="H101" s="5">
        <v>0.20507900000000001</v>
      </c>
      <c r="I101" s="5">
        <v>0.41595599999999999</v>
      </c>
      <c r="J101" s="5"/>
      <c r="K101" s="5">
        <f t="shared" si="6"/>
        <v>0.445803</v>
      </c>
      <c r="L101" s="5">
        <f t="shared" si="7"/>
        <v>3.5644999999999982E-2</v>
      </c>
      <c r="M101" s="5">
        <f t="shared" si="7"/>
        <v>-0.41054767999999997</v>
      </c>
      <c r="N101">
        <v>1</v>
      </c>
      <c r="O101" s="5">
        <f t="shared" si="8"/>
        <v>7.9956841923450456E-2</v>
      </c>
      <c r="P101" s="5">
        <f t="shared" si="9"/>
        <v>-0.92091726614670599</v>
      </c>
      <c r="Q101" s="5">
        <f t="shared" si="10"/>
        <v>0.92438179755850591</v>
      </c>
      <c r="R101" s="5">
        <f t="shared" si="11"/>
        <v>-0.7420952319725358</v>
      </c>
    </row>
    <row r="102" spans="5:18" x14ac:dyDescent="0.3">
      <c r="E102" s="4">
        <v>-13.5</v>
      </c>
      <c r="F102" s="5">
        <v>0.24456900000000001</v>
      </c>
      <c r="G102" s="5">
        <v>5.5294300000000001E-3</v>
      </c>
      <c r="H102" s="5">
        <v>0.20855799999999999</v>
      </c>
      <c r="I102" s="5">
        <v>0.42291499999999999</v>
      </c>
      <c r="J102" s="5"/>
      <c r="K102" s="5">
        <f t="shared" si="6"/>
        <v>0.453127</v>
      </c>
      <c r="L102" s="5">
        <f t="shared" si="7"/>
        <v>3.6011000000000015E-2</v>
      </c>
      <c r="M102" s="5">
        <f t="shared" si="7"/>
        <v>-0.41738556999999998</v>
      </c>
      <c r="N102">
        <v>1</v>
      </c>
      <c r="O102" s="5">
        <f t="shared" si="8"/>
        <v>7.9472200950285496E-2</v>
      </c>
      <c r="P102" s="5">
        <f t="shared" si="9"/>
        <v>-0.92112270952735098</v>
      </c>
      <c r="Q102" s="5">
        <f t="shared" si="10"/>
        <v>0.92454468617308661</v>
      </c>
      <c r="R102" s="5">
        <f t="shared" si="11"/>
        <v>-0.74236595710075759</v>
      </c>
    </row>
    <row r="103" spans="5:18" x14ac:dyDescent="0.3">
      <c r="E103" s="4">
        <v>-13</v>
      </c>
      <c r="F103" s="5">
        <v>0.25488499999999997</v>
      </c>
      <c r="G103" s="5">
        <v>5.7459199999999998E-3</v>
      </c>
      <c r="H103" s="5">
        <v>0.21557699999999999</v>
      </c>
      <c r="I103" s="5">
        <v>0.43304599999999999</v>
      </c>
      <c r="J103" s="5"/>
      <c r="K103" s="5">
        <f t="shared" si="6"/>
        <v>0.47046199999999994</v>
      </c>
      <c r="L103" s="5">
        <f t="shared" si="7"/>
        <v>3.9307999999999982E-2</v>
      </c>
      <c r="M103" s="5">
        <f t="shared" si="7"/>
        <v>-0.42730007999999997</v>
      </c>
      <c r="N103">
        <v>1</v>
      </c>
      <c r="O103" s="5">
        <f t="shared" si="8"/>
        <v>8.3551912800608738E-2</v>
      </c>
      <c r="P103" s="5">
        <f t="shared" si="9"/>
        <v>-0.90825630975509186</v>
      </c>
      <c r="Q103" s="5">
        <f t="shared" si="10"/>
        <v>0.91209124891239801</v>
      </c>
      <c r="R103" s="5">
        <f t="shared" si="11"/>
        <v>-0.73953147529194729</v>
      </c>
    </row>
    <row r="104" spans="5:18" x14ac:dyDescent="0.3">
      <c r="E104" s="4">
        <v>-12.5</v>
      </c>
      <c r="F104" s="5">
        <v>0.26190400000000003</v>
      </c>
      <c r="G104" s="5">
        <v>5.9051800000000003E-3</v>
      </c>
      <c r="H104" s="5">
        <v>0.22290099999999999</v>
      </c>
      <c r="I104" s="5">
        <v>0.45044099999999998</v>
      </c>
      <c r="J104" s="5"/>
      <c r="K104" s="5">
        <f t="shared" si="6"/>
        <v>0.48480500000000004</v>
      </c>
      <c r="L104" s="5">
        <f t="shared" si="7"/>
        <v>3.9003000000000038E-2</v>
      </c>
      <c r="M104" s="5">
        <f t="shared" si="7"/>
        <v>-0.44453581999999997</v>
      </c>
      <c r="N104">
        <v>1</v>
      </c>
      <c r="O104" s="5">
        <f t="shared" si="8"/>
        <v>8.0450902940357533E-2</v>
      </c>
      <c r="P104" s="5">
        <f t="shared" si="9"/>
        <v>-0.91693736657006408</v>
      </c>
      <c r="Q104" s="5">
        <f t="shared" si="10"/>
        <v>0.92045992959843881</v>
      </c>
      <c r="R104" s="5">
        <f t="shared" si="11"/>
        <v>-0.74164086057400636</v>
      </c>
    </row>
    <row r="105" spans="5:18" x14ac:dyDescent="0.3">
      <c r="E105" s="4">
        <v>-12</v>
      </c>
      <c r="F105" s="5">
        <v>0.26910600000000001</v>
      </c>
      <c r="G105" s="5">
        <v>6.1102200000000004E-3</v>
      </c>
      <c r="H105" s="5">
        <v>0.22894400000000001</v>
      </c>
      <c r="I105" s="5">
        <v>0.459291</v>
      </c>
      <c r="J105" s="5"/>
      <c r="K105" s="5">
        <f t="shared" si="6"/>
        <v>0.49804999999999999</v>
      </c>
      <c r="L105" s="5">
        <f t="shared" si="7"/>
        <v>4.0162000000000003E-2</v>
      </c>
      <c r="M105" s="5">
        <f t="shared" si="7"/>
        <v>-0.45318078000000001</v>
      </c>
      <c r="N105">
        <v>1</v>
      </c>
      <c r="O105" s="5">
        <f t="shared" si="8"/>
        <v>8.0638490111434605E-2</v>
      </c>
      <c r="P105" s="5">
        <f t="shared" si="9"/>
        <v>-0.9099102098182914</v>
      </c>
      <c r="Q105" s="5">
        <f t="shared" si="10"/>
        <v>0.91347641240429356</v>
      </c>
      <c r="R105" s="5">
        <f t="shared" si="11"/>
        <v>-0.74120239083018113</v>
      </c>
    </row>
    <row r="106" spans="5:18" x14ac:dyDescent="0.3">
      <c r="E106" s="4">
        <v>-11.5</v>
      </c>
      <c r="F106" s="5">
        <v>0.26635900000000001</v>
      </c>
      <c r="G106" s="5">
        <v>6.2160799999999997E-3</v>
      </c>
      <c r="H106" s="5">
        <v>0.227296</v>
      </c>
      <c r="I106" s="5">
        <v>0.45745999999999998</v>
      </c>
      <c r="J106" s="5"/>
      <c r="K106" s="5">
        <f t="shared" si="6"/>
        <v>0.49365500000000001</v>
      </c>
      <c r="L106" s="5">
        <f t="shared" si="7"/>
        <v>3.9063000000000014E-2</v>
      </c>
      <c r="M106" s="5">
        <f t="shared" si="7"/>
        <v>-0.45124391999999997</v>
      </c>
      <c r="N106">
        <v>1</v>
      </c>
      <c r="O106" s="5">
        <f t="shared" si="8"/>
        <v>7.9130161752641037E-2</v>
      </c>
      <c r="P106" s="5">
        <f t="shared" si="9"/>
        <v>-0.91408761179366149</v>
      </c>
      <c r="Q106" s="5">
        <f t="shared" si="10"/>
        <v>0.91750626402964608</v>
      </c>
      <c r="R106" s="5">
        <f t="shared" si="11"/>
        <v>-0.74222211549511974</v>
      </c>
    </row>
    <row r="107" spans="5:18" x14ac:dyDescent="0.3">
      <c r="E107" s="4">
        <v>-11</v>
      </c>
      <c r="F107" s="5">
        <v>0.27301199999999998</v>
      </c>
      <c r="G107" s="5">
        <v>6.3238399999999998E-3</v>
      </c>
      <c r="H107" s="5">
        <v>0.23358200000000001</v>
      </c>
      <c r="I107" s="5">
        <v>0.46734799999999999</v>
      </c>
      <c r="J107" s="5"/>
      <c r="K107" s="5">
        <f t="shared" si="6"/>
        <v>0.50659399999999999</v>
      </c>
      <c r="L107" s="5">
        <f t="shared" si="7"/>
        <v>3.9429999999999965E-2</v>
      </c>
      <c r="M107" s="5">
        <f t="shared" si="7"/>
        <v>-0.46102415999999996</v>
      </c>
      <c r="N107">
        <v>1</v>
      </c>
      <c r="O107" s="5">
        <f t="shared" si="8"/>
        <v>7.7833531388054267E-2</v>
      </c>
      <c r="P107" s="5">
        <f t="shared" si="9"/>
        <v>-0.91004662510807466</v>
      </c>
      <c r="Q107" s="5">
        <f t="shared" si="10"/>
        <v>0.91336899360495682</v>
      </c>
      <c r="R107" s="5">
        <f t="shared" si="11"/>
        <v>-0.74273849227971145</v>
      </c>
    </row>
    <row r="108" spans="5:18" x14ac:dyDescent="0.3">
      <c r="E108" s="4">
        <v>-10.5</v>
      </c>
      <c r="F108" s="5">
        <v>0.29089500000000001</v>
      </c>
      <c r="G108" s="5">
        <v>6.6309300000000002E-3</v>
      </c>
      <c r="H108" s="5">
        <v>0.246949</v>
      </c>
      <c r="I108" s="5">
        <v>0.492647</v>
      </c>
      <c r="J108" s="5"/>
      <c r="K108" s="5">
        <f t="shared" si="6"/>
        <v>0.53784399999999999</v>
      </c>
      <c r="L108" s="5">
        <f t="shared" si="7"/>
        <v>4.3946000000000013E-2</v>
      </c>
      <c r="M108" s="5">
        <f t="shared" si="7"/>
        <v>-0.48601607000000002</v>
      </c>
      <c r="N108">
        <v>1</v>
      </c>
      <c r="O108" s="5">
        <f t="shared" si="8"/>
        <v>8.1707707067476834E-2</v>
      </c>
      <c r="P108" s="5">
        <f t="shared" si="9"/>
        <v>-0.9036376161117351</v>
      </c>
      <c r="Q108" s="5">
        <f t="shared" si="10"/>
        <v>0.9073241375860801</v>
      </c>
      <c r="R108" s="5">
        <f t="shared" si="11"/>
        <v>-0.74031033578472294</v>
      </c>
    </row>
    <row r="109" spans="5:18" x14ac:dyDescent="0.3">
      <c r="E109" s="4">
        <v>-10</v>
      </c>
      <c r="F109" s="5">
        <v>0.285769</v>
      </c>
      <c r="G109" s="5">
        <v>6.8187999999999999E-3</v>
      </c>
      <c r="H109" s="5">
        <v>0.24395800000000001</v>
      </c>
      <c r="I109" s="5">
        <v>0.49179299999999998</v>
      </c>
      <c r="J109" s="5"/>
      <c r="K109" s="5">
        <f t="shared" si="6"/>
        <v>0.52972700000000006</v>
      </c>
      <c r="L109" s="5">
        <f t="shared" si="7"/>
        <v>4.1810999999999987E-2</v>
      </c>
      <c r="M109" s="5">
        <f t="shared" si="7"/>
        <v>-0.48497419999999997</v>
      </c>
      <c r="N109">
        <v>1</v>
      </c>
      <c r="O109" s="5">
        <f t="shared" si="8"/>
        <v>7.8929335299125741E-2</v>
      </c>
      <c r="P109" s="5">
        <f t="shared" si="9"/>
        <v>-0.91551723812454322</v>
      </c>
      <c r="Q109" s="5">
        <f t="shared" si="10"/>
        <v>0.91891330019428563</v>
      </c>
      <c r="R109" s="5">
        <f t="shared" si="11"/>
        <v>-0.74239807118092516</v>
      </c>
    </row>
    <row r="110" spans="5:18" x14ac:dyDescent="0.3">
      <c r="E110" s="4">
        <v>-9.5</v>
      </c>
      <c r="F110" s="5">
        <v>0.29724299999999998</v>
      </c>
      <c r="G110" s="5">
        <v>7.0000000000000001E-3</v>
      </c>
      <c r="H110" s="5">
        <v>0.25250400000000001</v>
      </c>
      <c r="I110" s="5">
        <v>0.50427599999999995</v>
      </c>
      <c r="J110" s="5"/>
      <c r="K110" s="5">
        <f t="shared" si="6"/>
        <v>0.54974699999999999</v>
      </c>
      <c r="L110" s="5">
        <f t="shared" si="7"/>
        <v>4.4738999999999973E-2</v>
      </c>
      <c r="M110" s="5">
        <f t="shared" si="7"/>
        <v>-0.49727599999999994</v>
      </c>
      <c r="N110">
        <v>1</v>
      </c>
      <c r="O110" s="5">
        <f t="shared" si="8"/>
        <v>8.1381071656598358E-2</v>
      </c>
      <c r="P110" s="5">
        <f t="shared" si="9"/>
        <v>-0.90455427678550304</v>
      </c>
      <c r="Q110" s="5">
        <f t="shared" si="10"/>
        <v>0.90820775072387527</v>
      </c>
      <c r="R110" s="5">
        <f t="shared" si="11"/>
        <v>-0.74053487514616401</v>
      </c>
    </row>
    <row r="111" spans="5:18" x14ac:dyDescent="0.3">
      <c r="E111" s="4">
        <v>-9</v>
      </c>
      <c r="F111" s="5">
        <v>0.309145</v>
      </c>
      <c r="G111" s="5">
        <v>7.1344700000000004E-3</v>
      </c>
      <c r="H111" s="5">
        <v>0.26263599999999998</v>
      </c>
      <c r="I111" s="5">
        <v>0.52112199999999997</v>
      </c>
      <c r="J111" s="5"/>
      <c r="K111" s="5">
        <f t="shared" si="6"/>
        <v>0.57178099999999998</v>
      </c>
      <c r="L111" s="5">
        <f t="shared" si="7"/>
        <v>4.6509000000000023E-2</v>
      </c>
      <c r="M111" s="5">
        <f t="shared" si="7"/>
        <v>-0.51398752999999997</v>
      </c>
      <c r="N111">
        <v>1</v>
      </c>
      <c r="O111" s="5">
        <f t="shared" si="8"/>
        <v>8.1340583195314328E-2</v>
      </c>
      <c r="P111" s="5">
        <f t="shared" si="9"/>
        <v>-0.89892376626715476</v>
      </c>
      <c r="Q111" s="5">
        <f t="shared" si="10"/>
        <v>0.90259638157621702</v>
      </c>
      <c r="R111" s="5">
        <f t="shared" si="11"/>
        <v>-0.74027772629344524</v>
      </c>
    </row>
    <row r="112" spans="5:18" x14ac:dyDescent="0.3">
      <c r="E112" s="4">
        <v>-8.5</v>
      </c>
      <c r="F112" s="5">
        <v>0.30902299999999999</v>
      </c>
      <c r="G112" s="5">
        <v>7.2708399999999998E-3</v>
      </c>
      <c r="H112" s="5">
        <v>0.26281900000000002</v>
      </c>
      <c r="I112" s="5">
        <v>0.52637100000000003</v>
      </c>
      <c r="J112" s="5"/>
      <c r="K112" s="5">
        <f t="shared" si="6"/>
        <v>0.57184199999999996</v>
      </c>
      <c r="L112" s="5">
        <f t="shared" si="7"/>
        <v>4.6203999999999967E-2</v>
      </c>
      <c r="M112" s="5">
        <f t="shared" si="7"/>
        <v>-0.51910016000000003</v>
      </c>
      <c r="N112">
        <v>1</v>
      </c>
      <c r="O112" s="5">
        <f t="shared" si="8"/>
        <v>8.0798542254678682E-2</v>
      </c>
      <c r="P112" s="5">
        <f t="shared" si="9"/>
        <v>-0.90776850948338894</v>
      </c>
      <c r="Q112" s="5">
        <f t="shared" si="10"/>
        <v>0.91135726871527978</v>
      </c>
      <c r="R112" s="5">
        <f t="shared" si="11"/>
        <v>-0.74101119846963392</v>
      </c>
    </row>
    <row r="113" spans="5:18" x14ac:dyDescent="0.3">
      <c r="E113" s="4">
        <v>-8</v>
      </c>
      <c r="F113" s="5">
        <v>0.30682599999999999</v>
      </c>
      <c r="G113" s="5">
        <v>7.3547700000000001E-3</v>
      </c>
      <c r="H113" s="5">
        <v>0.26233099999999998</v>
      </c>
      <c r="I113" s="5">
        <v>0.52533300000000005</v>
      </c>
      <c r="J113" s="5"/>
      <c r="K113" s="5">
        <f t="shared" si="6"/>
        <v>0.56915699999999991</v>
      </c>
      <c r="L113" s="5">
        <f t="shared" si="7"/>
        <v>4.4495000000000007E-2</v>
      </c>
      <c r="M113" s="5">
        <f t="shared" si="7"/>
        <v>-0.51797823000000009</v>
      </c>
      <c r="N113">
        <v>1</v>
      </c>
      <c r="O113" s="5">
        <f t="shared" si="8"/>
        <v>7.8177023211521632E-2</v>
      </c>
      <c r="P113" s="5">
        <f t="shared" si="9"/>
        <v>-0.91007969681476319</v>
      </c>
      <c r="Q113" s="5">
        <f t="shared" si="10"/>
        <v>0.91343127903125043</v>
      </c>
      <c r="R113" s="5">
        <f t="shared" si="11"/>
        <v>-0.74255269606405905</v>
      </c>
    </row>
    <row r="114" spans="5:18" x14ac:dyDescent="0.3">
      <c r="E114" s="4">
        <v>-7.5</v>
      </c>
      <c r="F114" s="5">
        <v>0.31067099999999997</v>
      </c>
      <c r="G114" s="5">
        <v>7.5063999999999999E-3</v>
      </c>
      <c r="H114" s="5">
        <v>0.265627</v>
      </c>
      <c r="I114" s="5">
        <v>0.53064299999999998</v>
      </c>
      <c r="J114" s="5"/>
      <c r="K114" s="5">
        <f t="shared" si="6"/>
        <v>0.57629799999999998</v>
      </c>
      <c r="L114" s="5">
        <f t="shared" si="7"/>
        <v>4.5043999999999973E-2</v>
      </c>
      <c r="M114" s="5">
        <f t="shared" si="7"/>
        <v>-0.52313659999999995</v>
      </c>
      <c r="N114">
        <v>1</v>
      </c>
      <c r="O114" s="5">
        <f t="shared" si="8"/>
        <v>7.8160951452200034E-2</v>
      </c>
      <c r="P114" s="5">
        <f t="shared" si="9"/>
        <v>-0.90775362746356913</v>
      </c>
      <c r="Q114" s="5">
        <f t="shared" si="10"/>
        <v>0.91111238741726119</v>
      </c>
      <c r="R114" s="5">
        <f t="shared" si="11"/>
        <v>-0.74245223292386009</v>
      </c>
    </row>
    <row r="115" spans="5:18" x14ac:dyDescent="0.3">
      <c r="E115" s="4">
        <v>-7</v>
      </c>
      <c r="F115" s="5">
        <v>0.322878</v>
      </c>
      <c r="G115" s="5">
        <v>7.5540800000000003E-3</v>
      </c>
      <c r="H115" s="5">
        <v>0.27740700000000001</v>
      </c>
      <c r="I115" s="5">
        <v>0.552006</v>
      </c>
      <c r="J115" s="5"/>
      <c r="K115" s="5">
        <f t="shared" si="6"/>
        <v>0.60028499999999996</v>
      </c>
      <c r="L115" s="5">
        <f t="shared" si="7"/>
        <v>4.5470999999999984E-2</v>
      </c>
      <c r="M115" s="5">
        <f t="shared" si="7"/>
        <v>-0.54445191999999998</v>
      </c>
      <c r="N115">
        <v>1</v>
      </c>
      <c r="O115" s="5">
        <f t="shared" si="8"/>
        <v>7.5749019215872432E-2</v>
      </c>
      <c r="P115" s="5">
        <f t="shared" si="9"/>
        <v>-0.90698904686940374</v>
      </c>
      <c r="Q115" s="5">
        <f t="shared" si="10"/>
        <v>0.91014671622394816</v>
      </c>
      <c r="R115" s="5">
        <f t="shared" si="11"/>
        <v>-0.74373634063492411</v>
      </c>
    </row>
    <row r="116" spans="5:18" x14ac:dyDescent="0.3">
      <c r="E116" s="4">
        <v>-6.5</v>
      </c>
      <c r="F116" s="5">
        <v>0.32733299999999999</v>
      </c>
      <c r="G116" s="5">
        <v>7.72575E-3</v>
      </c>
      <c r="H116" s="5">
        <v>0.28058100000000002</v>
      </c>
      <c r="I116" s="5">
        <v>0.55749899999999997</v>
      </c>
      <c r="J116" s="5"/>
      <c r="K116" s="5">
        <f t="shared" si="6"/>
        <v>0.60791400000000007</v>
      </c>
      <c r="L116" s="5">
        <f t="shared" si="7"/>
        <v>4.675199999999996E-2</v>
      </c>
      <c r="M116" s="5">
        <f t="shared" si="7"/>
        <v>-0.54977324999999999</v>
      </c>
      <c r="N116">
        <v>1</v>
      </c>
      <c r="O116" s="5">
        <f t="shared" si="8"/>
        <v>7.6905614938955105E-2</v>
      </c>
      <c r="P116" s="5">
        <f t="shared" si="9"/>
        <v>-0.90436023845478131</v>
      </c>
      <c r="Q116" s="5">
        <f t="shared" si="10"/>
        <v>0.90762432454574937</v>
      </c>
      <c r="R116" s="5">
        <f t="shared" si="11"/>
        <v>-0.74298086723407541</v>
      </c>
    </row>
    <row r="117" spans="5:18" x14ac:dyDescent="0.3">
      <c r="E117" s="4">
        <v>-6</v>
      </c>
      <c r="F117" s="5">
        <v>0.32562400000000002</v>
      </c>
      <c r="G117" s="5">
        <v>7.7820099999999998E-3</v>
      </c>
      <c r="H117" s="5">
        <v>0.27929900000000002</v>
      </c>
      <c r="I117" s="5">
        <v>0.55206699999999997</v>
      </c>
      <c r="J117" s="5"/>
      <c r="K117" s="5">
        <f t="shared" si="6"/>
        <v>0.6049230000000001</v>
      </c>
      <c r="L117" s="5">
        <f t="shared" si="7"/>
        <v>4.6325000000000005E-2</v>
      </c>
      <c r="M117" s="5">
        <f t="shared" si="7"/>
        <v>-0.54428498999999997</v>
      </c>
      <c r="N117">
        <v>1</v>
      </c>
      <c r="O117" s="5">
        <f t="shared" si="8"/>
        <v>7.6579994478636115E-2</v>
      </c>
      <c r="P117" s="5">
        <f t="shared" si="9"/>
        <v>-0.89975912636814914</v>
      </c>
      <c r="Q117" s="5">
        <f t="shared" si="10"/>
        <v>0.90301217103487752</v>
      </c>
      <c r="R117" s="5">
        <f t="shared" si="11"/>
        <v>-0.74294464623557621</v>
      </c>
    </row>
    <row r="118" spans="5:18" x14ac:dyDescent="0.3">
      <c r="E118" s="4">
        <v>-5.5</v>
      </c>
      <c r="F118" s="5">
        <v>0.33758700000000003</v>
      </c>
      <c r="G118" s="5">
        <v>7.8821800000000008E-3</v>
      </c>
      <c r="H118" s="5">
        <v>0.29083399999999998</v>
      </c>
      <c r="I118" s="5">
        <v>0.57111000000000001</v>
      </c>
      <c r="J118" s="5"/>
      <c r="K118" s="5">
        <f t="shared" si="6"/>
        <v>0.62842100000000001</v>
      </c>
      <c r="L118" s="5">
        <f t="shared" si="7"/>
        <v>4.6753000000000045E-2</v>
      </c>
      <c r="M118" s="5">
        <f t="shared" si="7"/>
        <v>-0.56322782000000005</v>
      </c>
      <c r="N118">
        <v>1</v>
      </c>
      <c r="O118" s="5">
        <f t="shared" si="8"/>
        <v>7.4397577420232688E-2</v>
      </c>
      <c r="P118" s="5">
        <f t="shared" si="9"/>
        <v>-0.896258750105423</v>
      </c>
      <c r="Q118" s="5">
        <f t="shared" si="10"/>
        <v>0.89934128486717135</v>
      </c>
      <c r="R118" s="5">
        <f t="shared" si="11"/>
        <v>-0.74398858074707919</v>
      </c>
    </row>
    <row r="119" spans="5:18" x14ac:dyDescent="0.3">
      <c r="E119" s="4">
        <v>-5</v>
      </c>
      <c r="F119" s="5">
        <v>0.33795399999999998</v>
      </c>
      <c r="G119" s="5">
        <v>8.0347700000000001E-3</v>
      </c>
      <c r="H119" s="5">
        <v>0.29004099999999999</v>
      </c>
      <c r="I119" s="5">
        <v>0.57226900000000003</v>
      </c>
      <c r="J119" s="5"/>
      <c r="K119" s="5">
        <f t="shared" si="6"/>
        <v>0.62799499999999997</v>
      </c>
      <c r="L119" s="5">
        <f t="shared" si="7"/>
        <v>4.7912999999999983E-2</v>
      </c>
      <c r="M119" s="5">
        <f t="shared" si="7"/>
        <v>-0.56423423000000006</v>
      </c>
      <c r="N119">
        <v>1</v>
      </c>
      <c r="O119" s="5">
        <f t="shared" si="8"/>
        <v>7.6295193433068717E-2</v>
      </c>
      <c r="P119" s="5">
        <f t="shared" si="9"/>
        <v>-0.89846930309954709</v>
      </c>
      <c r="Q119" s="5">
        <f t="shared" si="10"/>
        <v>0.9017028585699256</v>
      </c>
      <c r="R119" s="5">
        <f t="shared" si="11"/>
        <v>-0.74304134745884043</v>
      </c>
    </row>
    <row r="120" spans="5:18" x14ac:dyDescent="0.3">
      <c r="E120" s="4">
        <v>-4.5</v>
      </c>
      <c r="F120" s="5">
        <v>0.3407</v>
      </c>
      <c r="G120" s="5">
        <v>8.0204600000000001E-3</v>
      </c>
      <c r="H120" s="5">
        <v>0.293825</v>
      </c>
      <c r="I120" s="5">
        <v>0.58002100000000001</v>
      </c>
      <c r="J120" s="5"/>
      <c r="K120" s="5">
        <f t="shared" si="6"/>
        <v>0.63452500000000001</v>
      </c>
      <c r="L120" s="5">
        <f t="shared" si="7"/>
        <v>4.6875E-2</v>
      </c>
      <c r="M120" s="5">
        <f t="shared" si="7"/>
        <v>-0.57200054</v>
      </c>
      <c r="N120">
        <v>1</v>
      </c>
      <c r="O120" s="5">
        <f t="shared" si="8"/>
        <v>7.387415783460069E-2</v>
      </c>
      <c r="P120" s="5">
        <f t="shared" si="9"/>
        <v>-0.90146257436665223</v>
      </c>
      <c r="Q120" s="5">
        <f t="shared" si="10"/>
        <v>0.90448447426118017</v>
      </c>
      <c r="R120" s="5">
        <f t="shared" si="11"/>
        <v>-0.74451490796162334</v>
      </c>
    </row>
    <row r="121" spans="5:18" x14ac:dyDescent="0.3">
      <c r="E121" s="4">
        <v>-4</v>
      </c>
      <c r="F121" s="5">
        <v>0.34430100000000002</v>
      </c>
      <c r="G121" s="5">
        <v>8.1139200000000002E-3</v>
      </c>
      <c r="H121" s="5">
        <v>0.29608299999999999</v>
      </c>
      <c r="I121" s="5">
        <v>0.58197399999999999</v>
      </c>
      <c r="J121" s="5"/>
      <c r="K121" s="5">
        <f t="shared" si="6"/>
        <v>0.64038400000000006</v>
      </c>
      <c r="L121" s="5">
        <f t="shared" si="7"/>
        <v>4.8218000000000039E-2</v>
      </c>
      <c r="M121" s="5">
        <f t="shared" si="7"/>
        <v>-0.57386007999999999</v>
      </c>
      <c r="N121">
        <v>1</v>
      </c>
      <c r="O121" s="5">
        <f t="shared" si="8"/>
        <v>7.5295447731361237E-2</v>
      </c>
      <c r="P121" s="5">
        <f t="shared" si="9"/>
        <v>-0.89611870377773328</v>
      </c>
      <c r="Q121" s="5">
        <f t="shared" si="10"/>
        <v>0.89927645121472577</v>
      </c>
      <c r="R121" s="5">
        <f t="shared" si="11"/>
        <v>-0.7434846321360189</v>
      </c>
    </row>
    <row r="122" spans="5:18" x14ac:dyDescent="0.3">
      <c r="E122" s="4">
        <v>-3.5</v>
      </c>
      <c r="F122" s="5">
        <v>0.34777999999999998</v>
      </c>
      <c r="G122" s="5">
        <v>7.9813599999999998E-3</v>
      </c>
      <c r="H122" s="5">
        <v>0.30316399999999999</v>
      </c>
      <c r="I122" s="5">
        <v>0.59088499999999999</v>
      </c>
      <c r="J122" s="5"/>
      <c r="K122" s="5">
        <f t="shared" si="6"/>
        <v>0.65094399999999997</v>
      </c>
      <c r="L122" s="5">
        <f t="shared" si="7"/>
        <v>4.4615999999999989E-2</v>
      </c>
      <c r="M122" s="5">
        <f t="shared" si="7"/>
        <v>-0.58290363999999995</v>
      </c>
      <c r="N122">
        <v>1</v>
      </c>
      <c r="O122" s="5">
        <f t="shared" si="8"/>
        <v>6.8540458165372117E-2</v>
      </c>
      <c r="P122" s="5">
        <f t="shared" si="9"/>
        <v>-0.89547432651656667</v>
      </c>
      <c r="Q122" s="5">
        <f t="shared" si="10"/>
        <v>0.8980935718820271</v>
      </c>
      <c r="R122" s="5">
        <f t="shared" si="11"/>
        <v>-0.74720216146762442</v>
      </c>
    </row>
    <row r="123" spans="5:18" x14ac:dyDescent="0.3">
      <c r="E123" s="4">
        <v>-3</v>
      </c>
      <c r="F123" s="5">
        <v>0.344912</v>
      </c>
      <c r="G123" s="5">
        <v>8.0986600000000006E-3</v>
      </c>
      <c r="H123" s="5">
        <v>0.300234</v>
      </c>
      <c r="I123" s="5">
        <v>0.59314299999999998</v>
      </c>
      <c r="J123" s="5"/>
      <c r="K123" s="5">
        <f t="shared" si="6"/>
        <v>0.645146</v>
      </c>
      <c r="L123" s="5">
        <f t="shared" si="7"/>
        <v>4.4677999999999995E-2</v>
      </c>
      <c r="M123" s="5">
        <f t="shared" si="7"/>
        <v>-0.58504433999999994</v>
      </c>
      <c r="N123">
        <v>1</v>
      </c>
      <c r="O123" s="5">
        <f t="shared" si="8"/>
        <v>6.9252541285228453E-2</v>
      </c>
      <c r="P123" s="5">
        <f t="shared" si="9"/>
        <v>-0.9068402191131929</v>
      </c>
      <c r="Q123" s="5">
        <f t="shared" si="10"/>
        <v>0.90948067460266901</v>
      </c>
      <c r="R123" s="5">
        <f t="shared" si="11"/>
        <v>-0.74728870134967806</v>
      </c>
    </row>
    <row r="124" spans="5:18" x14ac:dyDescent="0.3">
      <c r="E124" s="4">
        <v>-2.5</v>
      </c>
      <c r="F124" s="5">
        <v>0.34454499999999999</v>
      </c>
      <c r="G124" s="5">
        <v>8.4801300000000007E-3</v>
      </c>
      <c r="H124" s="5">
        <v>0.29602200000000001</v>
      </c>
      <c r="I124" s="5">
        <v>0.58197399999999999</v>
      </c>
      <c r="J124" s="5"/>
      <c r="K124" s="5">
        <f t="shared" si="6"/>
        <v>0.640567</v>
      </c>
      <c r="L124" s="5">
        <f t="shared" si="7"/>
        <v>4.8522999999999983E-2</v>
      </c>
      <c r="M124" s="5">
        <f t="shared" si="7"/>
        <v>-0.57349386999999996</v>
      </c>
      <c r="N124">
        <v>1</v>
      </c>
      <c r="O124" s="5">
        <f t="shared" si="8"/>
        <v>7.5750077665568127E-2</v>
      </c>
      <c r="P124" s="5">
        <f t="shared" si="9"/>
        <v>-0.89529100000468331</v>
      </c>
      <c r="Q124" s="5">
        <f t="shared" si="10"/>
        <v>0.89848987137069358</v>
      </c>
      <c r="R124" s="5">
        <f t="shared" si="11"/>
        <v>-0.74319395757024742</v>
      </c>
    </row>
    <row r="125" spans="5:18" x14ac:dyDescent="0.3">
      <c r="E125" s="4">
        <v>-2</v>
      </c>
      <c r="F125" s="5">
        <v>0.35034399999999999</v>
      </c>
      <c r="G125" s="5">
        <v>8.1692299999999995E-3</v>
      </c>
      <c r="H125" s="5">
        <v>0.30493399999999998</v>
      </c>
      <c r="I125" s="5">
        <v>0.59643900000000005</v>
      </c>
      <c r="J125" s="5"/>
      <c r="K125" s="5">
        <f t="shared" si="6"/>
        <v>0.65527800000000003</v>
      </c>
      <c r="L125" s="5">
        <f t="shared" si="7"/>
        <v>4.5410000000000006E-2</v>
      </c>
      <c r="M125" s="5">
        <f t="shared" si="7"/>
        <v>-0.58826977000000003</v>
      </c>
      <c r="N125">
        <v>1</v>
      </c>
      <c r="O125" s="5">
        <f t="shared" si="8"/>
        <v>6.9298831946135842E-2</v>
      </c>
      <c r="P125" s="5">
        <f t="shared" si="9"/>
        <v>-0.89774076041008544</v>
      </c>
      <c r="Q125" s="5">
        <f t="shared" si="10"/>
        <v>0.900411462060972</v>
      </c>
      <c r="R125" s="5">
        <f t="shared" si="11"/>
        <v>-0.74687831342249766</v>
      </c>
    </row>
    <row r="126" spans="5:18" x14ac:dyDescent="0.3">
      <c r="E126" s="4">
        <v>-1.5</v>
      </c>
      <c r="F126" s="5">
        <v>0.33874700000000002</v>
      </c>
      <c r="G126" s="5">
        <v>7.78869E-3</v>
      </c>
      <c r="H126" s="5">
        <v>0.29553400000000002</v>
      </c>
      <c r="I126" s="5">
        <v>0.577457</v>
      </c>
      <c r="J126" s="5"/>
      <c r="K126" s="5">
        <f t="shared" si="6"/>
        <v>0.63428100000000009</v>
      </c>
      <c r="L126" s="5">
        <f t="shared" si="7"/>
        <v>4.3213000000000001E-2</v>
      </c>
      <c r="M126" s="5">
        <f t="shared" si="7"/>
        <v>-0.56966830999999996</v>
      </c>
      <c r="N126">
        <v>1</v>
      </c>
      <c r="O126" s="5">
        <f t="shared" si="8"/>
        <v>6.8129109968610116E-2</v>
      </c>
      <c r="P126" s="5">
        <f t="shared" si="9"/>
        <v>-0.89813238927226235</v>
      </c>
      <c r="Q126" s="5">
        <f t="shared" si="10"/>
        <v>0.90071269797034481</v>
      </c>
      <c r="R126" s="5">
        <f t="shared" si="11"/>
        <v>-0.74754245081351733</v>
      </c>
    </row>
    <row r="127" spans="5:18" x14ac:dyDescent="0.3">
      <c r="E127" s="4">
        <v>-1</v>
      </c>
      <c r="F127" s="5">
        <v>0.34326400000000001</v>
      </c>
      <c r="G127" s="5">
        <v>8.3094199999999997E-3</v>
      </c>
      <c r="H127" s="5">
        <v>0.298952</v>
      </c>
      <c r="I127" s="5">
        <v>0.58209599999999995</v>
      </c>
      <c r="J127" s="5"/>
      <c r="K127" s="5">
        <f t="shared" si="6"/>
        <v>0.64221600000000001</v>
      </c>
      <c r="L127" s="5">
        <f t="shared" si="7"/>
        <v>4.4312000000000018E-2</v>
      </c>
      <c r="M127" s="5">
        <f t="shared" si="7"/>
        <v>-0.57378657999999993</v>
      </c>
      <c r="N127">
        <v>1</v>
      </c>
      <c r="O127" s="5">
        <f t="shared" si="8"/>
        <v>6.8998592373905376E-2</v>
      </c>
      <c r="P127" s="5">
        <f t="shared" si="9"/>
        <v>-0.89344796766197032</v>
      </c>
      <c r="Q127" s="5">
        <f t="shared" si="10"/>
        <v>0.89610829516799229</v>
      </c>
      <c r="R127" s="5">
        <f t="shared" si="11"/>
        <v>-0.74686099442831833</v>
      </c>
    </row>
    <row r="128" spans="5:18" x14ac:dyDescent="0.3">
      <c r="E128" s="4">
        <v>-0.5</v>
      </c>
      <c r="F128" s="5">
        <v>0.36621300000000001</v>
      </c>
      <c r="G128" s="5">
        <v>7.9518000000000002E-3</v>
      </c>
      <c r="H128" s="5">
        <v>0.31714100000000001</v>
      </c>
      <c r="I128" s="5">
        <v>0.61487199999999997</v>
      </c>
      <c r="J128" s="5"/>
      <c r="K128" s="5">
        <f t="shared" si="6"/>
        <v>0.68335400000000002</v>
      </c>
      <c r="L128" s="5">
        <f t="shared" si="7"/>
        <v>4.9072000000000005E-2</v>
      </c>
      <c r="M128" s="5">
        <f t="shared" si="7"/>
        <v>-0.60692020000000002</v>
      </c>
      <c r="N128">
        <v>1</v>
      </c>
      <c r="O128" s="5">
        <f t="shared" si="8"/>
        <v>7.181051109673757E-2</v>
      </c>
      <c r="P128" s="5">
        <f t="shared" si="9"/>
        <v>-0.88814904134606665</v>
      </c>
      <c r="Q128" s="5">
        <f t="shared" si="10"/>
        <v>0.89104740005676009</v>
      </c>
      <c r="R128" s="5">
        <f t="shared" si="11"/>
        <v>-0.74505885417558237</v>
      </c>
    </row>
    <row r="129" spans="5:18" x14ac:dyDescent="0.3">
      <c r="E129" s="4">
        <v>0</v>
      </c>
      <c r="F129" s="5">
        <v>0.343447</v>
      </c>
      <c r="G129" s="5">
        <v>8.3351699999999994E-3</v>
      </c>
      <c r="H129" s="5">
        <v>0.29901299999999997</v>
      </c>
      <c r="I129" s="5">
        <v>0.58649099999999998</v>
      </c>
      <c r="J129" s="5"/>
      <c r="K129" s="5">
        <f t="shared" si="6"/>
        <v>0.64246000000000003</v>
      </c>
      <c r="L129" s="5">
        <f t="shared" si="7"/>
        <v>4.4434000000000029E-2</v>
      </c>
      <c r="M129" s="5">
        <f t="shared" si="7"/>
        <v>-0.57815583000000004</v>
      </c>
      <c r="N129">
        <v>1</v>
      </c>
      <c r="O129" s="5">
        <f t="shared" si="8"/>
        <v>6.9162282476730105E-2</v>
      </c>
      <c r="P129" s="5">
        <f t="shared" si="9"/>
        <v>-0.899909457398126</v>
      </c>
      <c r="Q129" s="5">
        <f t="shared" si="10"/>
        <v>0.90256326804938192</v>
      </c>
      <c r="R129" s="5">
        <f t="shared" si="11"/>
        <v>-0.74704619916140813</v>
      </c>
    </row>
    <row r="130" spans="5:18" x14ac:dyDescent="0.3">
      <c r="E130" s="4">
        <v>0.5</v>
      </c>
      <c r="F130" s="5">
        <v>0.35650799999999999</v>
      </c>
      <c r="G130" s="5">
        <v>8.0824499999999997E-3</v>
      </c>
      <c r="H130" s="5">
        <v>0.31158599999999997</v>
      </c>
      <c r="I130" s="5">
        <v>0.61139299999999996</v>
      </c>
      <c r="J130" s="5"/>
      <c r="K130" s="5">
        <f t="shared" si="6"/>
        <v>0.66809399999999997</v>
      </c>
      <c r="L130" s="5">
        <f t="shared" si="7"/>
        <v>4.4922000000000017E-2</v>
      </c>
      <c r="M130" s="5">
        <f t="shared" si="7"/>
        <v>-0.60331055</v>
      </c>
      <c r="N130">
        <v>1</v>
      </c>
      <c r="O130" s="5">
        <f t="shared" si="8"/>
        <v>6.7239041212763501E-2</v>
      </c>
      <c r="P130" s="5">
        <f t="shared" si="9"/>
        <v>-0.90303243256188503</v>
      </c>
      <c r="Q130" s="5">
        <f t="shared" si="10"/>
        <v>0.90553225393789649</v>
      </c>
      <c r="R130" s="5">
        <f t="shared" si="11"/>
        <v>-0.74823715509877353</v>
      </c>
    </row>
    <row r="131" spans="5:18" x14ac:dyDescent="0.3">
      <c r="E131" s="4">
        <v>1</v>
      </c>
      <c r="F131" s="5">
        <v>0.32440400000000003</v>
      </c>
      <c r="G131" s="5">
        <v>8.2789100000000004E-3</v>
      </c>
      <c r="H131" s="5">
        <v>0.27978700000000001</v>
      </c>
      <c r="I131" s="5">
        <v>0.55023599999999995</v>
      </c>
      <c r="J131" s="5"/>
      <c r="K131" s="5">
        <f t="shared" si="6"/>
        <v>0.60419100000000003</v>
      </c>
      <c r="L131" s="5">
        <f t="shared" si="7"/>
        <v>4.4617000000000018E-2</v>
      </c>
      <c r="M131" s="5">
        <f t="shared" si="7"/>
        <v>-0.54195708999999992</v>
      </c>
      <c r="N131">
        <v>1</v>
      </c>
      <c r="O131" s="5">
        <f t="shared" si="8"/>
        <v>7.3845853380801796E-2</v>
      </c>
      <c r="P131" s="5">
        <f t="shared" si="9"/>
        <v>-0.89699629752843035</v>
      </c>
      <c r="Q131" s="5">
        <f t="shared" si="10"/>
        <v>0.90003087049347996</v>
      </c>
      <c r="R131" s="5">
        <f t="shared" si="11"/>
        <v>-0.74432792815379156</v>
      </c>
    </row>
    <row r="132" spans="5:18" x14ac:dyDescent="0.3">
      <c r="E132" s="4">
        <v>1.5</v>
      </c>
      <c r="F132" s="5">
        <v>0.36535800000000002</v>
      </c>
      <c r="G132" s="5">
        <v>8.5077899999999995E-3</v>
      </c>
      <c r="H132" s="5">
        <v>0.31097599999999997</v>
      </c>
      <c r="I132" s="5">
        <v>0.61023300000000003</v>
      </c>
      <c r="J132" s="5"/>
      <c r="K132" s="5">
        <f t="shared" si="6"/>
        <v>0.67633399999999999</v>
      </c>
      <c r="L132" s="5">
        <f t="shared" si="7"/>
        <v>5.4382000000000041E-2</v>
      </c>
      <c r="M132" s="5">
        <f t="shared" si="7"/>
        <v>-0.60172521000000001</v>
      </c>
      <c r="N132">
        <v>1</v>
      </c>
      <c r="O132" s="5">
        <f t="shared" si="8"/>
        <v>8.0407017834383671E-2</v>
      </c>
      <c r="P132" s="5">
        <f t="shared" si="9"/>
        <v>-0.88968647147711044</v>
      </c>
      <c r="Q132" s="5">
        <f t="shared" si="10"/>
        <v>0.8933125466746844</v>
      </c>
      <c r="R132" s="5">
        <f t="shared" si="11"/>
        <v>-0.74033219551822227</v>
      </c>
    </row>
    <row r="133" spans="5:18" x14ac:dyDescent="0.3">
      <c r="E133" s="4">
        <v>2</v>
      </c>
      <c r="F133" s="5">
        <v>0.33001900000000001</v>
      </c>
      <c r="G133" s="5">
        <v>8.4772700000000003E-3</v>
      </c>
      <c r="H133" s="5">
        <v>0.28039700000000001</v>
      </c>
      <c r="I133" s="5">
        <v>0.56177100000000002</v>
      </c>
      <c r="J133" s="5"/>
      <c r="K133" s="5">
        <f t="shared" si="6"/>
        <v>0.61041600000000007</v>
      </c>
      <c r="L133" s="5">
        <f t="shared" si="7"/>
        <v>4.9621999999999999E-2</v>
      </c>
      <c r="M133" s="5">
        <f t="shared" si="7"/>
        <v>-0.55329373000000004</v>
      </c>
      <c r="N133">
        <v>1</v>
      </c>
      <c r="O133" s="5">
        <f t="shared" si="8"/>
        <v>8.1292102435060673E-2</v>
      </c>
      <c r="P133" s="5">
        <f t="shared" si="9"/>
        <v>-0.90642075240491726</v>
      </c>
      <c r="Q133" s="5">
        <f t="shared" si="10"/>
        <v>0.91005878178753308</v>
      </c>
      <c r="R133" s="5">
        <f t="shared" si="11"/>
        <v>-0.74067544802598184</v>
      </c>
    </row>
    <row r="134" spans="5:18" x14ac:dyDescent="0.3">
      <c r="E134" s="4">
        <v>2.5</v>
      </c>
      <c r="F134" s="5">
        <v>0.34320299999999998</v>
      </c>
      <c r="G134" s="5">
        <v>8.0519300000000005E-3</v>
      </c>
      <c r="H134" s="5">
        <v>0.29577799999999999</v>
      </c>
      <c r="I134" s="5">
        <v>0.57916599999999996</v>
      </c>
      <c r="J134" s="5"/>
      <c r="K134" s="5">
        <f t="shared" si="6"/>
        <v>0.63898100000000002</v>
      </c>
      <c r="L134" s="5">
        <f t="shared" si="7"/>
        <v>4.7424999999999995E-2</v>
      </c>
      <c r="M134" s="5">
        <f t="shared" si="7"/>
        <v>-0.57111406999999992</v>
      </c>
      <c r="N134">
        <v>1</v>
      </c>
      <c r="O134" s="5">
        <f t="shared" si="8"/>
        <v>7.4219734233099258E-2</v>
      </c>
      <c r="P134" s="5">
        <f t="shared" si="9"/>
        <v>-0.89378881375189545</v>
      </c>
      <c r="Q134" s="5">
        <f t="shared" si="10"/>
        <v>0.89686510275383802</v>
      </c>
      <c r="R134" s="5">
        <f t="shared" si="11"/>
        <v>-0.74397347776135669</v>
      </c>
    </row>
    <row r="135" spans="5:18" x14ac:dyDescent="0.3">
      <c r="E135" s="4">
        <v>3</v>
      </c>
      <c r="F135" s="5">
        <v>0.33563399999999999</v>
      </c>
      <c r="G135" s="5">
        <v>8.2674600000000008E-3</v>
      </c>
      <c r="H135" s="5">
        <v>0.28546300000000002</v>
      </c>
      <c r="I135" s="5">
        <v>0.56506699999999999</v>
      </c>
      <c r="J135" s="5"/>
      <c r="K135" s="5">
        <f t="shared" si="6"/>
        <v>0.62109700000000001</v>
      </c>
      <c r="L135" s="5">
        <f t="shared" si="7"/>
        <v>5.0170999999999966E-2</v>
      </c>
      <c r="M135" s="5">
        <f t="shared" si="7"/>
        <v>-0.55679953999999998</v>
      </c>
      <c r="N135">
        <v>1</v>
      </c>
      <c r="O135" s="5">
        <f t="shared" si="8"/>
        <v>8.0778042721185203E-2</v>
      </c>
      <c r="P135" s="5">
        <f t="shared" si="9"/>
        <v>-0.89647758723677617</v>
      </c>
      <c r="Q135" s="5">
        <f t="shared" si="10"/>
        <v>0.90010952478225514</v>
      </c>
      <c r="R135" s="5">
        <f t="shared" si="11"/>
        <v>-0.74046648425776984</v>
      </c>
    </row>
    <row r="136" spans="5:18" x14ac:dyDescent="0.3">
      <c r="E136" s="4">
        <v>3.5</v>
      </c>
      <c r="F136" s="5">
        <v>0.32934799999999997</v>
      </c>
      <c r="G136" s="5">
        <v>7.7772400000000004E-3</v>
      </c>
      <c r="H136" s="5">
        <v>0.28448699999999999</v>
      </c>
      <c r="I136" s="5">
        <v>0.56592200000000004</v>
      </c>
      <c r="J136" s="5"/>
      <c r="K136" s="5">
        <f t="shared" si="6"/>
        <v>0.61383499999999991</v>
      </c>
      <c r="L136" s="5">
        <f t="shared" si="7"/>
        <v>4.4860999999999984E-2</v>
      </c>
      <c r="M136" s="5">
        <f t="shared" si="7"/>
        <v>-0.55814476000000002</v>
      </c>
      <c r="N136">
        <v>1</v>
      </c>
      <c r="O136" s="5">
        <f t="shared" si="8"/>
        <v>7.3083157526045259E-2</v>
      </c>
      <c r="P136" s="5">
        <f t="shared" si="9"/>
        <v>-0.90927490286477652</v>
      </c>
      <c r="Q136" s="5">
        <f t="shared" si="10"/>
        <v>0.91220721159927565</v>
      </c>
      <c r="R136" s="5">
        <f t="shared" si="11"/>
        <v>-0.74529676618935081</v>
      </c>
    </row>
    <row r="137" spans="5:18" x14ac:dyDescent="0.3">
      <c r="E137" s="4">
        <v>4</v>
      </c>
      <c r="F137" s="5">
        <v>0.32574700000000001</v>
      </c>
      <c r="G137" s="5">
        <v>7.7677099999999997E-3</v>
      </c>
      <c r="H137" s="5">
        <v>0.28143499999999999</v>
      </c>
      <c r="I137" s="5">
        <v>0.55255500000000002</v>
      </c>
      <c r="J137" s="5"/>
      <c r="K137" s="5">
        <f t="shared" si="6"/>
        <v>0.607182</v>
      </c>
      <c r="L137" s="5">
        <f t="shared" si="7"/>
        <v>4.4312000000000018E-2</v>
      </c>
      <c r="M137" s="5">
        <f t="shared" si="7"/>
        <v>-0.54478729000000004</v>
      </c>
      <c r="N137">
        <v>1</v>
      </c>
      <c r="O137" s="5">
        <f t="shared" si="8"/>
        <v>7.2979765539821703E-2</v>
      </c>
      <c r="P137" s="5">
        <f t="shared" si="9"/>
        <v>-0.89723886742360615</v>
      </c>
      <c r="Q137" s="5">
        <f t="shared" si="10"/>
        <v>0.90020199477330798</v>
      </c>
      <c r="R137" s="5">
        <f t="shared" si="11"/>
        <v>-0.74481841265916937</v>
      </c>
    </row>
    <row r="138" spans="5:18" x14ac:dyDescent="0.3">
      <c r="E138" s="4">
        <v>4.5</v>
      </c>
      <c r="F138" s="5">
        <v>0.32159599999999999</v>
      </c>
      <c r="G138" s="5">
        <v>7.7267000000000004E-3</v>
      </c>
      <c r="H138" s="5">
        <v>0.276308</v>
      </c>
      <c r="I138" s="5">
        <v>0.546879</v>
      </c>
      <c r="J138" s="5"/>
      <c r="K138" s="5">
        <f t="shared" ref="K138:K201" si="12">F138+H138</f>
        <v>0.59790399999999999</v>
      </c>
      <c r="L138" s="5">
        <f t="shared" ref="L138:M201" si="13">F138-H138</f>
        <v>4.5287999999999995E-2</v>
      </c>
      <c r="M138" s="5">
        <f t="shared" si="13"/>
        <v>-0.53915230000000003</v>
      </c>
      <c r="N138">
        <v>1</v>
      </c>
      <c r="O138" s="5">
        <f t="shared" ref="O138:O201" si="14">L138/K138</f>
        <v>7.5744601139982326E-2</v>
      </c>
      <c r="P138" s="5">
        <f t="shared" ref="P138:P201" si="15">M138/K138</f>
        <v>-0.90173723540902895</v>
      </c>
      <c r="Q138" s="5">
        <f t="shared" ref="Q138:Q201" si="16">SQRT(O138^2+P138^2)</f>
        <v>0.90491286117778957</v>
      </c>
      <c r="R138" s="5">
        <f t="shared" ref="R138:R201" si="17">0.5*ATAN(P138/O138)</f>
        <v>-0.74349726172706043</v>
      </c>
    </row>
    <row r="139" spans="5:18" x14ac:dyDescent="0.3">
      <c r="E139" s="4">
        <v>5</v>
      </c>
      <c r="F139" s="5">
        <v>0.31927699999999998</v>
      </c>
      <c r="G139" s="5">
        <v>7.5378700000000003E-3</v>
      </c>
      <c r="H139" s="5">
        <v>0.27643000000000001</v>
      </c>
      <c r="I139" s="5">
        <v>0.54327800000000004</v>
      </c>
      <c r="J139" s="5"/>
      <c r="K139" s="5">
        <f t="shared" si="12"/>
        <v>0.59570699999999999</v>
      </c>
      <c r="L139" s="5">
        <f t="shared" si="13"/>
        <v>4.2846999999999968E-2</v>
      </c>
      <c r="M139" s="5">
        <f t="shared" si="13"/>
        <v>-0.53574013000000009</v>
      </c>
      <c r="N139">
        <v>1</v>
      </c>
      <c r="O139" s="5">
        <f t="shared" si="14"/>
        <v>7.19262993384331E-2</v>
      </c>
      <c r="P139" s="5">
        <f t="shared" si="15"/>
        <v>-0.89933495829325505</v>
      </c>
      <c r="Q139" s="5">
        <f t="shared" si="16"/>
        <v>0.90220660590845414</v>
      </c>
      <c r="R139" s="5">
        <f t="shared" si="17"/>
        <v>-0.74549449391594491</v>
      </c>
    </row>
    <row r="140" spans="5:18" x14ac:dyDescent="0.3">
      <c r="E140" s="4">
        <v>5.5</v>
      </c>
      <c r="F140" s="5">
        <v>0.31329499999999999</v>
      </c>
      <c r="G140" s="5">
        <v>7.2727499999999997E-3</v>
      </c>
      <c r="H140" s="5">
        <v>0.27429399999999998</v>
      </c>
      <c r="I140" s="5">
        <v>0.538578</v>
      </c>
      <c r="J140" s="5"/>
      <c r="K140" s="5">
        <f t="shared" si="12"/>
        <v>0.58758899999999992</v>
      </c>
      <c r="L140" s="5">
        <f t="shared" si="13"/>
        <v>3.9001000000000008E-2</v>
      </c>
      <c r="M140" s="5">
        <f t="shared" si="13"/>
        <v>-0.53130524999999995</v>
      </c>
      <c r="N140">
        <v>1</v>
      </c>
      <c r="O140" s="5">
        <f t="shared" si="14"/>
        <v>6.6374625801367992E-2</v>
      </c>
      <c r="P140" s="5">
        <f t="shared" si="15"/>
        <v>-0.9042123831453619</v>
      </c>
      <c r="Q140" s="5">
        <f t="shared" si="16"/>
        <v>0.90664525851276934</v>
      </c>
      <c r="R140" s="5">
        <f t="shared" si="17"/>
        <v>-0.74876086867686065</v>
      </c>
    </row>
    <row r="141" spans="5:18" x14ac:dyDescent="0.3">
      <c r="E141" s="4">
        <v>6</v>
      </c>
      <c r="F141" s="5">
        <v>0.31146400000000002</v>
      </c>
      <c r="G141" s="5">
        <v>7.3223400000000001E-3</v>
      </c>
      <c r="H141" s="5">
        <v>0.26751900000000001</v>
      </c>
      <c r="I141" s="5">
        <v>0.53229099999999996</v>
      </c>
      <c r="J141" s="5"/>
      <c r="K141" s="5">
        <f t="shared" si="12"/>
        <v>0.57898300000000003</v>
      </c>
      <c r="L141" s="5">
        <f t="shared" si="13"/>
        <v>4.3945000000000012E-2</v>
      </c>
      <c r="M141" s="5">
        <f t="shared" si="13"/>
        <v>-0.52496865999999998</v>
      </c>
      <c r="N141">
        <v>1</v>
      </c>
      <c r="O141" s="5">
        <f t="shared" si="14"/>
        <v>7.590032867977127E-2</v>
      </c>
      <c r="P141" s="5">
        <f t="shared" si="15"/>
        <v>-0.90670824531981065</v>
      </c>
      <c r="Q141" s="5">
        <f t="shared" si="16"/>
        <v>0.90987949862859707</v>
      </c>
      <c r="R141" s="5">
        <f t="shared" si="17"/>
        <v>-0.74364063848136586</v>
      </c>
    </row>
    <row r="142" spans="5:18" x14ac:dyDescent="0.3">
      <c r="E142" s="4">
        <v>6.5</v>
      </c>
      <c r="F142" s="5">
        <v>0.30353000000000002</v>
      </c>
      <c r="G142" s="5">
        <v>7.1106299999999997E-3</v>
      </c>
      <c r="H142" s="5">
        <v>0.26428400000000002</v>
      </c>
      <c r="I142" s="5">
        <v>0.520756</v>
      </c>
      <c r="J142" s="5"/>
      <c r="K142" s="5">
        <f t="shared" si="12"/>
        <v>0.56781400000000004</v>
      </c>
      <c r="L142" s="5">
        <f t="shared" si="13"/>
        <v>3.9246000000000003E-2</v>
      </c>
      <c r="M142" s="5">
        <f t="shared" si="13"/>
        <v>-0.51364536999999999</v>
      </c>
      <c r="N142">
        <v>1</v>
      </c>
      <c r="O142" s="5">
        <f t="shared" si="14"/>
        <v>6.9117704036885316E-2</v>
      </c>
      <c r="P142" s="5">
        <f t="shared" si="15"/>
        <v>-0.90460145399725955</v>
      </c>
      <c r="Q142" s="5">
        <f t="shared" si="16"/>
        <v>0.90723814270856495</v>
      </c>
      <c r="R142" s="5">
        <f t="shared" si="17"/>
        <v>-0.74726884695869267</v>
      </c>
    </row>
    <row r="143" spans="5:18" x14ac:dyDescent="0.3">
      <c r="E143" s="4">
        <v>7</v>
      </c>
      <c r="F143" s="5">
        <v>0.29175000000000001</v>
      </c>
      <c r="G143" s="5">
        <v>7.0514999999999996E-3</v>
      </c>
      <c r="H143" s="5">
        <v>0.25055100000000002</v>
      </c>
      <c r="I143" s="5">
        <v>0.49737700000000001</v>
      </c>
      <c r="J143" s="5"/>
      <c r="K143" s="5">
        <f t="shared" si="12"/>
        <v>0.54230100000000003</v>
      </c>
      <c r="L143" s="5">
        <f t="shared" si="13"/>
        <v>4.1198999999999986E-2</v>
      </c>
      <c r="M143" s="5">
        <f t="shared" si="13"/>
        <v>-0.49032550000000003</v>
      </c>
      <c r="N143">
        <v>1</v>
      </c>
      <c r="O143" s="5">
        <f t="shared" si="14"/>
        <v>7.5970724745113849E-2</v>
      </c>
      <c r="P143" s="5">
        <f t="shared" si="15"/>
        <v>-0.90415746974466205</v>
      </c>
      <c r="Q143" s="5">
        <f t="shared" si="16"/>
        <v>0.90734352982394018</v>
      </c>
      <c r="R143" s="5">
        <f t="shared" si="17"/>
        <v>-0.74348472657803644</v>
      </c>
    </row>
    <row r="144" spans="5:18" x14ac:dyDescent="0.3">
      <c r="E144" s="4">
        <v>7.5</v>
      </c>
      <c r="F144" s="5">
        <v>0.29699900000000001</v>
      </c>
      <c r="G144" s="5">
        <v>6.9980900000000002E-3</v>
      </c>
      <c r="H144" s="5">
        <v>0.253969</v>
      </c>
      <c r="I144" s="5">
        <v>0.50683999999999996</v>
      </c>
      <c r="J144" s="5"/>
      <c r="K144" s="5">
        <f t="shared" si="12"/>
        <v>0.55096800000000001</v>
      </c>
      <c r="L144" s="5">
        <f t="shared" si="13"/>
        <v>4.3030000000000013E-2</v>
      </c>
      <c r="M144" s="5">
        <f t="shared" si="13"/>
        <v>-0.49984190999999994</v>
      </c>
      <c r="N144">
        <v>1</v>
      </c>
      <c r="O144" s="5">
        <f t="shared" si="14"/>
        <v>7.8098909555545895E-2</v>
      </c>
      <c r="P144" s="5">
        <f t="shared" si="15"/>
        <v>-0.9072067887790215</v>
      </c>
      <c r="Q144" s="5">
        <f t="shared" si="16"/>
        <v>0.9105622423977997</v>
      </c>
      <c r="R144" s="5">
        <f t="shared" si="17"/>
        <v>-0.74246041573682964</v>
      </c>
    </row>
    <row r="145" spans="5:18" x14ac:dyDescent="0.3">
      <c r="E145" s="4">
        <v>8</v>
      </c>
      <c r="F145" s="5">
        <v>0.28570699999999999</v>
      </c>
      <c r="G145" s="5">
        <v>6.68719E-3</v>
      </c>
      <c r="H145" s="5">
        <v>0.246644</v>
      </c>
      <c r="I145" s="5">
        <v>0.48822199999999999</v>
      </c>
      <c r="J145" s="5"/>
      <c r="K145" s="5">
        <f t="shared" si="12"/>
        <v>0.53235100000000002</v>
      </c>
      <c r="L145" s="5">
        <f t="shared" si="13"/>
        <v>3.9062999999999987E-2</v>
      </c>
      <c r="M145" s="5">
        <f t="shared" si="13"/>
        <v>-0.48153480999999998</v>
      </c>
      <c r="N145">
        <v>1</v>
      </c>
      <c r="O145" s="5">
        <f t="shared" si="14"/>
        <v>7.3378278616927528E-2</v>
      </c>
      <c r="P145" s="5">
        <f t="shared" si="15"/>
        <v>-0.90454382540842404</v>
      </c>
      <c r="Q145" s="5">
        <f t="shared" si="16"/>
        <v>0.9075152361571065</v>
      </c>
      <c r="R145" s="5">
        <f t="shared" si="17"/>
        <v>-0.74492585701899017</v>
      </c>
    </row>
    <row r="146" spans="5:18" x14ac:dyDescent="0.3">
      <c r="E146" s="4">
        <v>8.5</v>
      </c>
      <c r="F146" s="5">
        <v>0.26477200000000001</v>
      </c>
      <c r="G146" s="5">
        <v>6.5994599999999997E-3</v>
      </c>
      <c r="H146" s="5">
        <v>0.22931000000000001</v>
      </c>
      <c r="I146" s="5">
        <v>0.45733800000000002</v>
      </c>
      <c r="J146" s="5"/>
      <c r="K146" s="5">
        <f t="shared" si="12"/>
        <v>0.49408200000000002</v>
      </c>
      <c r="L146" s="5">
        <f t="shared" si="13"/>
        <v>3.5461999999999994E-2</v>
      </c>
      <c r="M146" s="5">
        <f t="shared" si="13"/>
        <v>-0.45073854000000002</v>
      </c>
      <c r="N146">
        <v>1</v>
      </c>
      <c r="O146" s="5">
        <f t="shared" si="14"/>
        <v>7.1773511279504196E-2</v>
      </c>
      <c r="P146" s="5">
        <f t="shared" si="15"/>
        <v>-0.91227476410798203</v>
      </c>
      <c r="Q146" s="5">
        <f t="shared" si="16"/>
        <v>0.91509381057335504</v>
      </c>
      <c r="R146" s="5">
        <f t="shared" si="17"/>
        <v>-0.74614136620567617</v>
      </c>
    </row>
    <row r="147" spans="5:18" x14ac:dyDescent="0.3">
      <c r="E147" s="4">
        <v>9</v>
      </c>
      <c r="F147" s="5">
        <v>0.27313399999999999</v>
      </c>
      <c r="G147" s="5">
        <v>6.4239800000000001E-3</v>
      </c>
      <c r="H147" s="5">
        <v>0.23358200000000001</v>
      </c>
      <c r="I147" s="5">
        <v>0.46399099999999999</v>
      </c>
      <c r="J147" s="5"/>
      <c r="K147" s="5">
        <f t="shared" si="12"/>
        <v>0.50671599999999994</v>
      </c>
      <c r="L147" s="5">
        <f t="shared" si="13"/>
        <v>3.9551999999999976E-2</v>
      </c>
      <c r="M147" s="5">
        <f t="shared" si="13"/>
        <v>-0.45756701999999999</v>
      </c>
      <c r="N147">
        <v>1</v>
      </c>
      <c r="O147" s="5">
        <f t="shared" si="14"/>
        <v>7.8055557748324469E-2</v>
      </c>
      <c r="P147" s="5">
        <f t="shared" si="15"/>
        <v>-0.90300487847235933</v>
      </c>
      <c r="Q147" s="5">
        <f t="shared" si="16"/>
        <v>0.90637215350003031</v>
      </c>
      <c r="R147" s="5">
        <f t="shared" si="17"/>
        <v>-0.74228542926275065</v>
      </c>
    </row>
    <row r="148" spans="5:18" x14ac:dyDescent="0.3">
      <c r="E148" s="4">
        <v>9.5</v>
      </c>
      <c r="F148" s="5">
        <v>0.26873999999999998</v>
      </c>
      <c r="G148" s="5">
        <v>6.2427799999999999E-3</v>
      </c>
      <c r="H148" s="5">
        <v>0.23059199999999999</v>
      </c>
      <c r="I148" s="5">
        <v>0.46557799999999999</v>
      </c>
      <c r="J148" s="5"/>
      <c r="K148" s="5">
        <f t="shared" si="12"/>
        <v>0.499332</v>
      </c>
      <c r="L148" s="5">
        <f t="shared" si="13"/>
        <v>3.8147999999999987E-2</v>
      </c>
      <c r="M148" s="5">
        <f t="shared" si="13"/>
        <v>-0.45933521999999999</v>
      </c>
      <c r="N148">
        <v>1</v>
      </c>
      <c r="O148" s="5">
        <f t="shared" si="14"/>
        <v>7.6398067818605628E-2</v>
      </c>
      <c r="P148" s="5">
        <f t="shared" si="15"/>
        <v>-0.91989942563264515</v>
      </c>
      <c r="Q148" s="5">
        <f t="shared" si="16"/>
        <v>0.92306642125346905</v>
      </c>
      <c r="R148" s="5">
        <f t="shared" si="17"/>
        <v>-0.74396801340104413</v>
      </c>
    </row>
    <row r="149" spans="5:18" x14ac:dyDescent="0.3">
      <c r="E149" s="4">
        <v>10</v>
      </c>
      <c r="F149" s="5">
        <v>0.24994</v>
      </c>
      <c r="G149" s="5">
        <v>5.9414200000000002E-3</v>
      </c>
      <c r="H149" s="5">
        <v>0.215943</v>
      </c>
      <c r="I149" s="5">
        <v>0.43542700000000001</v>
      </c>
      <c r="J149" s="5"/>
      <c r="K149" s="5">
        <f t="shared" si="12"/>
        <v>0.46588299999999999</v>
      </c>
      <c r="L149" s="5">
        <f t="shared" si="13"/>
        <v>3.3996999999999999E-2</v>
      </c>
      <c r="M149" s="5">
        <f t="shared" si="13"/>
        <v>-0.42948558000000003</v>
      </c>
      <c r="N149">
        <v>1</v>
      </c>
      <c r="O149" s="5">
        <f t="shared" si="14"/>
        <v>7.2973257234112424E-2</v>
      </c>
      <c r="P149" s="5">
        <f t="shared" si="15"/>
        <v>-0.92187433325534529</v>
      </c>
      <c r="Q149" s="5">
        <f t="shared" si="16"/>
        <v>0.9247580129884484</v>
      </c>
      <c r="R149" s="5">
        <f t="shared" si="17"/>
        <v>-0.74590177517432454</v>
      </c>
    </row>
    <row r="150" spans="5:18" x14ac:dyDescent="0.3">
      <c r="E150" s="4">
        <v>10.5</v>
      </c>
      <c r="F150" s="5">
        <v>0.24975700000000001</v>
      </c>
      <c r="G150" s="5">
        <v>6.0196199999999998E-3</v>
      </c>
      <c r="H150" s="5">
        <v>0.215089</v>
      </c>
      <c r="I150" s="5">
        <v>0.43451099999999998</v>
      </c>
      <c r="J150" s="5"/>
      <c r="K150" s="5">
        <f t="shared" si="12"/>
        <v>0.46484599999999998</v>
      </c>
      <c r="L150" s="5">
        <f t="shared" si="13"/>
        <v>3.4668000000000004E-2</v>
      </c>
      <c r="M150" s="5">
        <f t="shared" si="13"/>
        <v>-0.42849137999999998</v>
      </c>
      <c r="N150">
        <v>1</v>
      </c>
      <c r="O150" s="5">
        <f t="shared" si="14"/>
        <v>7.457953816963038E-2</v>
      </c>
      <c r="P150" s="5">
        <f t="shared" si="15"/>
        <v>-0.92179212040116509</v>
      </c>
      <c r="Q150" s="5">
        <f t="shared" si="16"/>
        <v>0.92480420670932906</v>
      </c>
      <c r="R150" s="5">
        <f t="shared" si="17"/>
        <v>-0.74503253154096372</v>
      </c>
    </row>
    <row r="151" spans="5:18" x14ac:dyDescent="0.3">
      <c r="E151" s="4">
        <v>11</v>
      </c>
      <c r="F151" s="5">
        <v>0.239564</v>
      </c>
      <c r="G151" s="5">
        <v>5.7163500000000003E-3</v>
      </c>
      <c r="H151" s="5">
        <v>0.20684900000000001</v>
      </c>
      <c r="I151" s="5">
        <v>0.41815400000000003</v>
      </c>
      <c r="J151" s="5"/>
      <c r="K151" s="5">
        <f t="shared" si="12"/>
        <v>0.446413</v>
      </c>
      <c r="L151" s="5">
        <f t="shared" si="13"/>
        <v>3.2714999999999994E-2</v>
      </c>
      <c r="M151" s="5">
        <f t="shared" si="13"/>
        <v>-0.41243765000000004</v>
      </c>
      <c r="N151">
        <v>1</v>
      </c>
      <c r="O151" s="5">
        <f t="shared" si="14"/>
        <v>7.3284156151366547E-2</v>
      </c>
      <c r="P151" s="5">
        <f t="shared" si="15"/>
        <v>-0.92389256137254072</v>
      </c>
      <c r="Q151" s="5">
        <f t="shared" si="16"/>
        <v>0.92679449313336548</v>
      </c>
      <c r="R151" s="5">
        <f t="shared" si="17"/>
        <v>-0.74582048976253468</v>
      </c>
    </row>
    <row r="152" spans="5:18" x14ac:dyDescent="0.3">
      <c r="E152" s="4">
        <v>11.5</v>
      </c>
      <c r="F152" s="5">
        <v>0.225221</v>
      </c>
      <c r="G152" s="5">
        <v>5.4626800000000001E-3</v>
      </c>
      <c r="H152" s="5">
        <v>0.19781599999999999</v>
      </c>
      <c r="I152" s="5">
        <v>0.39996500000000001</v>
      </c>
      <c r="J152" s="5"/>
      <c r="K152" s="5">
        <f t="shared" si="12"/>
        <v>0.423037</v>
      </c>
      <c r="L152" s="5">
        <f t="shared" si="13"/>
        <v>2.7405000000000013E-2</v>
      </c>
      <c r="M152" s="5">
        <f t="shared" si="13"/>
        <v>-0.39450232000000002</v>
      </c>
      <c r="N152">
        <v>1</v>
      </c>
      <c r="O152" s="5">
        <f t="shared" si="14"/>
        <v>6.4781567569739795E-2</v>
      </c>
      <c r="P152" s="5">
        <f t="shared" si="15"/>
        <v>-0.93254802771388801</v>
      </c>
      <c r="Q152" s="5">
        <f t="shared" si="16"/>
        <v>0.93479541905694807</v>
      </c>
      <c r="R152" s="5">
        <f t="shared" si="17"/>
        <v>-0.75072023753233708</v>
      </c>
    </row>
    <row r="153" spans="5:18" x14ac:dyDescent="0.3">
      <c r="E153" s="4">
        <v>12</v>
      </c>
      <c r="F153" s="5">
        <v>0.229432</v>
      </c>
      <c r="G153" s="5">
        <v>5.1489200000000004E-3</v>
      </c>
      <c r="H153" s="5">
        <v>0.20099</v>
      </c>
      <c r="I153" s="5">
        <v>0.40356599999999998</v>
      </c>
      <c r="J153" s="5"/>
      <c r="K153" s="5">
        <f t="shared" si="12"/>
        <v>0.43042199999999997</v>
      </c>
      <c r="L153" s="5">
        <f t="shared" si="13"/>
        <v>2.8441999999999995E-2</v>
      </c>
      <c r="M153" s="5">
        <f t="shared" si="13"/>
        <v>-0.39841707999999998</v>
      </c>
      <c r="N153">
        <v>1</v>
      </c>
      <c r="O153" s="5">
        <f t="shared" si="14"/>
        <v>6.6079336093415292E-2</v>
      </c>
      <c r="P153" s="5">
        <f t="shared" si="15"/>
        <v>-0.92564292717379693</v>
      </c>
      <c r="Q153" s="5">
        <f t="shared" si="16"/>
        <v>0.92799854918282154</v>
      </c>
      <c r="R153" s="5">
        <f t="shared" si="17"/>
        <v>-0.74976486166061307</v>
      </c>
    </row>
    <row r="154" spans="5:18" x14ac:dyDescent="0.3">
      <c r="E154" s="4">
        <v>12.5</v>
      </c>
      <c r="F154" s="5">
        <v>0.235902</v>
      </c>
      <c r="G154" s="5">
        <v>5.0821599999999996E-3</v>
      </c>
      <c r="H154" s="5">
        <v>0.20507900000000001</v>
      </c>
      <c r="I154" s="5">
        <v>0.41113499999999997</v>
      </c>
      <c r="J154" s="5"/>
      <c r="K154" s="5">
        <f t="shared" si="12"/>
        <v>0.44098100000000001</v>
      </c>
      <c r="L154" s="5">
        <f t="shared" si="13"/>
        <v>3.0822999999999989E-2</v>
      </c>
      <c r="M154" s="5">
        <f t="shared" si="13"/>
        <v>-0.40605283999999997</v>
      </c>
      <c r="N154">
        <v>1</v>
      </c>
      <c r="O154" s="5">
        <f t="shared" si="14"/>
        <v>6.9896435447332178E-2</v>
      </c>
      <c r="P154" s="5">
        <f t="shared" si="15"/>
        <v>-0.92079441064354239</v>
      </c>
      <c r="Q154" s="5">
        <f t="shared" si="16"/>
        <v>0.92344347870383037</v>
      </c>
      <c r="R154" s="5">
        <f t="shared" si="17"/>
        <v>-0.74751639218412846</v>
      </c>
    </row>
    <row r="155" spans="5:18" x14ac:dyDescent="0.3">
      <c r="E155" s="4">
        <v>13</v>
      </c>
      <c r="F155" s="5">
        <v>0.21063299999999999</v>
      </c>
      <c r="G155" s="5">
        <v>4.7998700000000004E-3</v>
      </c>
      <c r="H155" s="5">
        <v>0.18341199999999999</v>
      </c>
      <c r="I155" s="5">
        <v>0.36902000000000001</v>
      </c>
      <c r="J155" s="5"/>
      <c r="K155" s="5">
        <f t="shared" si="12"/>
        <v>0.39404499999999998</v>
      </c>
      <c r="L155" s="5">
        <f t="shared" si="13"/>
        <v>2.7220999999999995E-2</v>
      </c>
      <c r="M155" s="5">
        <f t="shared" si="13"/>
        <v>-0.36422013000000003</v>
      </c>
      <c r="N155">
        <v>1</v>
      </c>
      <c r="O155" s="5">
        <f t="shared" si="14"/>
        <v>6.9080942531944314E-2</v>
      </c>
      <c r="P155" s="5">
        <f t="shared" si="15"/>
        <v>-0.92431100508825148</v>
      </c>
      <c r="Q155" s="5">
        <f t="shared" si="16"/>
        <v>0.92688888802723024</v>
      </c>
      <c r="R155" s="5">
        <f t="shared" si="17"/>
        <v>-0.74809862410934458</v>
      </c>
    </row>
    <row r="156" spans="5:18" x14ac:dyDescent="0.3">
      <c r="E156" s="4">
        <v>13.5</v>
      </c>
      <c r="F156" s="5">
        <v>0.20050100000000001</v>
      </c>
      <c r="G156" s="5">
        <v>4.5729000000000004E-3</v>
      </c>
      <c r="H156" s="5">
        <v>0.17663699999999999</v>
      </c>
      <c r="I156" s="5">
        <v>0.35693599999999998</v>
      </c>
      <c r="J156" s="5"/>
      <c r="K156" s="5">
        <f t="shared" si="12"/>
        <v>0.37713799999999997</v>
      </c>
      <c r="L156" s="5">
        <f t="shared" si="13"/>
        <v>2.3864000000000024E-2</v>
      </c>
      <c r="M156" s="5">
        <f t="shared" si="13"/>
        <v>-0.35236309999999998</v>
      </c>
      <c r="N156">
        <v>1</v>
      </c>
      <c r="O156" s="5">
        <f t="shared" si="14"/>
        <v>6.3276572501312592E-2</v>
      </c>
      <c r="P156" s="5">
        <f t="shared" si="15"/>
        <v>-0.93430813124108414</v>
      </c>
      <c r="Q156" s="5">
        <f t="shared" si="16"/>
        <v>0.93644840153140352</v>
      </c>
      <c r="R156" s="5">
        <f t="shared" si="17"/>
        <v>-0.75158699819742059</v>
      </c>
    </row>
    <row r="157" spans="5:18" x14ac:dyDescent="0.3">
      <c r="E157" s="4">
        <v>14</v>
      </c>
      <c r="F157" s="5">
        <v>0.194825</v>
      </c>
      <c r="G157" s="5">
        <v>4.4842099999999998E-3</v>
      </c>
      <c r="H157" s="5">
        <v>0.16919000000000001</v>
      </c>
      <c r="I157" s="5">
        <v>0.34021200000000001</v>
      </c>
      <c r="J157" s="5"/>
      <c r="K157" s="5">
        <f t="shared" si="12"/>
        <v>0.36401499999999998</v>
      </c>
      <c r="L157" s="5">
        <f t="shared" si="13"/>
        <v>2.5634999999999991E-2</v>
      </c>
      <c r="M157" s="5">
        <f t="shared" si="13"/>
        <v>-0.33572779000000003</v>
      </c>
      <c r="N157">
        <v>1</v>
      </c>
      <c r="O157" s="5">
        <f t="shared" si="14"/>
        <v>7.0422922132329688E-2</v>
      </c>
      <c r="P157" s="5">
        <f t="shared" si="15"/>
        <v>-0.92229108690575956</v>
      </c>
      <c r="Q157" s="5">
        <f t="shared" si="16"/>
        <v>0.9249758034389135</v>
      </c>
      <c r="R157" s="5">
        <f t="shared" si="17"/>
        <v>-0.7472938505089054</v>
      </c>
    </row>
    <row r="158" spans="5:18" x14ac:dyDescent="0.3">
      <c r="E158" s="4">
        <v>14.5</v>
      </c>
      <c r="F158" s="5">
        <v>0.18615799999999999</v>
      </c>
      <c r="G158" s="5">
        <v>4.2410199999999999E-3</v>
      </c>
      <c r="H158" s="5">
        <v>0.16327</v>
      </c>
      <c r="I158" s="5">
        <v>0.32464799999999999</v>
      </c>
      <c r="J158" s="5"/>
      <c r="K158" s="5">
        <f t="shared" si="12"/>
        <v>0.34942799999999996</v>
      </c>
      <c r="L158" s="5">
        <f t="shared" si="13"/>
        <v>2.2887999999999992E-2</v>
      </c>
      <c r="M158" s="5">
        <f t="shared" si="13"/>
        <v>-0.32040698000000001</v>
      </c>
      <c r="N158">
        <v>1</v>
      </c>
      <c r="O158" s="5">
        <f t="shared" si="14"/>
        <v>6.5501333608068021E-2</v>
      </c>
      <c r="P158" s="5">
        <f t="shared" si="15"/>
        <v>-0.91694706777934232</v>
      </c>
      <c r="Q158" s="5">
        <f t="shared" si="16"/>
        <v>0.91928360684479149</v>
      </c>
      <c r="R158" s="5">
        <f t="shared" si="17"/>
        <v>-0.74974165629876965</v>
      </c>
    </row>
    <row r="159" spans="5:18" x14ac:dyDescent="0.3">
      <c r="E159" s="4">
        <v>15</v>
      </c>
      <c r="F159" s="5">
        <v>0.177125</v>
      </c>
      <c r="G159" s="5">
        <v>4.0941500000000004E-3</v>
      </c>
      <c r="H159" s="5">
        <v>0.155274</v>
      </c>
      <c r="I159" s="5">
        <v>0.313112</v>
      </c>
      <c r="J159" s="5"/>
      <c r="K159" s="5">
        <f t="shared" si="12"/>
        <v>0.332399</v>
      </c>
      <c r="L159" s="5">
        <f t="shared" si="13"/>
        <v>2.1851000000000009E-2</v>
      </c>
      <c r="M159" s="5">
        <f t="shared" si="13"/>
        <v>-0.30901784999999998</v>
      </c>
      <c r="N159">
        <v>1</v>
      </c>
      <c r="O159" s="5">
        <f t="shared" si="14"/>
        <v>6.5737261544108166E-2</v>
      </c>
      <c r="P159" s="5">
        <f t="shared" si="15"/>
        <v>-0.92965938525687497</v>
      </c>
      <c r="Q159" s="5">
        <f t="shared" si="16"/>
        <v>0.93198066511677657</v>
      </c>
      <c r="R159" s="5">
        <f t="shared" si="17"/>
        <v>-0.75010135113432364</v>
      </c>
    </row>
    <row r="160" spans="5:18" x14ac:dyDescent="0.3">
      <c r="E160" s="4">
        <v>15.5</v>
      </c>
      <c r="F160" s="5">
        <v>0.173341</v>
      </c>
      <c r="G160" s="5">
        <v>3.9587299999999997E-3</v>
      </c>
      <c r="H160" s="5">
        <v>0.15234500000000001</v>
      </c>
      <c r="I160" s="5">
        <v>0.30633700000000003</v>
      </c>
      <c r="J160" s="5"/>
      <c r="K160" s="5">
        <f t="shared" si="12"/>
        <v>0.32568600000000003</v>
      </c>
      <c r="L160" s="5">
        <f t="shared" si="13"/>
        <v>2.0995999999999987E-2</v>
      </c>
      <c r="M160" s="5">
        <f t="shared" si="13"/>
        <v>-0.30237827</v>
      </c>
      <c r="N160">
        <v>1</v>
      </c>
      <c r="O160" s="5">
        <f t="shared" si="14"/>
        <v>6.4467001958942005E-2</v>
      </c>
      <c r="P160" s="5">
        <f t="shared" si="15"/>
        <v>-0.92843496496625577</v>
      </c>
      <c r="Q160" s="5">
        <f t="shared" si="16"/>
        <v>0.93067044570753765</v>
      </c>
      <c r="R160" s="5">
        <f t="shared" si="17"/>
        <v>-0.75073569575415156</v>
      </c>
    </row>
    <row r="161" spans="5:18" x14ac:dyDescent="0.3">
      <c r="E161" s="4">
        <v>16</v>
      </c>
      <c r="F161" s="5">
        <v>0.17364599999999999</v>
      </c>
      <c r="G161" s="5">
        <v>4.0436100000000004E-3</v>
      </c>
      <c r="H161" s="5">
        <v>0.151917</v>
      </c>
      <c r="I161" s="5">
        <v>0.30822899999999998</v>
      </c>
      <c r="J161" s="5"/>
      <c r="K161" s="5">
        <f t="shared" si="12"/>
        <v>0.32556299999999999</v>
      </c>
      <c r="L161" s="5">
        <f t="shared" si="13"/>
        <v>2.1728999999999998E-2</v>
      </c>
      <c r="M161" s="5">
        <f t="shared" si="13"/>
        <v>-0.30418539</v>
      </c>
      <c r="N161">
        <v>1</v>
      </c>
      <c r="O161" s="5">
        <f t="shared" si="14"/>
        <v>6.6742842399166974E-2</v>
      </c>
      <c r="P161" s="5">
        <f t="shared" si="15"/>
        <v>-0.93433648786870749</v>
      </c>
      <c r="Q161" s="5">
        <f t="shared" si="16"/>
        <v>0.93671728903354368</v>
      </c>
      <c r="R161" s="5">
        <f t="shared" si="17"/>
        <v>-0.74974202347703367</v>
      </c>
    </row>
    <row r="162" spans="5:18" x14ac:dyDescent="0.3">
      <c r="E162" s="4">
        <v>16.5</v>
      </c>
      <c r="F162" s="5">
        <v>0.17102100000000001</v>
      </c>
      <c r="G162" s="5">
        <v>3.7622599999999999E-3</v>
      </c>
      <c r="H162" s="5">
        <v>0.15112400000000001</v>
      </c>
      <c r="I162" s="5">
        <v>0.30353000000000002</v>
      </c>
      <c r="J162" s="5"/>
      <c r="K162" s="5">
        <f t="shared" si="12"/>
        <v>0.32214500000000001</v>
      </c>
      <c r="L162" s="5">
        <f t="shared" si="13"/>
        <v>1.9896999999999998E-2</v>
      </c>
      <c r="M162" s="5">
        <f t="shared" si="13"/>
        <v>-0.29976774</v>
      </c>
      <c r="N162">
        <v>1</v>
      </c>
      <c r="O162" s="5">
        <f t="shared" si="14"/>
        <v>6.1764112433841896E-2</v>
      </c>
      <c r="P162" s="5">
        <f t="shared" si="15"/>
        <v>-0.93053668379146037</v>
      </c>
      <c r="Q162" s="5">
        <f t="shared" si="16"/>
        <v>0.9325842189670317</v>
      </c>
      <c r="R162" s="5">
        <f t="shared" si="17"/>
        <v>-0.75225941143551589</v>
      </c>
    </row>
    <row r="163" spans="5:18" x14ac:dyDescent="0.3">
      <c r="E163" s="4">
        <v>17</v>
      </c>
      <c r="F163" s="5">
        <v>0.16467399999999999</v>
      </c>
      <c r="G163" s="5">
        <v>3.5219299999999999E-3</v>
      </c>
      <c r="H163" s="5">
        <v>0.14312800000000001</v>
      </c>
      <c r="I163" s="5">
        <v>0.28998000000000002</v>
      </c>
      <c r="J163" s="5"/>
      <c r="K163" s="5">
        <f t="shared" si="12"/>
        <v>0.30780200000000002</v>
      </c>
      <c r="L163" s="5">
        <f t="shared" si="13"/>
        <v>2.1545999999999982E-2</v>
      </c>
      <c r="M163" s="5">
        <f t="shared" si="13"/>
        <v>-0.28645807000000001</v>
      </c>
      <c r="N163">
        <v>1</v>
      </c>
      <c r="O163" s="5">
        <f t="shared" si="14"/>
        <v>6.9999545162149623E-2</v>
      </c>
      <c r="P163" s="5">
        <f t="shared" si="15"/>
        <v>-0.93065694829793177</v>
      </c>
      <c r="Q163" s="5">
        <f t="shared" si="16"/>
        <v>0.93328575031344341</v>
      </c>
      <c r="R163" s="5">
        <f t="shared" si="17"/>
        <v>-0.74786124490738892</v>
      </c>
    </row>
    <row r="164" spans="5:18" x14ac:dyDescent="0.3">
      <c r="E164" s="4">
        <v>17.5</v>
      </c>
      <c r="F164" s="5">
        <v>0.14300599999999999</v>
      </c>
      <c r="G164" s="5">
        <v>3.4332400000000002E-3</v>
      </c>
      <c r="H164" s="5">
        <v>0.125245</v>
      </c>
      <c r="I164" s="5">
        <v>0.25488499999999997</v>
      </c>
      <c r="J164" s="5"/>
      <c r="K164" s="5">
        <f t="shared" si="12"/>
        <v>0.26825100000000002</v>
      </c>
      <c r="L164" s="5">
        <f t="shared" si="13"/>
        <v>1.7760999999999999E-2</v>
      </c>
      <c r="M164" s="5">
        <f t="shared" si="13"/>
        <v>-0.25145175999999997</v>
      </c>
      <c r="N164">
        <v>1</v>
      </c>
      <c r="O164" s="5">
        <f t="shared" si="14"/>
        <v>6.6210377594118935E-2</v>
      </c>
      <c r="P164" s="5">
        <f t="shared" si="15"/>
        <v>-0.93737492124912847</v>
      </c>
      <c r="Q164" s="5">
        <f t="shared" si="16"/>
        <v>0.93971035808272629</v>
      </c>
      <c r="R164" s="5">
        <f t="shared" si="17"/>
        <v>-0.75013980857639573</v>
      </c>
    </row>
    <row r="165" spans="5:18" x14ac:dyDescent="0.3">
      <c r="E165" s="4">
        <v>18</v>
      </c>
      <c r="F165" s="5">
        <v>0.145509</v>
      </c>
      <c r="G165" s="5">
        <v>3.2816099999999999E-3</v>
      </c>
      <c r="H165" s="5">
        <v>0.127137</v>
      </c>
      <c r="I165" s="5">
        <v>0.25946200000000003</v>
      </c>
      <c r="J165" s="5"/>
      <c r="K165" s="5">
        <f t="shared" si="12"/>
        <v>0.272646</v>
      </c>
      <c r="L165" s="5">
        <f t="shared" si="13"/>
        <v>1.8371999999999999E-2</v>
      </c>
      <c r="M165" s="5">
        <f t="shared" si="13"/>
        <v>-0.25618039000000004</v>
      </c>
      <c r="N165">
        <v>1</v>
      </c>
      <c r="O165" s="5">
        <f t="shared" si="14"/>
        <v>6.7384080455975881E-2</v>
      </c>
      <c r="P165" s="5">
        <f t="shared" si="15"/>
        <v>-0.93960809988043115</v>
      </c>
      <c r="Q165" s="5">
        <f t="shared" si="16"/>
        <v>0.94202122887958939</v>
      </c>
      <c r="R165" s="5">
        <f t="shared" si="17"/>
        <v>-0.74960190129576587</v>
      </c>
    </row>
    <row r="166" spans="5:18" x14ac:dyDescent="0.3">
      <c r="E166" s="4">
        <v>18.5</v>
      </c>
      <c r="F166" s="5">
        <v>0.13867299999999999</v>
      </c>
      <c r="G166" s="5">
        <v>3.2186699999999999E-3</v>
      </c>
      <c r="H166" s="5">
        <v>0.120728</v>
      </c>
      <c r="I166" s="5">
        <v>0.24646100000000001</v>
      </c>
      <c r="J166" s="5"/>
      <c r="K166" s="5">
        <f t="shared" si="12"/>
        <v>0.25940099999999999</v>
      </c>
      <c r="L166" s="5">
        <f t="shared" si="13"/>
        <v>1.7944999999999989E-2</v>
      </c>
      <c r="M166" s="5">
        <f t="shared" si="13"/>
        <v>-0.24324233000000001</v>
      </c>
      <c r="N166">
        <v>1</v>
      </c>
      <c r="O166" s="5">
        <f t="shared" si="14"/>
        <v>6.9178607638366807E-2</v>
      </c>
      <c r="P166" s="5">
        <f t="shared" si="15"/>
        <v>-0.93770775748744228</v>
      </c>
      <c r="Q166" s="5">
        <f t="shared" si="16"/>
        <v>0.94025609182121817</v>
      </c>
      <c r="R166" s="5">
        <f t="shared" si="17"/>
        <v>-0.74857778365783001</v>
      </c>
    </row>
    <row r="167" spans="5:18" x14ac:dyDescent="0.3">
      <c r="E167" s="4">
        <v>19</v>
      </c>
      <c r="F167" s="5">
        <v>0.135987</v>
      </c>
      <c r="G167" s="5">
        <v>3.1366499999999999E-3</v>
      </c>
      <c r="H167" s="5">
        <v>0.11731</v>
      </c>
      <c r="I167" s="5">
        <v>0.239625</v>
      </c>
      <c r="J167" s="5"/>
      <c r="K167" s="5">
        <f t="shared" si="12"/>
        <v>0.25329699999999999</v>
      </c>
      <c r="L167" s="5">
        <f t="shared" si="13"/>
        <v>1.8676999999999999E-2</v>
      </c>
      <c r="M167" s="5">
        <f t="shared" si="13"/>
        <v>-0.23648835000000001</v>
      </c>
      <c r="N167">
        <v>1</v>
      </c>
      <c r="O167" s="5">
        <f t="shared" si="14"/>
        <v>7.3735575233816422E-2</v>
      </c>
      <c r="P167" s="5">
        <f t="shared" si="15"/>
        <v>-0.93364054844708</v>
      </c>
      <c r="Q167" s="5">
        <f t="shared" si="16"/>
        <v>0.93654770767944662</v>
      </c>
      <c r="R167" s="5">
        <f t="shared" si="17"/>
        <v>-0.74599175395890205</v>
      </c>
    </row>
    <row r="168" spans="5:18" x14ac:dyDescent="0.3">
      <c r="E168" s="4">
        <v>19.5</v>
      </c>
      <c r="F168" s="5">
        <v>0.12512300000000001</v>
      </c>
      <c r="G168" s="5">
        <v>2.9172999999999998E-3</v>
      </c>
      <c r="H168" s="5">
        <v>0.108765</v>
      </c>
      <c r="I168" s="5">
        <v>0.223939</v>
      </c>
      <c r="J168" s="5"/>
      <c r="K168" s="5">
        <f t="shared" si="12"/>
        <v>0.23388800000000001</v>
      </c>
      <c r="L168" s="5">
        <f t="shared" si="13"/>
        <v>1.6358000000000011E-2</v>
      </c>
      <c r="M168" s="5">
        <f t="shared" si="13"/>
        <v>-0.22102169999999999</v>
      </c>
      <c r="N168">
        <v>1</v>
      </c>
      <c r="O168" s="5">
        <f t="shared" si="14"/>
        <v>6.993945820221649E-2</v>
      </c>
      <c r="P168" s="5">
        <f t="shared" si="15"/>
        <v>-0.94498948214530021</v>
      </c>
      <c r="Q168" s="5">
        <f t="shared" si="16"/>
        <v>0.94757408637998441</v>
      </c>
      <c r="R168" s="5">
        <f t="shared" si="17"/>
        <v>-0.74846009298605709</v>
      </c>
    </row>
    <row r="169" spans="5:18" x14ac:dyDescent="0.3">
      <c r="E169" s="4">
        <v>20</v>
      </c>
      <c r="F169" s="5">
        <v>0.129273</v>
      </c>
      <c r="G169" s="5">
        <v>2.8543599999999998E-3</v>
      </c>
      <c r="H169" s="5">
        <v>0.113221</v>
      </c>
      <c r="I169" s="5">
        <v>0.23205700000000001</v>
      </c>
      <c r="J169" s="5"/>
      <c r="K169" s="5">
        <f t="shared" si="12"/>
        <v>0.24249399999999999</v>
      </c>
      <c r="L169" s="5">
        <f t="shared" si="13"/>
        <v>1.6051999999999997E-2</v>
      </c>
      <c r="M169" s="5">
        <f t="shared" si="13"/>
        <v>-0.22920264000000001</v>
      </c>
      <c r="N169">
        <v>1</v>
      </c>
      <c r="O169" s="5">
        <f t="shared" si="14"/>
        <v>6.6195452258612578E-2</v>
      </c>
      <c r="P169" s="5">
        <f t="shared" si="15"/>
        <v>-0.94518891189060361</v>
      </c>
      <c r="Q169" s="5">
        <f t="shared" si="16"/>
        <v>0.94750404593366544</v>
      </c>
      <c r="R169" s="5">
        <f t="shared" si="17"/>
        <v>-0.75043819708231896</v>
      </c>
    </row>
    <row r="170" spans="5:18" x14ac:dyDescent="0.3">
      <c r="E170" s="4">
        <v>20.5</v>
      </c>
      <c r="F170" s="5">
        <v>0.113221</v>
      </c>
      <c r="G170" s="5">
        <v>2.6722099999999999E-3</v>
      </c>
      <c r="H170" s="5">
        <v>9.9369499999999999E-2</v>
      </c>
      <c r="I170" s="5">
        <v>0.204041</v>
      </c>
      <c r="J170" s="5"/>
      <c r="K170" s="5">
        <f t="shared" si="12"/>
        <v>0.21259050000000002</v>
      </c>
      <c r="L170" s="5">
        <f t="shared" si="13"/>
        <v>1.3851500000000003E-2</v>
      </c>
      <c r="M170" s="5">
        <f t="shared" si="13"/>
        <v>-0.20136878999999999</v>
      </c>
      <c r="N170">
        <v>1</v>
      </c>
      <c r="O170" s="5">
        <f t="shared" si="14"/>
        <v>6.5155780714566278E-2</v>
      </c>
      <c r="P170" s="5">
        <f t="shared" si="15"/>
        <v>-0.94721443338248879</v>
      </c>
      <c r="Q170" s="5">
        <f t="shared" si="16"/>
        <v>0.94945271528846242</v>
      </c>
      <c r="R170" s="5">
        <f t="shared" si="17"/>
        <v>-0.75105889174696749</v>
      </c>
    </row>
    <row r="171" spans="5:18" x14ac:dyDescent="0.3">
      <c r="E171" s="4">
        <v>21</v>
      </c>
      <c r="F171" s="5">
        <v>0.11621099999999999</v>
      </c>
      <c r="G171" s="5">
        <v>2.5663499999999998E-3</v>
      </c>
      <c r="H171" s="5">
        <v>0.102479</v>
      </c>
      <c r="I171" s="5">
        <v>0.207459</v>
      </c>
      <c r="J171" s="5"/>
      <c r="K171" s="5">
        <f t="shared" si="12"/>
        <v>0.21869</v>
      </c>
      <c r="L171" s="5">
        <f t="shared" si="13"/>
        <v>1.3731999999999994E-2</v>
      </c>
      <c r="M171" s="5">
        <f t="shared" si="13"/>
        <v>-0.20489265000000001</v>
      </c>
      <c r="N171">
        <v>1</v>
      </c>
      <c r="O171" s="5">
        <f t="shared" si="14"/>
        <v>6.279208011340251E-2</v>
      </c>
      <c r="P171" s="5">
        <f t="shared" si="15"/>
        <v>-0.93690909506607534</v>
      </c>
      <c r="Q171" s="5">
        <f t="shared" si="16"/>
        <v>0.93901091460243424</v>
      </c>
      <c r="R171" s="5">
        <f t="shared" si="17"/>
        <v>-0.7519379708726569</v>
      </c>
    </row>
    <row r="172" spans="5:18" x14ac:dyDescent="0.3">
      <c r="E172" s="4">
        <v>21.5</v>
      </c>
      <c r="F172" s="5">
        <v>0.108399</v>
      </c>
      <c r="G172" s="5">
        <v>2.47671E-3</v>
      </c>
      <c r="H172" s="5">
        <v>9.5550999999999997E-2</v>
      </c>
      <c r="I172" s="5">
        <v>0.19653399999999999</v>
      </c>
      <c r="J172" s="5"/>
      <c r="K172" s="5">
        <f t="shared" si="12"/>
        <v>0.20394999999999999</v>
      </c>
      <c r="L172" s="5">
        <f t="shared" si="13"/>
        <v>1.2847999999999998E-2</v>
      </c>
      <c r="M172" s="5">
        <f t="shared" si="13"/>
        <v>-0.19405728999999999</v>
      </c>
      <c r="N172">
        <v>1</v>
      </c>
      <c r="O172" s="5">
        <f t="shared" si="14"/>
        <v>6.2995832311841138E-2</v>
      </c>
      <c r="P172" s="5">
        <f t="shared" si="15"/>
        <v>-0.95149443491051733</v>
      </c>
      <c r="Q172" s="5">
        <f t="shared" si="16"/>
        <v>0.95357754511856363</v>
      </c>
      <c r="R172" s="5">
        <f t="shared" si="17"/>
        <v>-0.75234277914350811</v>
      </c>
    </row>
    <row r="173" spans="5:18" x14ac:dyDescent="0.3">
      <c r="E173" s="4">
        <v>22</v>
      </c>
      <c r="F173" s="5">
        <v>0.10376000000000001</v>
      </c>
      <c r="G173" s="5">
        <v>2.4109000000000001E-3</v>
      </c>
      <c r="H173" s="5">
        <v>9.0332499999999996E-2</v>
      </c>
      <c r="I173" s="5">
        <v>0.18481500000000001</v>
      </c>
      <c r="J173" s="5"/>
      <c r="K173" s="5">
        <f t="shared" si="12"/>
        <v>0.1940925</v>
      </c>
      <c r="L173" s="5">
        <f t="shared" si="13"/>
        <v>1.3427500000000009E-2</v>
      </c>
      <c r="M173" s="5">
        <f t="shared" si="13"/>
        <v>-0.18240410000000001</v>
      </c>
      <c r="N173">
        <v>1</v>
      </c>
      <c r="O173" s="5">
        <f t="shared" si="14"/>
        <v>6.9180931772222051E-2</v>
      </c>
      <c r="P173" s="5">
        <f t="shared" si="15"/>
        <v>-0.93977922897587496</v>
      </c>
      <c r="Q173" s="5">
        <f t="shared" si="16"/>
        <v>0.94232213204156612</v>
      </c>
      <c r="R173" s="5">
        <f t="shared" si="17"/>
        <v>-0.74865742153200521</v>
      </c>
    </row>
    <row r="174" spans="5:18" x14ac:dyDescent="0.3">
      <c r="E174" s="4">
        <v>22.5</v>
      </c>
      <c r="F174" s="5">
        <v>0.10070800000000001</v>
      </c>
      <c r="G174" s="5">
        <v>2.2964600000000002E-3</v>
      </c>
      <c r="H174" s="5">
        <v>8.6670399999999995E-2</v>
      </c>
      <c r="I174" s="5">
        <v>0.17852899999999999</v>
      </c>
      <c r="J174" s="5"/>
      <c r="K174" s="5">
        <f t="shared" si="12"/>
        <v>0.1873784</v>
      </c>
      <c r="L174" s="5">
        <f t="shared" si="13"/>
        <v>1.4037600000000011E-2</v>
      </c>
      <c r="M174" s="5">
        <f t="shared" si="13"/>
        <v>-0.17623253999999999</v>
      </c>
      <c r="N174">
        <v>1</v>
      </c>
      <c r="O174" s="5">
        <f t="shared" si="14"/>
        <v>7.4915785384014444E-2</v>
      </c>
      <c r="P174" s="5">
        <f t="shared" si="15"/>
        <v>-0.94051683651904383</v>
      </c>
      <c r="Q174" s="5">
        <f t="shared" si="16"/>
        <v>0.94349578413233703</v>
      </c>
      <c r="R174" s="5">
        <f t="shared" si="17"/>
        <v>-0.7456551504942609</v>
      </c>
    </row>
    <row r="175" spans="5:18" x14ac:dyDescent="0.3">
      <c r="E175" s="4">
        <v>23</v>
      </c>
      <c r="F175" s="5">
        <v>9.7820799999999999E-2</v>
      </c>
      <c r="G175" s="5">
        <v>2.2564099999999999E-3</v>
      </c>
      <c r="H175" s="5">
        <v>8.4625699999999998E-2</v>
      </c>
      <c r="I175" s="5">
        <v>0.17578199999999999</v>
      </c>
      <c r="J175" s="5"/>
      <c r="K175" s="5">
        <f t="shared" si="12"/>
        <v>0.18244650000000001</v>
      </c>
      <c r="L175" s="5">
        <f t="shared" si="13"/>
        <v>1.3195100000000001E-2</v>
      </c>
      <c r="M175" s="5">
        <f t="shared" si="13"/>
        <v>-0.17352559000000001</v>
      </c>
      <c r="N175">
        <v>1</v>
      </c>
      <c r="O175" s="5">
        <f t="shared" si="14"/>
        <v>7.2323119380201875E-2</v>
      </c>
      <c r="P175" s="5">
        <f t="shared" si="15"/>
        <v>-0.95110396746443471</v>
      </c>
      <c r="Q175" s="5">
        <f t="shared" si="16"/>
        <v>0.95384977356157685</v>
      </c>
      <c r="R175" s="5">
        <f t="shared" si="17"/>
        <v>-0.74745057500010093</v>
      </c>
    </row>
    <row r="176" spans="5:18" x14ac:dyDescent="0.3">
      <c r="E176" s="4">
        <v>23.5</v>
      </c>
      <c r="F176" s="5">
        <v>9.4261600000000001E-2</v>
      </c>
      <c r="G176" s="5">
        <v>2.07807E-3</v>
      </c>
      <c r="H176" s="5">
        <v>8.2306400000000002E-2</v>
      </c>
      <c r="I176" s="5">
        <v>0.169374</v>
      </c>
      <c r="J176" s="5"/>
      <c r="K176" s="5">
        <f t="shared" si="12"/>
        <v>0.176568</v>
      </c>
      <c r="L176" s="5">
        <f t="shared" si="13"/>
        <v>1.1955199999999999E-2</v>
      </c>
      <c r="M176" s="5">
        <f t="shared" si="13"/>
        <v>-0.16729593000000001</v>
      </c>
      <c r="N176">
        <v>1</v>
      </c>
      <c r="O176" s="5">
        <f t="shared" si="14"/>
        <v>6.7708758098862759E-2</v>
      </c>
      <c r="P176" s="5">
        <f t="shared" si="15"/>
        <v>-0.94748725703411718</v>
      </c>
      <c r="Q176" s="5">
        <f t="shared" si="16"/>
        <v>0.94990345728675274</v>
      </c>
      <c r="R176" s="5">
        <f t="shared" si="17"/>
        <v>-0.7497281041584295</v>
      </c>
    </row>
    <row r="177" spans="5:18" x14ac:dyDescent="0.3">
      <c r="E177" s="4">
        <v>24</v>
      </c>
      <c r="F177" s="5">
        <v>8.83718E-2</v>
      </c>
      <c r="G177" s="5">
        <v>2.03039E-3</v>
      </c>
      <c r="H177" s="5">
        <v>7.6660599999999995E-2</v>
      </c>
      <c r="I177" s="5">
        <v>0.15985199999999999</v>
      </c>
      <c r="J177" s="5"/>
      <c r="K177" s="5">
        <f t="shared" si="12"/>
        <v>0.1650324</v>
      </c>
      <c r="L177" s="5">
        <f t="shared" si="13"/>
        <v>1.1711200000000005E-2</v>
      </c>
      <c r="M177" s="5">
        <f t="shared" si="13"/>
        <v>-0.15782161</v>
      </c>
      <c r="N177">
        <v>1</v>
      </c>
      <c r="O177" s="5">
        <f t="shared" si="14"/>
        <v>7.0963035137342756E-2</v>
      </c>
      <c r="P177" s="5">
        <f t="shared" si="15"/>
        <v>-0.95630682217552432</v>
      </c>
      <c r="Q177" s="5">
        <f t="shared" si="16"/>
        <v>0.95893612430409225</v>
      </c>
      <c r="R177" s="5">
        <f t="shared" si="17"/>
        <v>-0.74836339002537766</v>
      </c>
    </row>
    <row r="178" spans="5:18" x14ac:dyDescent="0.3">
      <c r="E178" s="4">
        <v>24.5</v>
      </c>
      <c r="F178" s="5">
        <v>8.4065000000000001E-2</v>
      </c>
      <c r="G178" s="5">
        <v>1.90354E-3</v>
      </c>
      <c r="H178" s="5">
        <v>7.3669899999999996E-2</v>
      </c>
      <c r="I178" s="5">
        <v>0.15307699999999999</v>
      </c>
      <c r="J178" s="5"/>
      <c r="K178" s="5">
        <f t="shared" si="12"/>
        <v>0.15773490000000001</v>
      </c>
      <c r="L178" s="5">
        <f t="shared" si="13"/>
        <v>1.0395100000000004E-2</v>
      </c>
      <c r="M178" s="5">
        <f t="shared" si="13"/>
        <v>-0.15117345999999998</v>
      </c>
      <c r="N178">
        <v>1</v>
      </c>
      <c r="O178" s="5">
        <f t="shared" si="14"/>
        <v>6.5902346278471052E-2</v>
      </c>
      <c r="P178" s="5">
        <f t="shared" si="15"/>
        <v>-0.95840210378299262</v>
      </c>
      <c r="Q178" s="5">
        <f t="shared" si="16"/>
        <v>0.96066524439092393</v>
      </c>
      <c r="R178" s="5">
        <f t="shared" si="17"/>
        <v>-0.75107083318598833</v>
      </c>
    </row>
    <row r="179" spans="5:18" x14ac:dyDescent="0.3">
      <c r="E179" s="4">
        <v>25</v>
      </c>
      <c r="F179" s="5">
        <v>8.0490599999999995E-2</v>
      </c>
      <c r="G179" s="5">
        <v>1.7967300000000001E-3</v>
      </c>
      <c r="H179" s="5">
        <v>7.08318E-2</v>
      </c>
      <c r="I179" s="5">
        <v>0.146791</v>
      </c>
      <c r="J179" s="5"/>
      <c r="K179" s="5">
        <f t="shared" si="12"/>
        <v>0.1513224</v>
      </c>
      <c r="L179" s="5">
        <f t="shared" si="13"/>
        <v>9.6587999999999952E-3</v>
      </c>
      <c r="M179" s="5">
        <f t="shared" si="13"/>
        <v>-0.14499427000000001</v>
      </c>
      <c r="N179">
        <v>1</v>
      </c>
      <c r="O179" s="5">
        <f t="shared" si="14"/>
        <v>6.3829281058190954E-2</v>
      </c>
      <c r="P179" s="5">
        <f t="shared" si="15"/>
        <v>-0.95818114172125224</v>
      </c>
      <c r="Q179" s="5">
        <f t="shared" si="16"/>
        <v>0.9603047836341585</v>
      </c>
      <c r="R179" s="5">
        <f t="shared" si="17"/>
        <v>-0.75213977760841022</v>
      </c>
    </row>
    <row r="180" spans="5:18" x14ac:dyDescent="0.3">
      <c r="E180" s="4">
        <v>25.5</v>
      </c>
      <c r="F180" s="5">
        <v>7.5081300000000004E-2</v>
      </c>
      <c r="G180" s="5">
        <v>1.7297300000000001E-3</v>
      </c>
      <c r="H180" s="5">
        <v>6.5857399999999996E-2</v>
      </c>
      <c r="I180" s="5">
        <v>0.137269</v>
      </c>
      <c r="J180" s="5"/>
      <c r="K180" s="5">
        <f t="shared" si="12"/>
        <v>0.1409387</v>
      </c>
      <c r="L180" s="5">
        <f t="shared" si="13"/>
        <v>9.2239000000000071E-3</v>
      </c>
      <c r="M180" s="5">
        <f t="shared" si="13"/>
        <v>-0.13553926999999999</v>
      </c>
      <c r="N180">
        <v>1</v>
      </c>
      <c r="O180" s="5">
        <f t="shared" si="14"/>
        <v>6.5446183340700653E-2</v>
      </c>
      <c r="P180" s="5">
        <f t="shared" si="15"/>
        <v>-0.96168951466133845</v>
      </c>
      <c r="Q180" s="5">
        <f t="shared" si="16"/>
        <v>0.96391385793722528</v>
      </c>
      <c r="R180" s="5">
        <f t="shared" si="17"/>
        <v>-0.75142387675680977</v>
      </c>
    </row>
    <row r="181" spans="5:18" x14ac:dyDescent="0.3">
      <c r="E181" s="4">
        <v>26</v>
      </c>
      <c r="F181" s="5">
        <v>7.3395299999999997E-2</v>
      </c>
      <c r="G181" s="5">
        <v>1.66E-3</v>
      </c>
      <c r="H181" s="5">
        <v>6.4606200000000003E-2</v>
      </c>
      <c r="I181" s="5">
        <v>0.13378999999999999</v>
      </c>
      <c r="J181" s="5"/>
      <c r="K181" s="5">
        <f t="shared" si="12"/>
        <v>0.1380015</v>
      </c>
      <c r="L181" s="5">
        <f t="shared" si="13"/>
        <v>8.7890999999999941E-3</v>
      </c>
      <c r="M181" s="5">
        <f t="shared" si="13"/>
        <v>-0.13213</v>
      </c>
      <c r="N181">
        <v>1</v>
      </c>
      <c r="O181" s="5">
        <f t="shared" si="14"/>
        <v>6.3688438169150291E-2</v>
      </c>
      <c r="P181" s="5">
        <f t="shared" si="15"/>
        <v>-0.95745336101419187</v>
      </c>
      <c r="Q181" s="5">
        <f t="shared" si="16"/>
        <v>0.95956925527749071</v>
      </c>
      <c r="R181" s="5">
        <f t="shared" si="17"/>
        <v>-0.75218779784882805</v>
      </c>
    </row>
    <row r="182" spans="5:18" x14ac:dyDescent="0.3">
      <c r="E182" s="4">
        <v>26.5</v>
      </c>
      <c r="F182" s="5">
        <v>7.1583300000000002E-2</v>
      </c>
      <c r="G182" s="5">
        <v>1.61148E-3</v>
      </c>
      <c r="H182" s="5">
        <v>6.3202400000000006E-2</v>
      </c>
      <c r="I182" s="5">
        <v>0.13122700000000001</v>
      </c>
      <c r="J182" s="5"/>
      <c r="K182" s="5">
        <f t="shared" si="12"/>
        <v>0.13478570000000001</v>
      </c>
      <c r="L182" s="5">
        <f t="shared" si="13"/>
        <v>8.3808999999999967E-3</v>
      </c>
      <c r="M182" s="5">
        <f t="shared" si="13"/>
        <v>-0.12961552000000001</v>
      </c>
      <c r="N182">
        <v>1</v>
      </c>
      <c r="O182" s="5">
        <f t="shared" si="14"/>
        <v>6.2179444852087394E-2</v>
      </c>
      <c r="P182" s="5">
        <f t="shared" si="15"/>
        <v>-0.96164147977122205</v>
      </c>
      <c r="Q182" s="5">
        <f t="shared" si="16"/>
        <v>0.9636496349704593</v>
      </c>
      <c r="R182" s="5">
        <f t="shared" si="17"/>
        <v>-0.75311325887008185</v>
      </c>
    </row>
    <row r="183" spans="5:18" x14ac:dyDescent="0.3">
      <c r="E183" s="4">
        <v>27</v>
      </c>
      <c r="F183" s="5">
        <v>6.7219299999999996E-2</v>
      </c>
      <c r="G183" s="5">
        <v>1.5149199999999999E-3</v>
      </c>
      <c r="H183" s="5">
        <v>5.9051800000000002E-2</v>
      </c>
      <c r="I183" s="5">
        <v>0.120728</v>
      </c>
      <c r="J183" s="5"/>
      <c r="K183" s="5">
        <f t="shared" si="12"/>
        <v>0.1262711</v>
      </c>
      <c r="L183" s="5">
        <f t="shared" si="13"/>
        <v>8.1674999999999942E-3</v>
      </c>
      <c r="M183" s="5">
        <f t="shared" si="13"/>
        <v>-0.11921308</v>
      </c>
      <c r="N183">
        <v>1</v>
      </c>
      <c r="O183" s="5">
        <f t="shared" si="14"/>
        <v>6.4682259044230986E-2</v>
      </c>
      <c r="P183" s="5">
        <f t="shared" si="15"/>
        <v>-0.94410423287672318</v>
      </c>
      <c r="Q183" s="5">
        <f t="shared" si="16"/>
        <v>0.94631738712274061</v>
      </c>
      <c r="R183" s="5">
        <f t="shared" si="17"/>
        <v>-0.75119572174481875</v>
      </c>
    </row>
    <row r="184" spans="5:18" x14ac:dyDescent="0.3">
      <c r="E184" s="4">
        <v>27.5</v>
      </c>
      <c r="F184" s="5">
        <v>6.8512400000000001E-2</v>
      </c>
      <c r="G184" s="5">
        <v>1.49394E-3</v>
      </c>
      <c r="H184" s="5">
        <v>5.9997799999999997E-2</v>
      </c>
      <c r="I184" s="5">
        <v>0.12262000000000001</v>
      </c>
      <c r="J184" s="5"/>
      <c r="K184" s="5">
        <f t="shared" si="12"/>
        <v>0.12851019999999999</v>
      </c>
      <c r="L184" s="5">
        <f t="shared" si="13"/>
        <v>8.5146000000000041E-3</v>
      </c>
      <c r="M184" s="5">
        <f t="shared" si="13"/>
        <v>-0.12112606000000001</v>
      </c>
      <c r="N184">
        <v>1</v>
      </c>
      <c r="O184" s="5">
        <f t="shared" si="14"/>
        <v>6.6256219350681933E-2</v>
      </c>
      <c r="P184" s="5">
        <f t="shared" si="15"/>
        <v>-0.94254043647897223</v>
      </c>
      <c r="Q184" s="5">
        <f t="shared" si="16"/>
        <v>0.94486631911642249</v>
      </c>
      <c r="R184" s="5">
        <f t="shared" si="17"/>
        <v>-0.75030820568298062</v>
      </c>
    </row>
    <row r="185" spans="5:18" x14ac:dyDescent="0.3">
      <c r="E185" s="4">
        <v>28</v>
      </c>
      <c r="F185" s="5">
        <v>6.4121700000000004E-2</v>
      </c>
      <c r="G185" s="5">
        <v>1.4402900000000001E-3</v>
      </c>
      <c r="H185" s="5">
        <v>5.6061E-2</v>
      </c>
      <c r="I185" s="5">
        <v>0.118104</v>
      </c>
      <c r="J185" s="5"/>
      <c r="K185" s="5">
        <f t="shared" si="12"/>
        <v>0.1201827</v>
      </c>
      <c r="L185" s="5">
        <f t="shared" si="13"/>
        <v>8.060700000000004E-3</v>
      </c>
      <c r="M185" s="5">
        <f t="shared" si="13"/>
        <v>-0.11666371</v>
      </c>
      <c r="N185">
        <v>1</v>
      </c>
      <c r="O185" s="5">
        <f t="shared" si="14"/>
        <v>6.7070385338322436E-2</v>
      </c>
      <c r="P185" s="5">
        <f t="shared" si="15"/>
        <v>-0.97071966264695331</v>
      </c>
      <c r="Q185" s="5">
        <f t="shared" si="16"/>
        <v>0.97303396653911622</v>
      </c>
      <c r="R185" s="5">
        <f t="shared" si="17"/>
        <v>-0.75090624810703166</v>
      </c>
    </row>
    <row r="186" spans="5:18" x14ac:dyDescent="0.3">
      <c r="E186" s="4">
        <v>28.5</v>
      </c>
      <c r="F186" s="5">
        <v>5.8025599999999997E-2</v>
      </c>
      <c r="G186" s="5">
        <v>1.35911E-3</v>
      </c>
      <c r="H186" s="5">
        <v>5.0812000000000003E-2</v>
      </c>
      <c r="I186" s="5">
        <v>0.106507</v>
      </c>
      <c r="J186" s="5"/>
      <c r="K186" s="5">
        <f t="shared" si="12"/>
        <v>0.10883760000000001</v>
      </c>
      <c r="L186" s="5">
        <f t="shared" si="13"/>
        <v>7.2135999999999936E-3</v>
      </c>
      <c r="M186" s="5">
        <f t="shared" si="13"/>
        <v>-0.10514789000000001</v>
      </c>
      <c r="N186">
        <v>1</v>
      </c>
      <c r="O186" s="5">
        <f t="shared" si="14"/>
        <v>6.6278565495747732E-2</v>
      </c>
      <c r="P186" s="5">
        <f t="shared" si="15"/>
        <v>-0.966098940072181</v>
      </c>
      <c r="Q186" s="5">
        <f t="shared" si="16"/>
        <v>0.96836976938190589</v>
      </c>
      <c r="R186" s="5">
        <f t="shared" si="17"/>
        <v>-0.75114966451137677</v>
      </c>
    </row>
    <row r="187" spans="5:18" x14ac:dyDescent="0.3">
      <c r="E187" s="4">
        <v>29</v>
      </c>
      <c r="F187" s="5">
        <v>5.8449000000000001E-2</v>
      </c>
      <c r="G187" s="5">
        <v>1.34767E-3</v>
      </c>
      <c r="H187" s="5">
        <v>5.05373E-2</v>
      </c>
      <c r="I187" s="5">
        <v>0.105958</v>
      </c>
      <c r="J187" s="5"/>
      <c r="K187" s="5">
        <f t="shared" si="12"/>
        <v>0.10898630000000001</v>
      </c>
      <c r="L187" s="5">
        <f t="shared" si="13"/>
        <v>7.9117000000000007E-3</v>
      </c>
      <c r="M187" s="5">
        <f t="shared" si="13"/>
        <v>-0.10461033</v>
      </c>
      <c r="N187">
        <v>1</v>
      </c>
      <c r="O187" s="5">
        <f t="shared" si="14"/>
        <v>7.2593527810376174E-2</v>
      </c>
      <c r="P187" s="5">
        <f t="shared" si="15"/>
        <v>-0.95984843966626987</v>
      </c>
      <c r="Q187" s="5">
        <f t="shared" si="16"/>
        <v>0.96258965681630337</v>
      </c>
      <c r="R187" s="5">
        <f t="shared" si="17"/>
        <v>-0.74765491768802861</v>
      </c>
    </row>
    <row r="188" spans="5:18" x14ac:dyDescent="0.3">
      <c r="E188" s="4">
        <v>29.5</v>
      </c>
      <c r="F188" s="5">
        <v>5.3867600000000002E-2</v>
      </c>
      <c r="G188" s="5">
        <v>1.2823400000000001E-3</v>
      </c>
      <c r="H188" s="5">
        <v>4.6516700000000001E-2</v>
      </c>
      <c r="I188" s="5">
        <v>9.7485100000000005E-2</v>
      </c>
      <c r="J188" s="5"/>
      <c r="K188" s="5">
        <f t="shared" si="12"/>
        <v>0.10038430000000001</v>
      </c>
      <c r="L188" s="5">
        <f t="shared" si="13"/>
        <v>7.3509000000000005E-3</v>
      </c>
      <c r="M188" s="5">
        <f t="shared" si="13"/>
        <v>-9.6202759999999998E-2</v>
      </c>
      <c r="N188">
        <v>1</v>
      </c>
      <c r="O188" s="5">
        <f t="shared" si="14"/>
        <v>7.3227586385520446E-2</v>
      </c>
      <c r="P188" s="5">
        <f t="shared" si="15"/>
        <v>-0.95834468138942031</v>
      </c>
      <c r="Q188" s="5">
        <f t="shared" si="16"/>
        <v>0.96113828752955122</v>
      </c>
      <c r="R188" s="5">
        <f t="shared" si="17"/>
        <v>-0.74726701374082427</v>
      </c>
    </row>
    <row r="189" spans="5:18" x14ac:dyDescent="0.3">
      <c r="E189" s="4">
        <v>30</v>
      </c>
      <c r="F189" s="5">
        <v>4.89314E-2</v>
      </c>
      <c r="G189" s="5">
        <v>1.20426E-3</v>
      </c>
      <c r="H189" s="5">
        <v>4.3255099999999998E-2</v>
      </c>
      <c r="I189" s="5">
        <v>9.0424099999999993E-2</v>
      </c>
      <c r="J189" s="5"/>
      <c r="K189" s="5">
        <f t="shared" si="12"/>
        <v>9.2186500000000005E-2</v>
      </c>
      <c r="L189" s="5">
        <f t="shared" si="13"/>
        <v>5.6763000000000022E-3</v>
      </c>
      <c r="M189" s="5">
        <f t="shared" si="13"/>
        <v>-8.9219839999999995E-2</v>
      </c>
      <c r="N189">
        <v>1</v>
      </c>
      <c r="O189" s="5">
        <f t="shared" si="14"/>
        <v>6.1574091651163697E-2</v>
      </c>
      <c r="P189" s="5">
        <f t="shared" si="15"/>
        <v>-0.96781893227316351</v>
      </c>
      <c r="Q189" s="5">
        <f t="shared" si="16"/>
        <v>0.96977567221962846</v>
      </c>
      <c r="R189" s="5">
        <f t="shared" si="17"/>
        <v>-0.75363022981766792</v>
      </c>
    </row>
    <row r="190" spans="5:18" x14ac:dyDescent="0.3">
      <c r="E190" s="4">
        <v>30.5</v>
      </c>
      <c r="F190" s="5">
        <v>5.0770000000000003E-2</v>
      </c>
      <c r="G190" s="5">
        <v>1.18757E-3</v>
      </c>
      <c r="H190" s="5">
        <v>4.4496800000000003E-2</v>
      </c>
      <c r="I190" s="5">
        <v>9.3719999999999998E-2</v>
      </c>
      <c r="J190" s="5"/>
      <c r="K190" s="5">
        <f t="shared" si="12"/>
        <v>9.5266800000000013E-2</v>
      </c>
      <c r="L190" s="5">
        <f t="shared" si="13"/>
        <v>6.2731999999999996E-3</v>
      </c>
      <c r="M190" s="5">
        <f t="shared" si="13"/>
        <v>-9.2532429999999999E-2</v>
      </c>
      <c r="N190">
        <v>1</v>
      </c>
      <c r="O190" s="5">
        <f t="shared" si="14"/>
        <v>6.5848753185789796E-2</v>
      </c>
      <c r="P190" s="5">
        <f t="shared" si="15"/>
        <v>-0.97129776585337169</v>
      </c>
      <c r="Q190" s="5">
        <f t="shared" si="16"/>
        <v>0.97352730226115092</v>
      </c>
      <c r="R190" s="5">
        <f t="shared" si="17"/>
        <v>-0.75155264758220941</v>
      </c>
    </row>
    <row r="191" spans="5:18" x14ac:dyDescent="0.3">
      <c r="E191" s="4">
        <v>31</v>
      </c>
      <c r="F191" s="5">
        <v>4.9526500000000001E-2</v>
      </c>
      <c r="G191" s="5">
        <v>1.1333300000000001E-3</v>
      </c>
      <c r="H191" s="5">
        <v>4.3161600000000001E-2</v>
      </c>
      <c r="I191" s="5">
        <v>9.0172299999999997E-2</v>
      </c>
      <c r="J191" s="5"/>
      <c r="K191" s="5">
        <f t="shared" si="12"/>
        <v>9.2688099999999995E-2</v>
      </c>
      <c r="L191" s="5">
        <f t="shared" si="13"/>
        <v>6.3648999999999997E-3</v>
      </c>
      <c r="M191" s="5">
        <f t="shared" si="13"/>
        <v>-8.9038969999999995E-2</v>
      </c>
      <c r="N191">
        <v>1</v>
      </c>
      <c r="O191" s="5">
        <f t="shared" si="14"/>
        <v>6.8670088177446728E-2</v>
      </c>
      <c r="P191" s="5">
        <f t="shared" si="15"/>
        <v>-0.96063000536206911</v>
      </c>
      <c r="Q191" s="5">
        <f t="shared" si="16"/>
        <v>0.96308129885914995</v>
      </c>
      <c r="R191" s="5">
        <f t="shared" si="17"/>
        <v>-0.74971664370433766</v>
      </c>
    </row>
    <row r="192" spans="5:18" x14ac:dyDescent="0.3">
      <c r="E192" s="4">
        <v>31.5</v>
      </c>
      <c r="F192" s="5">
        <v>4.8164600000000002E-2</v>
      </c>
      <c r="G192" s="5">
        <v>1.0783699999999999E-3</v>
      </c>
      <c r="H192" s="5">
        <v>4.2431099999999999E-2</v>
      </c>
      <c r="I192" s="5">
        <v>8.9039300000000002E-2</v>
      </c>
      <c r="J192" s="5"/>
      <c r="K192" s="5">
        <f t="shared" si="12"/>
        <v>9.0595700000000001E-2</v>
      </c>
      <c r="L192" s="5">
        <f t="shared" si="13"/>
        <v>5.7335000000000025E-3</v>
      </c>
      <c r="M192" s="5">
        <f t="shared" si="13"/>
        <v>-8.7960930000000007E-2</v>
      </c>
      <c r="N192">
        <v>1</v>
      </c>
      <c r="O192" s="5">
        <f t="shared" si="14"/>
        <v>6.328666813104819E-2</v>
      </c>
      <c r="P192" s="5">
        <f t="shared" si="15"/>
        <v>-0.97091727311561149</v>
      </c>
      <c r="Q192" s="5">
        <f t="shared" si="16"/>
        <v>0.97297767374045341</v>
      </c>
      <c r="R192" s="5">
        <f t="shared" si="17"/>
        <v>-0.75285302892785944</v>
      </c>
    </row>
    <row r="193" spans="5:18" x14ac:dyDescent="0.3">
      <c r="E193" s="4">
        <v>32</v>
      </c>
      <c r="F193" s="5">
        <v>4.5376100000000003E-2</v>
      </c>
      <c r="G193" s="5">
        <v>1.03951E-3</v>
      </c>
      <c r="H193" s="5">
        <v>3.97589E-2</v>
      </c>
      <c r="I193" s="5">
        <v>8.3317299999999997E-2</v>
      </c>
      <c r="J193" s="5"/>
      <c r="K193" s="5">
        <f t="shared" si="12"/>
        <v>8.5135000000000002E-2</v>
      </c>
      <c r="L193" s="5">
        <f t="shared" si="13"/>
        <v>5.6172000000000027E-3</v>
      </c>
      <c r="M193" s="5">
        <f t="shared" si="13"/>
        <v>-8.2277790000000003E-2</v>
      </c>
      <c r="N193">
        <v>1</v>
      </c>
      <c r="O193" s="5">
        <f t="shared" si="14"/>
        <v>6.5979914253832178E-2</v>
      </c>
      <c r="P193" s="5">
        <f t="shared" si="15"/>
        <v>-0.96643906736359897</v>
      </c>
      <c r="Q193" s="5">
        <f t="shared" si="16"/>
        <v>0.96868871161563863</v>
      </c>
      <c r="R193" s="5">
        <f t="shared" si="17"/>
        <v>-0.75131547133380194</v>
      </c>
    </row>
    <row r="194" spans="5:18" x14ac:dyDescent="0.3">
      <c r="E194" s="4">
        <v>32.5</v>
      </c>
      <c r="F194" s="5">
        <v>4.3777700000000003E-2</v>
      </c>
      <c r="G194" s="5">
        <v>1.00625E-3</v>
      </c>
      <c r="H194" s="5">
        <v>3.8507699999999999E-2</v>
      </c>
      <c r="I194" s="5">
        <v>8.0692799999999995E-2</v>
      </c>
      <c r="J194" s="5"/>
      <c r="K194" s="5">
        <f t="shared" si="12"/>
        <v>8.2285400000000009E-2</v>
      </c>
      <c r="L194" s="5">
        <f t="shared" si="13"/>
        <v>5.2700000000000038E-3</v>
      </c>
      <c r="M194" s="5">
        <f t="shared" si="13"/>
        <v>-7.9686549999999995E-2</v>
      </c>
      <c r="N194">
        <v>1</v>
      </c>
      <c r="O194" s="5">
        <f t="shared" si="14"/>
        <v>6.4045383506673159E-2</v>
      </c>
      <c r="P194" s="5">
        <f t="shared" si="15"/>
        <v>-0.96841663284130586</v>
      </c>
      <c r="Q194" s="5">
        <f t="shared" si="16"/>
        <v>0.97053211482784507</v>
      </c>
      <c r="R194" s="5">
        <f t="shared" si="17"/>
        <v>-0.7523791851137468</v>
      </c>
    </row>
    <row r="195" spans="5:18" x14ac:dyDescent="0.3">
      <c r="E195" s="4">
        <v>33</v>
      </c>
      <c r="F195" s="5">
        <v>3.88796E-2</v>
      </c>
      <c r="G195" s="5">
        <v>9.4890999999999997E-4</v>
      </c>
      <c r="H195" s="5">
        <v>3.4395500000000002E-2</v>
      </c>
      <c r="I195" s="5">
        <v>7.1846499999999994E-2</v>
      </c>
      <c r="J195" s="5"/>
      <c r="K195" s="5">
        <f t="shared" si="12"/>
        <v>7.327510000000001E-2</v>
      </c>
      <c r="L195" s="5">
        <f t="shared" si="13"/>
        <v>4.4840999999999978E-3</v>
      </c>
      <c r="M195" s="5">
        <f t="shared" si="13"/>
        <v>-7.0897589999999996E-2</v>
      </c>
      <c r="N195">
        <v>1</v>
      </c>
      <c r="O195" s="5">
        <f t="shared" si="14"/>
        <v>6.1195412902882385E-2</v>
      </c>
      <c r="P195" s="5">
        <f t="shared" si="15"/>
        <v>-0.96755364373436525</v>
      </c>
      <c r="Q195" s="5">
        <f t="shared" si="16"/>
        <v>0.96948694269907587</v>
      </c>
      <c r="R195" s="5">
        <f t="shared" si="17"/>
        <v>-0.75381644722403573</v>
      </c>
    </row>
    <row r="196" spans="5:18" x14ac:dyDescent="0.3">
      <c r="E196" s="4">
        <v>33.5</v>
      </c>
      <c r="F196" s="5">
        <v>3.9135200000000002E-2</v>
      </c>
      <c r="G196" s="5">
        <v>9.4843300000000005E-4</v>
      </c>
      <c r="H196" s="5">
        <v>3.4284799999999997E-2</v>
      </c>
      <c r="I196" s="5">
        <v>7.2186E-2</v>
      </c>
      <c r="J196" s="5"/>
      <c r="K196" s="5">
        <f t="shared" si="12"/>
        <v>7.3419999999999999E-2</v>
      </c>
      <c r="L196" s="5">
        <f t="shared" si="13"/>
        <v>4.8504000000000047E-3</v>
      </c>
      <c r="M196" s="5">
        <f t="shared" si="13"/>
        <v>-7.1237567000000002E-2</v>
      </c>
      <c r="N196">
        <v>1</v>
      </c>
      <c r="O196" s="5">
        <f t="shared" si="14"/>
        <v>6.606374284935991E-2</v>
      </c>
      <c r="P196" s="5">
        <f t="shared" si="15"/>
        <v>-0.97027467992372651</v>
      </c>
      <c r="Q196" s="5">
        <f t="shared" si="16"/>
        <v>0.97252114250557875</v>
      </c>
      <c r="R196" s="5">
        <f t="shared" si="17"/>
        <v>-0.75140679051017878</v>
      </c>
    </row>
    <row r="197" spans="5:18" x14ac:dyDescent="0.3">
      <c r="E197" s="4">
        <v>34</v>
      </c>
      <c r="F197" s="5">
        <v>3.6777700000000003E-2</v>
      </c>
      <c r="G197" s="5">
        <v>8.9145100000000003E-4</v>
      </c>
      <c r="H197" s="5">
        <v>3.2757000000000001E-2</v>
      </c>
      <c r="I197" s="5">
        <v>6.8790900000000002E-2</v>
      </c>
      <c r="J197" s="5"/>
      <c r="K197" s="5">
        <f t="shared" si="12"/>
        <v>6.9534700000000005E-2</v>
      </c>
      <c r="L197" s="5">
        <f t="shared" si="13"/>
        <v>4.0207000000000021E-3</v>
      </c>
      <c r="M197" s="5">
        <f t="shared" si="13"/>
        <v>-6.7899449000000001E-2</v>
      </c>
      <c r="N197">
        <v>1</v>
      </c>
      <c r="O197" s="5">
        <f t="shared" si="14"/>
        <v>5.7822928696032366E-2</v>
      </c>
      <c r="P197" s="5">
        <f t="shared" si="15"/>
        <v>-0.97648295023923304</v>
      </c>
      <c r="Q197" s="5">
        <f t="shared" si="16"/>
        <v>0.97819345897981902</v>
      </c>
      <c r="R197" s="5">
        <f t="shared" si="17"/>
        <v>-0.75582494575012127</v>
      </c>
    </row>
    <row r="198" spans="5:18" x14ac:dyDescent="0.3">
      <c r="E198" s="4">
        <v>34.5</v>
      </c>
      <c r="F198" s="5">
        <v>3.5251900000000003E-2</v>
      </c>
      <c r="G198" s="5">
        <v>8.4257500000000003E-4</v>
      </c>
      <c r="H198" s="5">
        <v>3.0922100000000001E-2</v>
      </c>
      <c r="I198" s="5">
        <v>6.4468899999999996E-2</v>
      </c>
      <c r="J198" s="5"/>
      <c r="K198" s="5">
        <f t="shared" si="12"/>
        <v>6.6174000000000011E-2</v>
      </c>
      <c r="L198" s="5">
        <f t="shared" si="13"/>
        <v>4.3298000000000017E-3</v>
      </c>
      <c r="M198" s="5">
        <f t="shared" si="13"/>
        <v>-6.3626324999999997E-2</v>
      </c>
      <c r="N198">
        <v>1</v>
      </c>
      <c r="O198" s="5">
        <f t="shared" si="14"/>
        <v>6.5430531628736383E-2</v>
      </c>
      <c r="P198" s="5">
        <f t="shared" si="15"/>
        <v>-0.96150036268020656</v>
      </c>
      <c r="Q198" s="5">
        <f t="shared" si="16"/>
        <v>0.96372407975695396</v>
      </c>
      <c r="R198" s="5">
        <f t="shared" si="17"/>
        <v>-0.75142531538143442</v>
      </c>
    </row>
    <row r="199" spans="5:18" x14ac:dyDescent="0.3">
      <c r="E199" s="4">
        <v>35</v>
      </c>
      <c r="F199" s="5">
        <v>3.6480199999999997E-2</v>
      </c>
      <c r="G199" s="5">
        <v>8.1408399999999997E-4</v>
      </c>
      <c r="H199" s="5">
        <v>3.25072E-2</v>
      </c>
      <c r="I199" s="5">
        <v>6.8691699999999994E-2</v>
      </c>
      <c r="J199" s="5"/>
      <c r="K199" s="5">
        <f t="shared" si="12"/>
        <v>6.8987400000000004E-2</v>
      </c>
      <c r="L199" s="5">
        <f t="shared" si="13"/>
        <v>3.9729999999999974E-3</v>
      </c>
      <c r="M199" s="5">
        <f t="shared" si="13"/>
        <v>-6.7877615999999988E-2</v>
      </c>
      <c r="N199">
        <v>1</v>
      </c>
      <c r="O199" s="5">
        <f t="shared" si="14"/>
        <v>5.7590226621093088E-2</v>
      </c>
      <c r="P199" s="5">
        <f t="shared" si="15"/>
        <v>-0.98391323633011218</v>
      </c>
      <c r="Q199" s="5">
        <f t="shared" si="16"/>
        <v>0.98559722545665884</v>
      </c>
      <c r="R199" s="5">
        <f t="shared" si="17"/>
        <v>-0.75616560922890164</v>
      </c>
    </row>
    <row r="200" spans="5:18" x14ac:dyDescent="0.3">
      <c r="E200" s="4">
        <v>35.5</v>
      </c>
      <c r="F200" s="5">
        <v>3.4248599999999997E-2</v>
      </c>
      <c r="G200" s="5">
        <v>8.1527599999999998E-4</v>
      </c>
      <c r="H200" s="5">
        <v>2.9915000000000001E-2</v>
      </c>
      <c r="I200" s="5">
        <v>6.2717899999999993E-2</v>
      </c>
      <c r="J200" s="5"/>
      <c r="K200" s="5">
        <f t="shared" si="12"/>
        <v>6.4163600000000001E-2</v>
      </c>
      <c r="L200" s="5">
        <f t="shared" si="13"/>
        <v>4.3335999999999965E-3</v>
      </c>
      <c r="M200" s="5">
        <f t="shared" si="13"/>
        <v>-6.1902623999999996E-2</v>
      </c>
      <c r="N200">
        <v>1</v>
      </c>
      <c r="O200" s="5">
        <f t="shared" si="14"/>
        <v>6.7539851255228767E-2</v>
      </c>
      <c r="P200" s="5">
        <f t="shared" si="15"/>
        <v>-0.96476232630338687</v>
      </c>
      <c r="Q200" s="5">
        <f t="shared" si="16"/>
        <v>0.96712355868415345</v>
      </c>
      <c r="R200" s="5">
        <f t="shared" si="17"/>
        <v>-0.75045181627783619</v>
      </c>
    </row>
    <row r="201" spans="5:18" x14ac:dyDescent="0.3">
      <c r="E201" s="4">
        <v>36</v>
      </c>
      <c r="F201" s="5">
        <v>2.89384E-2</v>
      </c>
      <c r="G201" s="5">
        <v>7.7987100000000001E-4</v>
      </c>
      <c r="H201" s="5">
        <v>2.5535700000000001E-2</v>
      </c>
      <c r="I201" s="5">
        <v>5.2894799999999999E-2</v>
      </c>
      <c r="J201" s="5"/>
      <c r="K201" s="5">
        <f t="shared" si="12"/>
        <v>5.4474099999999998E-2</v>
      </c>
      <c r="L201" s="5">
        <f t="shared" si="13"/>
        <v>3.4026999999999981E-3</v>
      </c>
      <c r="M201" s="5">
        <f t="shared" si="13"/>
        <v>-5.2114928999999997E-2</v>
      </c>
      <c r="N201">
        <v>1</v>
      </c>
      <c r="O201" s="5">
        <f t="shared" si="14"/>
        <v>6.2464547372053841E-2</v>
      </c>
      <c r="P201" s="5">
        <f t="shared" si="15"/>
        <v>-0.95669187742431727</v>
      </c>
      <c r="Q201" s="5">
        <f t="shared" si="16"/>
        <v>0.95872893354068567</v>
      </c>
      <c r="R201" s="5">
        <f t="shared" si="17"/>
        <v>-0.75279832038349481</v>
      </c>
    </row>
    <row r="202" spans="5:18" x14ac:dyDescent="0.3">
      <c r="E202" s="4">
        <v>36.5</v>
      </c>
      <c r="F202" s="5">
        <v>2.8766799999999999E-2</v>
      </c>
      <c r="G202" s="5">
        <v>7.2992200000000004E-4</v>
      </c>
      <c r="H202" s="5">
        <v>2.5348800000000001E-2</v>
      </c>
      <c r="I202" s="5">
        <v>5.3077899999999997E-2</v>
      </c>
      <c r="J202" s="5"/>
      <c r="K202" s="5">
        <f t="shared" ref="K202:K249" si="18">F202+H202</f>
        <v>5.41156E-2</v>
      </c>
      <c r="L202" s="5">
        <f t="shared" ref="L202:M249" si="19">F202-H202</f>
        <v>3.4179999999999974E-3</v>
      </c>
      <c r="M202" s="5">
        <f t="shared" si="19"/>
        <v>-5.2347977999999996E-2</v>
      </c>
      <c r="N202">
        <v>1</v>
      </c>
      <c r="O202" s="5">
        <f t="shared" ref="O202:O249" si="20">L202/K202</f>
        <v>6.3161084788859359E-2</v>
      </c>
      <c r="P202" s="5">
        <f t="shared" ref="P202:P249" si="21">M202/K202</f>
        <v>-0.96733618402087374</v>
      </c>
      <c r="Q202" s="5">
        <f t="shared" ref="Q202:Q249" si="22">SQRT(O202^2+P202^2)</f>
        <v>0.96939600553528749</v>
      </c>
      <c r="R202" s="5">
        <f t="shared" ref="R202:R249" si="23">0.5*ATAN(P202/O202)</f>
        <v>-0.75279752421691049</v>
      </c>
    </row>
    <row r="203" spans="5:18" x14ac:dyDescent="0.3">
      <c r="E203" s="4">
        <v>37</v>
      </c>
      <c r="F203" s="5">
        <v>2.76986E-2</v>
      </c>
      <c r="G203" s="5">
        <v>7.2658399999999995E-4</v>
      </c>
      <c r="H203" s="5">
        <v>2.4282600000000001E-2</v>
      </c>
      <c r="I203" s="5">
        <v>5.1658900000000001E-2</v>
      </c>
      <c r="J203" s="5"/>
      <c r="K203" s="5">
        <f t="shared" si="18"/>
        <v>5.1981200000000005E-2</v>
      </c>
      <c r="L203" s="5">
        <f t="shared" si="19"/>
        <v>3.4159999999999989E-3</v>
      </c>
      <c r="M203" s="5">
        <f t="shared" si="19"/>
        <v>-5.0932315999999998E-2</v>
      </c>
      <c r="N203">
        <v>1</v>
      </c>
      <c r="O203" s="5">
        <f t="shared" si="20"/>
        <v>6.5716066577916607E-2</v>
      </c>
      <c r="P203" s="5">
        <f t="shared" si="21"/>
        <v>-0.97982185867198124</v>
      </c>
      <c r="Q203" s="5">
        <f t="shared" si="22"/>
        <v>0.98202315458337797</v>
      </c>
      <c r="R203" s="5">
        <f t="shared" si="23"/>
        <v>-0.75191360999089241</v>
      </c>
    </row>
    <row r="204" spans="5:18" x14ac:dyDescent="0.3">
      <c r="E204" s="4">
        <v>37.5</v>
      </c>
      <c r="F204" s="5">
        <v>2.49635E-2</v>
      </c>
      <c r="G204" s="5">
        <v>7.0929900000000004E-4</v>
      </c>
      <c r="H204" s="5">
        <v>2.2352299999999999E-2</v>
      </c>
      <c r="I204" s="5">
        <v>4.7127000000000002E-2</v>
      </c>
      <c r="J204" s="5"/>
      <c r="K204" s="5">
        <f t="shared" si="18"/>
        <v>4.7315799999999998E-2</v>
      </c>
      <c r="L204" s="5">
        <f t="shared" si="19"/>
        <v>2.611200000000001E-3</v>
      </c>
      <c r="M204" s="5">
        <f t="shared" si="19"/>
        <v>-4.6417701000000006E-2</v>
      </c>
      <c r="N204">
        <v>1</v>
      </c>
      <c r="O204" s="5">
        <f t="shared" si="20"/>
        <v>5.518663955803349E-2</v>
      </c>
      <c r="P204" s="5">
        <f t="shared" si="21"/>
        <v>-0.98101904649186966</v>
      </c>
      <c r="Q204" s="5">
        <f t="shared" si="22"/>
        <v>0.98257006608461539</v>
      </c>
      <c r="R204" s="5">
        <f t="shared" si="23"/>
        <v>-0.7573005763680366</v>
      </c>
    </row>
    <row r="205" spans="5:18" x14ac:dyDescent="0.3">
      <c r="E205" s="4">
        <v>38</v>
      </c>
      <c r="F205" s="5">
        <v>2.55967E-2</v>
      </c>
      <c r="G205" s="5">
        <v>6.6662199999999996E-4</v>
      </c>
      <c r="H205" s="5">
        <v>2.2710899999999999E-2</v>
      </c>
      <c r="I205" s="5">
        <v>4.7161300000000003E-2</v>
      </c>
      <c r="J205" s="5"/>
      <c r="K205" s="5">
        <f t="shared" si="18"/>
        <v>4.8307599999999999E-2</v>
      </c>
      <c r="L205" s="5">
        <f t="shared" si="19"/>
        <v>2.8858000000000009E-3</v>
      </c>
      <c r="M205" s="5">
        <f t="shared" si="19"/>
        <v>-4.6494678000000005E-2</v>
      </c>
      <c r="N205">
        <v>1</v>
      </c>
      <c r="O205" s="5">
        <f t="shared" si="20"/>
        <v>5.9738012238239963E-2</v>
      </c>
      <c r="P205" s="5">
        <f t="shared" si="21"/>
        <v>-0.96247128816169725</v>
      </c>
      <c r="Q205" s="5">
        <f t="shared" si="22"/>
        <v>0.96432339525794619</v>
      </c>
      <c r="R205" s="5">
        <f t="shared" si="23"/>
        <v>-0.75440426301969887</v>
      </c>
    </row>
    <row r="206" spans="5:18" x14ac:dyDescent="0.3">
      <c r="E206" s="4">
        <v>38.5</v>
      </c>
      <c r="F206" s="5">
        <v>2.8358600000000001E-2</v>
      </c>
      <c r="G206" s="5">
        <v>6.9964300000000001E-4</v>
      </c>
      <c r="H206" s="5">
        <v>2.4560999999999999E-2</v>
      </c>
      <c r="I206" s="5">
        <v>5.1735200000000002E-2</v>
      </c>
      <c r="J206" s="5"/>
      <c r="K206" s="5">
        <f t="shared" si="18"/>
        <v>5.2919599999999997E-2</v>
      </c>
      <c r="L206" s="5">
        <f t="shared" si="19"/>
        <v>3.7976000000000017E-3</v>
      </c>
      <c r="M206" s="5">
        <f t="shared" si="19"/>
        <v>-5.1035557000000002E-2</v>
      </c>
      <c r="N206">
        <v>1</v>
      </c>
      <c r="O206" s="5">
        <f t="shared" si="20"/>
        <v>7.1761691320418181E-2</v>
      </c>
      <c r="P206" s="5">
        <f t="shared" si="21"/>
        <v>-0.96439801132283698</v>
      </c>
      <c r="Q206" s="5">
        <f t="shared" si="22"/>
        <v>0.96706425049456246</v>
      </c>
      <c r="R206" s="5">
        <f t="shared" si="23"/>
        <v>-0.74826117164153083</v>
      </c>
    </row>
    <row r="207" spans="5:18" x14ac:dyDescent="0.3">
      <c r="E207" s="4">
        <v>39</v>
      </c>
      <c r="F207" s="5">
        <v>2.7534599999999999E-2</v>
      </c>
      <c r="G207" s="5">
        <v>6.6018499999999998E-4</v>
      </c>
      <c r="H207" s="5">
        <v>2.4107099999999999E-2</v>
      </c>
      <c r="I207" s="5">
        <v>5.1101899999999999E-2</v>
      </c>
      <c r="J207" s="5"/>
      <c r="K207" s="5">
        <f t="shared" si="18"/>
        <v>5.1641699999999999E-2</v>
      </c>
      <c r="L207" s="5">
        <f t="shared" si="19"/>
        <v>3.4275E-3</v>
      </c>
      <c r="M207" s="5">
        <f t="shared" si="19"/>
        <v>-5.0441714999999998E-2</v>
      </c>
      <c r="N207">
        <v>1</v>
      </c>
      <c r="O207" s="5">
        <f t="shared" si="20"/>
        <v>6.6370781751956265E-2</v>
      </c>
      <c r="P207" s="5">
        <f t="shared" si="21"/>
        <v>-0.97676325527625929</v>
      </c>
      <c r="Q207" s="5">
        <f t="shared" si="22"/>
        <v>0.97901559616190015</v>
      </c>
      <c r="R207" s="5">
        <f t="shared" si="23"/>
        <v>-0.7514754522397965</v>
      </c>
    </row>
    <row r="208" spans="5:18" x14ac:dyDescent="0.3">
      <c r="E208" s="4">
        <v>39.5</v>
      </c>
      <c r="F208" s="5">
        <v>2.2461100000000001E-2</v>
      </c>
      <c r="G208" s="5">
        <v>6.1321599999999998E-4</v>
      </c>
      <c r="H208" s="5">
        <v>1.9668700000000001E-2</v>
      </c>
      <c r="I208" s="5">
        <v>4.1244700000000002E-2</v>
      </c>
      <c r="J208" s="5"/>
      <c r="K208" s="5">
        <f t="shared" si="18"/>
        <v>4.2129800000000002E-2</v>
      </c>
      <c r="L208" s="5">
        <f t="shared" si="19"/>
        <v>2.7924000000000004E-3</v>
      </c>
      <c r="M208" s="5">
        <f t="shared" si="19"/>
        <v>-4.0631484000000002E-2</v>
      </c>
      <c r="N208">
        <v>1</v>
      </c>
      <c r="O208" s="5">
        <f t="shared" si="20"/>
        <v>6.6280874820198538E-2</v>
      </c>
      <c r="P208" s="5">
        <f t="shared" si="21"/>
        <v>-0.96443572008412104</v>
      </c>
      <c r="Q208" s="5">
        <f t="shared" si="22"/>
        <v>0.96671061468316766</v>
      </c>
      <c r="R208" s="5">
        <f t="shared" si="23"/>
        <v>-0.75108959461167213</v>
      </c>
    </row>
    <row r="209" spans="5:18" x14ac:dyDescent="0.3">
      <c r="E209" s="4">
        <v>40</v>
      </c>
      <c r="F209" s="5">
        <v>2.77787E-2</v>
      </c>
      <c r="G209" s="5">
        <v>7.1060999999999997E-4</v>
      </c>
      <c r="H209" s="5">
        <v>2.3901100000000002E-2</v>
      </c>
      <c r="I209" s="5">
        <v>5.1078999999999999E-2</v>
      </c>
      <c r="J209" s="5"/>
      <c r="K209" s="5">
        <f t="shared" si="18"/>
        <v>5.1679799999999998E-2</v>
      </c>
      <c r="L209" s="5">
        <f t="shared" si="19"/>
        <v>3.8775999999999984E-3</v>
      </c>
      <c r="M209" s="5">
        <f t="shared" si="19"/>
        <v>-5.0368389999999999E-2</v>
      </c>
      <c r="N209">
        <v>1</v>
      </c>
      <c r="O209" s="5">
        <f t="shared" si="20"/>
        <v>7.5031250120936976E-2</v>
      </c>
      <c r="P209" s="5">
        <f t="shared" si="21"/>
        <v>-0.97462432130155308</v>
      </c>
      <c r="Q209" s="5">
        <f t="shared" si="22"/>
        <v>0.9775081872635254</v>
      </c>
      <c r="R209" s="5">
        <f t="shared" si="23"/>
        <v>-0.74698154215546564</v>
      </c>
    </row>
    <row r="210" spans="5:18" x14ac:dyDescent="0.3">
      <c r="E210" s="4">
        <v>40.5</v>
      </c>
      <c r="F210" s="5">
        <v>1.9230000000000001E-2</v>
      </c>
      <c r="G210" s="5">
        <v>6.2287200000000001E-4</v>
      </c>
      <c r="H210" s="5">
        <v>1.6910700000000001E-2</v>
      </c>
      <c r="I210" s="5">
        <v>3.5522699999999997E-2</v>
      </c>
      <c r="J210" s="5"/>
      <c r="K210" s="5">
        <f t="shared" si="18"/>
        <v>3.6140699999999998E-2</v>
      </c>
      <c r="L210" s="5">
        <f t="shared" si="19"/>
        <v>2.3192999999999998E-3</v>
      </c>
      <c r="M210" s="5">
        <f t="shared" si="19"/>
        <v>-3.4899827999999994E-2</v>
      </c>
      <c r="N210">
        <v>1</v>
      </c>
      <c r="O210" s="5">
        <f t="shared" si="20"/>
        <v>6.4174185890146007E-2</v>
      </c>
      <c r="P210" s="5">
        <f t="shared" si="21"/>
        <v>-0.96566552391071547</v>
      </c>
      <c r="Q210" s="5">
        <f t="shared" si="22"/>
        <v>0.96779555186228239</v>
      </c>
      <c r="R210" s="5">
        <f t="shared" si="23"/>
        <v>-0.75221899258804004</v>
      </c>
    </row>
    <row r="211" spans="5:18" x14ac:dyDescent="0.3">
      <c r="E211" s="4">
        <v>41</v>
      </c>
      <c r="F211" s="5">
        <v>2.61003E-2</v>
      </c>
      <c r="G211" s="5">
        <v>5.3871099999999999E-4</v>
      </c>
      <c r="H211" s="5">
        <v>2.2251199999999999E-2</v>
      </c>
      <c r="I211" s="5">
        <v>4.8000599999999997E-2</v>
      </c>
      <c r="J211" s="5"/>
      <c r="K211" s="5">
        <f t="shared" si="18"/>
        <v>4.8351499999999999E-2</v>
      </c>
      <c r="L211" s="5">
        <f t="shared" si="19"/>
        <v>3.8491000000000011E-3</v>
      </c>
      <c r="M211" s="5">
        <f t="shared" si="19"/>
        <v>-4.7461889E-2</v>
      </c>
      <c r="N211">
        <v>1</v>
      </c>
      <c r="O211" s="5">
        <f t="shared" si="20"/>
        <v>7.9606630611253032E-2</v>
      </c>
      <c r="P211" s="5">
        <f t="shared" si="21"/>
        <v>-0.98160117059450069</v>
      </c>
      <c r="Q211" s="5">
        <f t="shared" si="22"/>
        <v>0.98482387955906636</v>
      </c>
      <c r="R211" s="5">
        <f t="shared" si="23"/>
        <v>-0.74493733571759579</v>
      </c>
    </row>
    <row r="212" spans="5:18" x14ac:dyDescent="0.3">
      <c r="E212" s="4">
        <v>41.5</v>
      </c>
      <c r="F212" s="5">
        <v>2.60507E-2</v>
      </c>
      <c r="G212" s="5">
        <v>3.9506099999999999E-4</v>
      </c>
      <c r="H212" s="5">
        <v>2.2360000000000001E-2</v>
      </c>
      <c r="I212" s="5">
        <v>4.7737399999999999E-2</v>
      </c>
      <c r="J212" s="5"/>
      <c r="K212" s="5">
        <f t="shared" si="18"/>
        <v>4.8410700000000001E-2</v>
      </c>
      <c r="L212" s="5">
        <f t="shared" si="19"/>
        <v>3.6906999999999981E-3</v>
      </c>
      <c r="M212" s="5">
        <f t="shared" si="19"/>
        <v>-4.7342338999999997E-2</v>
      </c>
      <c r="N212">
        <v>1</v>
      </c>
      <c r="O212" s="5">
        <f t="shared" si="20"/>
        <v>7.6237278122398527E-2</v>
      </c>
      <c r="P212" s="5">
        <f t="shared" si="21"/>
        <v>-0.97793130444302589</v>
      </c>
      <c r="Q212" s="5">
        <f t="shared" si="22"/>
        <v>0.9808984446848461</v>
      </c>
      <c r="R212" s="5">
        <f t="shared" si="23"/>
        <v>-0.74649798864072059</v>
      </c>
    </row>
    <row r="213" spans="5:18" x14ac:dyDescent="0.3">
      <c r="E213" s="4">
        <v>42</v>
      </c>
      <c r="F213" s="5">
        <v>1.75897E-2</v>
      </c>
      <c r="G213" s="5">
        <v>2.28287E-4</v>
      </c>
      <c r="H213" s="5">
        <v>1.48507E-2</v>
      </c>
      <c r="I213" s="5">
        <v>3.12541E-2</v>
      </c>
      <c r="J213" s="5"/>
      <c r="K213" s="5">
        <f t="shared" si="18"/>
        <v>3.2440400000000001E-2</v>
      </c>
      <c r="L213" s="5">
        <f t="shared" si="19"/>
        <v>2.7390000000000001E-3</v>
      </c>
      <c r="M213" s="5">
        <f t="shared" si="19"/>
        <v>-3.1025812999999999E-2</v>
      </c>
      <c r="N213">
        <v>1</v>
      </c>
      <c r="O213" s="5">
        <f t="shared" si="20"/>
        <v>8.4431757931468177E-2</v>
      </c>
      <c r="P213" s="5">
        <f t="shared" si="21"/>
        <v>-0.95639427997188686</v>
      </c>
      <c r="Q213" s="5">
        <f t="shared" si="22"/>
        <v>0.96011392058981315</v>
      </c>
      <c r="R213" s="5">
        <f t="shared" si="23"/>
        <v>-0.74137163718069776</v>
      </c>
    </row>
    <row r="214" spans="5:18" x14ac:dyDescent="0.3">
      <c r="E214" s="4">
        <v>42.5</v>
      </c>
      <c r="F214" s="5">
        <v>8.4353099999999997E-3</v>
      </c>
      <c r="G214" s="5">
        <v>1.4530200000000001E-4</v>
      </c>
      <c r="H214" s="5">
        <v>7.2441399999999996E-3</v>
      </c>
      <c r="I214" s="5">
        <v>1.5457200000000001E-2</v>
      </c>
      <c r="J214" s="5"/>
      <c r="K214" s="5">
        <f t="shared" si="18"/>
        <v>1.5679449999999998E-2</v>
      </c>
      <c r="L214" s="5">
        <f t="shared" si="19"/>
        <v>1.1911700000000001E-3</v>
      </c>
      <c r="M214" s="5">
        <f t="shared" si="19"/>
        <v>-1.5311898000000001E-2</v>
      </c>
      <c r="N214">
        <v>1</v>
      </c>
      <c r="O214" s="5">
        <f t="shared" si="20"/>
        <v>7.5970139258711253E-2</v>
      </c>
      <c r="P214" s="5">
        <f t="shared" si="21"/>
        <v>-0.97655836142211638</v>
      </c>
      <c r="Q214" s="5">
        <f t="shared" si="22"/>
        <v>0.97950890517771039</v>
      </c>
      <c r="R214" s="5">
        <f t="shared" si="23"/>
        <v>-0.74657946981318124</v>
      </c>
    </row>
    <row r="215" spans="5:18" x14ac:dyDescent="0.3">
      <c r="E215" s="4">
        <v>43</v>
      </c>
      <c r="F215" s="5">
        <v>4.2071599999999997E-3</v>
      </c>
      <c r="G215" s="5">
        <v>7.9967000000000002E-5</v>
      </c>
      <c r="H215" s="5">
        <v>3.5186000000000002E-3</v>
      </c>
      <c r="I215" s="5">
        <v>7.3390299999999999E-3</v>
      </c>
      <c r="J215" s="5"/>
      <c r="K215" s="5">
        <f t="shared" si="18"/>
        <v>7.7257599999999999E-3</v>
      </c>
      <c r="L215" s="5">
        <f t="shared" si="19"/>
        <v>6.8855999999999952E-4</v>
      </c>
      <c r="M215" s="5">
        <f t="shared" si="19"/>
        <v>-7.2590629999999996E-3</v>
      </c>
      <c r="N215">
        <v>1</v>
      </c>
      <c r="O215" s="5">
        <f t="shared" si="20"/>
        <v>8.9125212276850371E-2</v>
      </c>
      <c r="P215" s="5">
        <f t="shared" si="21"/>
        <v>-0.9395920919106987</v>
      </c>
      <c r="Q215" s="5">
        <f t="shared" si="22"/>
        <v>0.94380962203429375</v>
      </c>
      <c r="R215" s="5">
        <f t="shared" si="23"/>
        <v>-0.73811203512352141</v>
      </c>
    </row>
    <row r="216" spans="5:18" x14ac:dyDescent="0.3">
      <c r="E216" s="4">
        <v>43.5</v>
      </c>
      <c r="F216" s="5">
        <v>1.93406E-3</v>
      </c>
      <c r="G216" s="5">
        <v>5.1320000000000003E-5</v>
      </c>
      <c r="H216" s="5">
        <v>1.58263E-3</v>
      </c>
      <c r="I216" s="5">
        <v>3.3540900000000001E-3</v>
      </c>
      <c r="J216" s="5"/>
      <c r="K216" s="5">
        <f t="shared" si="18"/>
        <v>3.5166900000000003E-3</v>
      </c>
      <c r="L216" s="5">
        <f t="shared" si="19"/>
        <v>3.5143000000000001E-4</v>
      </c>
      <c r="M216" s="5">
        <f t="shared" si="19"/>
        <v>-3.30277E-3</v>
      </c>
      <c r="N216">
        <v>1</v>
      </c>
      <c r="O216" s="5">
        <f t="shared" si="20"/>
        <v>9.9932038365622214E-2</v>
      </c>
      <c r="P216" s="5">
        <f t="shared" si="21"/>
        <v>-0.93917007185734303</v>
      </c>
      <c r="Q216" s="5">
        <f t="shared" si="22"/>
        <v>0.94447172332708573</v>
      </c>
      <c r="R216" s="5">
        <f t="shared" si="23"/>
        <v>-0.73239528290277112</v>
      </c>
    </row>
    <row r="217" spans="5:18" x14ac:dyDescent="0.3">
      <c r="E217" s="4">
        <v>44</v>
      </c>
      <c r="F217" s="5">
        <v>9.4783699999999999E-4</v>
      </c>
      <c r="G217" s="5">
        <v>3.7558999999999997E-5</v>
      </c>
      <c r="H217" s="5">
        <v>8.0228199999999997E-4</v>
      </c>
      <c r="I217" s="5">
        <v>1.7204399999999999E-3</v>
      </c>
      <c r="J217" s="5"/>
      <c r="K217" s="5">
        <f t="shared" si="18"/>
        <v>1.7501190000000001E-3</v>
      </c>
      <c r="L217" s="5">
        <f t="shared" si="19"/>
        <v>1.4555500000000001E-4</v>
      </c>
      <c r="M217" s="5">
        <f t="shared" si="19"/>
        <v>-1.682881E-3</v>
      </c>
      <c r="N217">
        <v>1</v>
      </c>
      <c r="O217" s="5">
        <f t="shared" si="20"/>
        <v>8.316863024742889E-2</v>
      </c>
      <c r="P217" s="5">
        <f t="shared" si="21"/>
        <v>-0.96158089821320714</v>
      </c>
      <c r="Q217" s="5">
        <f t="shared" si="22"/>
        <v>0.96517088894441472</v>
      </c>
      <c r="R217" s="5">
        <f t="shared" si="23"/>
        <v>-0.74225974035514031</v>
      </c>
    </row>
    <row r="218" spans="5:18" x14ac:dyDescent="0.3">
      <c r="E218" s="4">
        <v>44.5</v>
      </c>
      <c r="F218" s="5">
        <v>5.9009000000000004E-4</v>
      </c>
      <c r="G218" s="5">
        <v>2.8432000000000002E-5</v>
      </c>
      <c r="H218" s="5">
        <v>5.5909500000000001E-4</v>
      </c>
      <c r="I218" s="5">
        <v>1.1177100000000001E-3</v>
      </c>
      <c r="J218" s="5"/>
      <c r="K218" s="5">
        <f t="shared" si="18"/>
        <v>1.1491850000000001E-3</v>
      </c>
      <c r="L218" s="5">
        <f t="shared" si="19"/>
        <v>3.0995000000000024E-5</v>
      </c>
      <c r="M218" s="5">
        <f t="shared" si="19"/>
        <v>-1.0892779999999999E-3</v>
      </c>
      <c r="N218">
        <v>1</v>
      </c>
      <c r="O218" s="5">
        <f t="shared" si="20"/>
        <v>2.6971288347829133E-2</v>
      </c>
      <c r="P218" s="5">
        <f t="shared" si="21"/>
        <v>-0.94787001222605582</v>
      </c>
      <c r="Q218" s="5">
        <f t="shared" si="22"/>
        <v>0.94825366356928198</v>
      </c>
      <c r="R218" s="5">
        <f t="shared" si="23"/>
        <v>-0.77117468745104656</v>
      </c>
    </row>
    <row r="219" spans="5:18" x14ac:dyDescent="0.3">
      <c r="E219" s="4">
        <v>45</v>
      </c>
      <c r="F219" s="5">
        <v>4.0459799999999999E-4</v>
      </c>
      <c r="G219" s="5">
        <v>2.9899E-5</v>
      </c>
      <c r="H219" s="5">
        <v>3.8302099999999999E-4</v>
      </c>
      <c r="I219" s="5">
        <v>7.4345200000000002E-4</v>
      </c>
      <c r="J219" s="5"/>
      <c r="K219" s="5">
        <f t="shared" si="18"/>
        <v>7.8761900000000004E-4</v>
      </c>
      <c r="L219" s="5">
        <f t="shared" si="19"/>
        <v>2.1577E-5</v>
      </c>
      <c r="M219" s="5">
        <f t="shared" si="19"/>
        <v>-7.1355300000000002E-4</v>
      </c>
      <c r="N219">
        <v>1</v>
      </c>
      <c r="O219" s="5">
        <f t="shared" si="20"/>
        <v>2.7395225356422331E-2</v>
      </c>
      <c r="P219" s="5">
        <f t="shared" si="21"/>
        <v>-0.90596214667243935</v>
      </c>
      <c r="Q219" s="5">
        <f t="shared" si="22"/>
        <v>0.90637625166134161</v>
      </c>
      <c r="R219" s="5">
        <f t="shared" si="23"/>
        <v>-0.77028335970689832</v>
      </c>
    </row>
    <row r="220" spans="5:18" x14ac:dyDescent="0.3">
      <c r="E220" s="4">
        <v>45.5</v>
      </c>
      <c r="F220" s="5">
        <v>3.62398E-4</v>
      </c>
      <c r="G220" s="5">
        <v>2.601E-5</v>
      </c>
      <c r="H220" s="5">
        <v>3.3438400000000002E-4</v>
      </c>
      <c r="I220" s="5">
        <v>6.3866699999999999E-4</v>
      </c>
      <c r="J220" s="5"/>
      <c r="K220" s="5">
        <f t="shared" si="18"/>
        <v>6.9678199999999996E-4</v>
      </c>
      <c r="L220" s="5">
        <f t="shared" si="19"/>
        <v>2.8013999999999979E-5</v>
      </c>
      <c r="M220" s="5">
        <f t="shared" si="19"/>
        <v>-6.1265699999999996E-4</v>
      </c>
      <c r="N220">
        <v>1</v>
      </c>
      <c r="O220" s="5">
        <f t="shared" si="20"/>
        <v>4.0204827334804835E-2</v>
      </c>
      <c r="P220" s="5">
        <f t="shared" si="21"/>
        <v>-0.87926639895978942</v>
      </c>
      <c r="Q220" s="5">
        <f t="shared" si="22"/>
        <v>0.88018511034937252</v>
      </c>
      <c r="R220" s="5">
        <f t="shared" si="23"/>
        <v>-0.76255136622317365</v>
      </c>
    </row>
    <row r="221" spans="5:18" x14ac:dyDescent="0.3">
      <c r="E221" s="4">
        <v>46</v>
      </c>
      <c r="F221" s="5">
        <v>3.8498800000000001E-4</v>
      </c>
      <c r="G221" s="5">
        <v>2.4698999999999998E-5</v>
      </c>
      <c r="H221" s="5">
        <v>3.2213499999999998E-4</v>
      </c>
      <c r="I221" s="5">
        <v>6.4981399999999997E-4</v>
      </c>
      <c r="J221" s="5"/>
      <c r="K221" s="5">
        <f t="shared" si="18"/>
        <v>7.0712300000000004E-4</v>
      </c>
      <c r="L221" s="5">
        <f t="shared" si="19"/>
        <v>6.285300000000003E-5</v>
      </c>
      <c r="M221" s="5">
        <f t="shared" si="19"/>
        <v>-6.2511499999999998E-4</v>
      </c>
      <c r="N221">
        <v>1</v>
      </c>
      <c r="O221" s="5">
        <f t="shared" si="20"/>
        <v>8.8885526280434987E-2</v>
      </c>
      <c r="P221" s="5">
        <f t="shared" si="21"/>
        <v>-0.88402583426080039</v>
      </c>
      <c r="Q221" s="5">
        <f t="shared" si="22"/>
        <v>0.88848315258234023</v>
      </c>
      <c r="R221" s="5">
        <f t="shared" si="23"/>
        <v>-0.73529340651800457</v>
      </c>
    </row>
    <row r="222" spans="5:18" x14ac:dyDescent="0.3">
      <c r="E222" s="4">
        <v>46.5</v>
      </c>
      <c r="F222" s="5">
        <v>2.2059799999999999E-4</v>
      </c>
      <c r="G222" s="5">
        <v>2.6605999999999999E-5</v>
      </c>
      <c r="H222" s="5">
        <v>1.9922900000000001E-4</v>
      </c>
      <c r="I222" s="5">
        <v>4.0424100000000001E-4</v>
      </c>
      <c r="J222" s="5"/>
      <c r="K222" s="5">
        <f t="shared" si="18"/>
        <v>4.19827E-4</v>
      </c>
      <c r="L222" s="5">
        <f t="shared" si="19"/>
        <v>2.1368999999999978E-5</v>
      </c>
      <c r="M222" s="5">
        <f t="shared" si="19"/>
        <v>-3.7763500000000003E-4</v>
      </c>
      <c r="N222">
        <v>1</v>
      </c>
      <c r="O222" s="5">
        <f t="shared" si="20"/>
        <v>5.0899537190318818E-2</v>
      </c>
      <c r="P222" s="5">
        <f t="shared" si="21"/>
        <v>-0.89950146131620889</v>
      </c>
      <c r="Q222" s="5">
        <f t="shared" si="22"/>
        <v>0.90094042078052194</v>
      </c>
      <c r="R222" s="5">
        <f t="shared" si="23"/>
        <v>-0.75713511079796458</v>
      </c>
    </row>
    <row r="223" spans="5:18" x14ac:dyDescent="0.3">
      <c r="E223" s="4">
        <v>47</v>
      </c>
      <c r="F223" s="5">
        <v>1.2576699999999999E-4</v>
      </c>
      <c r="G223" s="5">
        <v>2.1331E-5</v>
      </c>
      <c r="H223" s="5">
        <v>1.26482E-4</v>
      </c>
      <c r="I223" s="5">
        <v>2.4503699999999998E-4</v>
      </c>
      <c r="J223" s="5"/>
      <c r="K223" s="5">
        <f t="shared" si="18"/>
        <v>2.5224899999999996E-4</v>
      </c>
      <c r="L223" s="5">
        <f t="shared" si="19"/>
        <v>-7.1500000000000925E-7</v>
      </c>
      <c r="M223" s="5">
        <f t="shared" si="19"/>
        <v>-2.2370599999999998E-4</v>
      </c>
      <c r="N223">
        <v>1</v>
      </c>
      <c r="O223" s="5">
        <f t="shared" si="20"/>
        <v>-2.8345008305286023E-3</v>
      </c>
      <c r="P223" s="5">
        <f t="shared" si="21"/>
        <v>-0.88684593397793454</v>
      </c>
      <c r="Q223" s="5">
        <f t="shared" si="22"/>
        <v>0.88685046372438303</v>
      </c>
      <c r="R223" s="5">
        <f t="shared" si="23"/>
        <v>0.78380008921674571</v>
      </c>
    </row>
    <row r="224" spans="5:18" x14ac:dyDescent="0.3">
      <c r="E224" s="4">
        <v>47.5</v>
      </c>
      <c r="F224" s="5">
        <v>1.5634399999999999E-4</v>
      </c>
      <c r="G224" s="5">
        <v>2.3663E-5</v>
      </c>
      <c r="H224" s="5">
        <v>1.2937300000000001E-4</v>
      </c>
      <c r="I224" s="5">
        <v>2.7293199999999998E-4</v>
      </c>
      <c r="J224" s="5"/>
      <c r="K224" s="5">
        <f t="shared" si="18"/>
        <v>2.85717E-4</v>
      </c>
      <c r="L224" s="5">
        <f t="shared" si="19"/>
        <v>2.6970999999999983E-5</v>
      </c>
      <c r="M224" s="5">
        <f t="shared" si="19"/>
        <v>-2.4926899999999999E-4</v>
      </c>
      <c r="N224">
        <v>1</v>
      </c>
      <c r="O224" s="5">
        <f t="shared" si="20"/>
        <v>9.4397603222769327E-2</v>
      </c>
      <c r="P224" s="5">
        <f t="shared" si="21"/>
        <v>-0.87243321188448708</v>
      </c>
      <c r="Q224" s="5">
        <f t="shared" si="22"/>
        <v>0.87752527980297279</v>
      </c>
      <c r="R224" s="5">
        <f t="shared" si="23"/>
        <v>-0.73150762649868217</v>
      </c>
    </row>
    <row r="225" spans="5:18" x14ac:dyDescent="0.3">
      <c r="E225" s="4">
        <v>48</v>
      </c>
      <c r="F225" s="5">
        <v>1.60755E-4</v>
      </c>
      <c r="G225" s="5">
        <v>2.5123999999999999E-5</v>
      </c>
      <c r="H225" s="5">
        <v>1.85014E-4</v>
      </c>
      <c r="I225" s="5">
        <v>3.4743699999999997E-4</v>
      </c>
      <c r="J225" s="5"/>
      <c r="K225" s="5">
        <f t="shared" si="18"/>
        <v>3.45769E-4</v>
      </c>
      <c r="L225" s="5">
        <f t="shared" si="19"/>
        <v>-2.4258999999999999E-5</v>
      </c>
      <c r="M225" s="5">
        <f t="shared" si="19"/>
        <v>-3.2231299999999996E-4</v>
      </c>
      <c r="N225">
        <v>1</v>
      </c>
      <c r="O225" s="5">
        <f t="shared" si="20"/>
        <v>-7.0159557392363112E-2</v>
      </c>
      <c r="P225" s="5">
        <f t="shared" si="21"/>
        <v>-0.93216280233334958</v>
      </c>
      <c r="Q225" s="5">
        <f t="shared" si="22"/>
        <v>0.93479936539743957</v>
      </c>
      <c r="R225" s="5">
        <f t="shared" si="23"/>
        <v>0.74783631044238408</v>
      </c>
    </row>
    <row r="226" spans="5:18" x14ac:dyDescent="0.3">
      <c r="E226" s="4">
        <v>48.5</v>
      </c>
      <c r="F226" s="5">
        <v>1.8638500000000001E-4</v>
      </c>
      <c r="G226" s="5">
        <v>2.6219000000000001E-5</v>
      </c>
      <c r="H226" s="5">
        <v>1.2985000000000001E-4</v>
      </c>
      <c r="I226" s="5">
        <v>2.8860799999999999E-4</v>
      </c>
      <c r="J226" s="5"/>
      <c r="K226" s="5">
        <f t="shared" si="18"/>
        <v>3.16235E-4</v>
      </c>
      <c r="L226" s="5">
        <f t="shared" si="19"/>
        <v>5.6535E-5</v>
      </c>
      <c r="M226" s="5">
        <f t="shared" si="19"/>
        <v>-2.6238899999999997E-4</v>
      </c>
      <c r="N226">
        <v>1</v>
      </c>
      <c r="O226" s="5">
        <f t="shared" si="20"/>
        <v>0.17877527787879266</v>
      </c>
      <c r="P226" s="5">
        <f t="shared" si="21"/>
        <v>-0.82972789223204257</v>
      </c>
      <c r="Q226" s="5">
        <f t="shared" si="22"/>
        <v>0.84876909411716184</v>
      </c>
      <c r="R226" s="5">
        <f t="shared" si="23"/>
        <v>-0.67928905327744082</v>
      </c>
    </row>
    <row r="227" spans="5:18" x14ac:dyDescent="0.3">
      <c r="E227" s="4">
        <v>49</v>
      </c>
      <c r="F227" s="5">
        <v>1.2588599999999999E-4</v>
      </c>
      <c r="G227" s="5">
        <v>2.0743000000000001E-5</v>
      </c>
      <c r="H227" s="5">
        <v>1.0106E-4</v>
      </c>
      <c r="I227" s="5">
        <v>2.05816E-4</v>
      </c>
      <c r="J227" s="5"/>
      <c r="K227" s="5">
        <f t="shared" si="18"/>
        <v>2.2694600000000001E-4</v>
      </c>
      <c r="L227" s="5">
        <f t="shared" si="19"/>
        <v>2.4825999999999996E-5</v>
      </c>
      <c r="M227" s="5">
        <f t="shared" si="19"/>
        <v>-1.8507300000000001E-4</v>
      </c>
      <c r="N227">
        <v>1</v>
      </c>
      <c r="O227" s="5">
        <f t="shared" si="20"/>
        <v>0.1093916614525041</v>
      </c>
      <c r="P227" s="5">
        <f t="shared" si="21"/>
        <v>-0.81549355353255837</v>
      </c>
      <c r="Q227" s="5">
        <f t="shared" si="22"/>
        <v>0.82279783145588004</v>
      </c>
      <c r="R227" s="5">
        <f t="shared" si="23"/>
        <v>-0.71872533418432105</v>
      </c>
    </row>
    <row r="228" spans="5:18" x14ac:dyDescent="0.3">
      <c r="E228" s="4">
        <v>49.5</v>
      </c>
      <c r="F228" s="5">
        <v>1.15574E-4</v>
      </c>
      <c r="G228" s="5">
        <v>1.9392E-5</v>
      </c>
      <c r="H228" s="5">
        <v>1.17809E-4</v>
      </c>
      <c r="I228" s="5">
        <v>2.1368400000000001E-4</v>
      </c>
      <c r="J228" s="5"/>
      <c r="K228" s="5">
        <f t="shared" si="18"/>
        <v>2.3338299999999998E-4</v>
      </c>
      <c r="L228" s="5">
        <f t="shared" si="19"/>
        <v>-2.2349999999999947E-6</v>
      </c>
      <c r="M228" s="5">
        <f t="shared" si="19"/>
        <v>-1.9429200000000002E-4</v>
      </c>
      <c r="N228">
        <v>1</v>
      </c>
      <c r="O228" s="5">
        <f t="shared" si="20"/>
        <v>-9.5765329951195879E-3</v>
      </c>
      <c r="P228" s="5">
        <f t="shared" si="21"/>
        <v>-0.83250279583345843</v>
      </c>
      <c r="Q228" s="5">
        <f t="shared" si="22"/>
        <v>0.83255787489803468</v>
      </c>
      <c r="R228" s="5">
        <f t="shared" si="23"/>
        <v>0.77964676492260399</v>
      </c>
    </row>
    <row r="229" spans="5:18" x14ac:dyDescent="0.3">
      <c r="E229" s="4">
        <v>50</v>
      </c>
      <c r="F229" s="5">
        <v>8.5958000000000006E-5</v>
      </c>
      <c r="G229" s="5">
        <v>2.3495000000000001E-5</v>
      </c>
      <c r="H229" s="5">
        <v>8.1271000000000002E-5</v>
      </c>
      <c r="I229" s="5">
        <v>1.5080099999999999E-4</v>
      </c>
      <c r="J229" s="5"/>
      <c r="K229" s="5">
        <f t="shared" si="18"/>
        <v>1.6722900000000002E-4</v>
      </c>
      <c r="L229" s="5">
        <f t="shared" si="19"/>
        <v>4.6870000000000044E-6</v>
      </c>
      <c r="M229" s="5">
        <f t="shared" si="19"/>
        <v>-1.2730599999999999E-4</v>
      </c>
      <c r="N229">
        <v>1</v>
      </c>
      <c r="O229" s="5">
        <f t="shared" si="20"/>
        <v>2.8027435432849589E-2</v>
      </c>
      <c r="P229" s="5">
        <f t="shared" si="21"/>
        <v>-0.761267483510635</v>
      </c>
      <c r="Q229" s="5">
        <f t="shared" si="22"/>
        <v>0.76178324908569461</v>
      </c>
      <c r="R229" s="5">
        <f t="shared" si="23"/>
        <v>-0.76699807222463268</v>
      </c>
    </row>
    <row r="230" spans="5:18" x14ac:dyDescent="0.3">
      <c r="E230" s="4">
        <v>50.5</v>
      </c>
      <c r="F230" s="5">
        <v>1.2463400000000001E-4</v>
      </c>
      <c r="G230" s="5">
        <v>2.4717000000000001E-5</v>
      </c>
      <c r="H230" s="5">
        <v>9.6768999999999995E-5</v>
      </c>
      <c r="I230" s="5">
        <v>1.90855E-4</v>
      </c>
      <c r="J230" s="5"/>
      <c r="K230" s="5">
        <f t="shared" si="18"/>
        <v>2.2140300000000001E-4</v>
      </c>
      <c r="L230" s="5">
        <f t="shared" si="19"/>
        <v>2.7865000000000019E-5</v>
      </c>
      <c r="M230" s="5">
        <f t="shared" si="19"/>
        <v>-1.66138E-4</v>
      </c>
      <c r="N230">
        <v>1</v>
      </c>
      <c r="O230" s="5">
        <f t="shared" si="20"/>
        <v>0.1258564698761987</v>
      </c>
      <c r="P230" s="5">
        <f t="shared" si="21"/>
        <v>-0.75038730279174171</v>
      </c>
      <c r="Q230" s="5">
        <f t="shared" si="22"/>
        <v>0.76086855316852442</v>
      </c>
      <c r="R230" s="5">
        <f t="shared" si="23"/>
        <v>-0.7023105003918354</v>
      </c>
    </row>
    <row r="231" spans="5:18" x14ac:dyDescent="0.3">
      <c r="E231" s="4">
        <v>51</v>
      </c>
      <c r="F231" s="5">
        <v>1.05381E-4</v>
      </c>
      <c r="G231" s="5">
        <v>3.2741999999999999E-5</v>
      </c>
      <c r="H231" s="5">
        <v>7.7218000000000005E-5</v>
      </c>
      <c r="I231" s="5">
        <v>1.5300599999999999E-4</v>
      </c>
      <c r="J231" s="5"/>
      <c r="K231" s="5">
        <f t="shared" si="18"/>
        <v>1.82599E-4</v>
      </c>
      <c r="L231" s="5">
        <f t="shared" si="19"/>
        <v>2.8162999999999994E-5</v>
      </c>
      <c r="M231" s="5">
        <f t="shared" si="19"/>
        <v>-1.20264E-4</v>
      </c>
      <c r="N231">
        <v>1</v>
      </c>
      <c r="O231" s="5">
        <f t="shared" si="20"/>
        <v>0.15423414147941661</v>
      </c>
      <c r="P231" s="5">
        <f t="shared" si="21"/>
        <v>-0.65862354120230671</v>
      </c>
      <c r="Q231" s="5">
        <f t="shared" si="22"/>
        <v>0.67644152698053606</v>
      </c>
      <c r="R231" s="5">
        <f t="shared" si="23"/>
        <v>-0.67038246606450014</v>
      </c>
    </row>
    <row r="232" spans="5:18" x14ac:dyDescent="0.3">
      <c r="E232" s="4">
        <v>51.5</v>
      </c>
      <c r="F232" s="5">
        <v>1.29283E-4</v>
      </c>
      <c r="G232" s="5">
        <v>2.3051999999999999E-5</v>
      </c>
      <c r="H232" s="5">
        <v>8.7798000000000002E-5</v>
      </c>
      <c r="I232" s="5">
        <v>1.8316599999999999E-4</v>
      </c>
      <c r="J232" s="5"/>
      <c r="K232" s="5">
        <f t="shared" si="18"/>
        <v>2.1708099999999999E-4</v>
      </c>
      <c r="L232" s="5">
        <f t="shared" si="19"/>
        <v>4.1485E-5</v>
      </c>
      <c r="M232" s="5">
        <f t="shared" si="19"/>
        <v>-1.6011399999999999E-4</v>
      </c>
      <c r="N232">
        <v>1</v>
      </c>
      <c r="O232" s="5">
        <f t="shared" si="20"/>
        <v>0.19110378153776703</v>
      </c>
      <c r="P232" s="5">
        <f t="shared" si="21"/>
        <v>-0.73757721772057439</v>
      </c>
      <c r="Q232" s="5">
        <f t="shared" si="22"/>
        <v>0.76193228532360946</v>
      </c>
      <c r="R232" s="5">
        <f t="shared" si="23"/>
        <v>-0.65863730521745312</v>
      </c>
    </row>
    <row r="233" spans="5:18" x14ac:dyDescent="0.3">
      <c r="E233" s="4">
        <v>52</v>
      </c>
      <c r="F233" s="5">
        <v>1.1551400000000001E-4</v>
      </c>
      <c r="G233" s="5">
        <v>2.2206999999999999E-5</v>
      </c>
      <c r="H233" s="5">
        <v>9.2596000000000006E-5</v>
      </c>
      <c r="I233" s="5">
        <v>1.90199E-4</v>
      </c>
      <c r="J233" s="5"/>
      <c r="K233" s="5">
        <f t="shared" si="18"/>
        <v>2.0811000000000001E-4</v>
      </c>
      <c r="L233" s="5">
        <f t="shared" si="19"/>
        <v>2.2918E-5</v>
      </c>
      <c r="M233" s="5">
        <f t="shared" si="19"/>
        <v>-1.67992E-4</v>
      </c>
      <c r="N233">
        <v>1</v>
      </c>
      <c r="O233" s="5">
        <f t="shared" si="20"/>
        <v>0.11012445341405987</v>
      </c>
      <c r="P233" s="5">
        <f t="shared" si="21"/>
        <v>-0.80722694728749211</v>
      </c>
      <c r="Q233" s="5">
        <f t="shared" si="22"/>
        <v>0.81470408104220826</v>
      </c>
      <c r="R233" s="5">
        <f t="shared" si="23"/>
        <v>-0.71760508666217304</v>
      </c>
    </row>
    <row r="234" spans="5:18" x14ac:dyDescent="0.3">
      <c r="E234" s="4">
        <v>52.5</v>
      </c>
      <c r="F234" s="5">
        <v>7.5758000000000002E-5</v>
      </c>
      <c r="G234" s="5">
        <v>1.8726999999999999E-5</v>
      </c>
      <c r="H234" s="5">
        <v>6.8546000000000004E-5</v>
      </c>
      <c r="I234" s="5">
        <v>1.32323E-4</v>
      </c>
      <c r="J234" s="5"/>
      <c r="K234" s="5">
        <f t="shared" si="18"/>
        <v>1.4430399999999999E-4</v>
      </c>
      <c r="L234" s="5">
        <f t="shared" si="19"/>
        <v>7.211999999999998E-6</v>
      </c>
      <c r="M234" s="5">
        <f t="shared" si="19"/>
        <v>-1.13596E-4</v>
      </c>
      <c r="N234">
        <v>1</v>
      </c>
      <c r="O234" s="5">
        <f t="shared" si="20"/>
        <v>4.9977824592526879E-2</v>
      </c>
      <c r="P234" s="5">
        <f t="shared" si="21"/>
        <v>-0.78719924603614599</v>
      </c>
      <c r="Q234" s="5">
        <f t="shared" si="22"/>
        <v>0.78878415039279159</v>
      </c>
      <c r="R234" s="5">
        <f t="shared" si="23"/>
        <v>-0.75369663581047419</v>
      </c>
    </row>
    <row r="235" spans="5:18" x14ac:dyDescent="0.3">
      <c r="E235" s="4">
        <v>53</v>
      </c>
      <c r="F235" s="5">
        <v>7.9394000000000006E-5</v>
      </c>
      <c r="G235" s="5">
        <v>2.3740999999999999E-5</v>
      </c>
      <c r="H235" s="5">
        <v>7.2867000000000006E-5</v>
      </c>
      <c r="I235" s="5">
        <v>1.2260799999999999E-4</v>
      </c>
      <c r="J235" s="5"/>
      <c r="K235" s="5">
        <f t="shared" si="18"/>
        <v>1.52261E-4</v>
      </c>
      <c r="L235" s="5">
        <f t="shared" si="19"/>
        <v>6.5270000000000004E-6</v>
      </c>
      <c r="M235" s="5">
        <f t="shared" si="19"/>
        <v>-9.8866999999999987E-5</v>
      </c>
      <c r="N235">
        <v>1</v>
      </c>
      <c r="O235" s="5">
        <f t="shared" si="20"/>
        <v>4.286718200983837E-2</v>
      </c>
      <c r="P235" s="5">
        <f t="shared" si="21"/>
        <v>-0.64932582867576061</v>
      </c>
      <c r="Q235" s="5">
        <f t="shared" si="22"/>
        <v>0.65073929271170328</v>
      </c>
      <c r="R235" s="5">
        <f t="shared" si="23"/>
        <v>-0.75243700168387528</v>
      </c>
    </row>
    <row r="236" spans="5:18" x14ac:dyDescent="0.3">
      <c r="E236" s="4">
        <v>53.5</v>
      </c>
      <c r="F236" s="5">
        <v>1.03057E-4</v>
      </c>
      <c r="G236" s="5">
        <v>3.0842E-5</v>
      </c>
      <c r="H236" s="5">
        <v>6.9350000000000005E-5</v>
      </c>
      <c r="I236" s="5">
        <v>1.39059E-4</v>
      </c>
      <c r="J236" s="5"/>
      <c r="K236" s="5">
        <f t="shared" si="18"/>
        <v>1.7240700000000002E-4</v>
      </c>
      <c r="L236" s="5">
        <f t="shared" si="19"/>
        <v>3.3706999999999994E-5</v>
      </c>
      <c r="M236" s="5">
        <f t="shared" si="19"/>
        <v>-1.08217E-4</v>
      </c>
      <c r="N236">
        <v>1</v>
      </c>
      <c r="O236" s="5">
        <f t="shared" si="20"/>
        <v>0.1955083030271392</v>
      </c>
      <c r="P236" s="5">
        <f t="shared" si="21"/>
        <v>-0.62768333072323046</v>
      </c>
      <c r="Q236" s="5">
        <f t="shared" si="22"/>
        <v>0.65742669570101886</v>
      </c>
      <c r="R236" s="5">
        <f t="shared" si="23"/>
        <v>-0.63442230630293417</v>
      </c>
    </row>
    <row r="237" spans="5:18" x14ac:dyDescent="0.3">
      <c r="E237" s="4">
        <v>54</v>
      </c>
      <c r="F237" s="5">
        <v>7.8469999999999999E-5</v>
      </c>
      <c r="G237" s="5">
        <v>2.4572000000000001E-5</v>
      </c>
      <c r="H237" s="5">
        <v>6.6221000000000002E-5</v>
      </c>
      <c r="I237" s="5">
        <v>1.20104E-4</v>
      </c>
      <c r="J237" s="5"/>
      <c r="K237" s="5">
        <f t="shared" si="18"/>
        <v>1.4469100000000001E-4</v>
      </c>
      <c r="L237" s="5">
        <f t="shared" si="19"/>
        <v>1.2248999999999997E-5</v>
      </c>
      <c r="M237" s="5">
        <f t="shared" si="19"/>
        <v>-9.5532000000000006E-5</v>
      </c>
      <c r="N237">
        <v>1</v>
      </c>
      <c r="O237" s="5">
        <f t="shared" si="20"/>
        <v>8.465626749417722E-2</v>
      </c>
      <c r="P237" s="5">
        <f t="shared" si="21"/>
        <v>-0.66024839139960323</v>
      </c>
      <c r="Q237" s="5">
        <f t="shared" si="22"/>
        <v>0.66565352997772742</v>
      </c>
      <c r="R237" s="5">
        <f t="shared" si="23"/>
        <v>-0.72163665071519667</v>
      </c>
    </row>
    <row r="238" spans="5:18" x14ac:dyDescent="0.3">
      <c r="E238" s="4">
        <v>54.5</v>
      </c>
      <c r="F238" s="5">
        <v>6.7293999999999996E-5</v>
      </c>
      <c r="G238" s="5">
        <v>2.0894999999999999E-5</v>
      </c>
      <c r="H238" s="5">
        <v>7.4566000000000004E-5</v>
      </c>
      <c r="I238" s="5">
        <v>1.2218999999999999E-4</v>
      </c>
      <c r="J238" s="5"/>
      <c r="K238" s="5">
        <f t="shared" si="18"/>
        <v>1.4186E-4</v>
      </c>
      <c r="L238" s="5">
        <f t="shared" si="19"/>
        <v>-7.2720000000000076E-6</v>
      </c>
      <c r="M238" s="5">
        <f t="shared" si="19"/>
        <v>-1.01295E-4</v>
      </c>
      <c r="N238">
        <v>1</v>
      </c>
      <c r="O238" s="5">
        <f t="shared" si="20"/>
        <v>-5.126180741576207E-2</v>
      </c>
      <c r="P238" s="5">
        <f t="shared" si="21"/>
        <v>-0.71404906245594246</v>
      </c>
      <c r="Q238" s="5">
        <f t="shared" si="22"/>
        <v>0.71588674837137545</v>
      </c>
      <c r="R238" s="5">
        <f t="shared" si="23"/>
        <v>0.74956448177719892</v>
      </c>
    </row>
    <row r="239" spans="5:18" x14ac:dyDescent="0.3">
      <c r="E239" s="4">
        <v>55</v>
      </c>
      <c r="F239" s="5">
        <v>1.01656E-4</v>
      </c>
      <c r="G239" s="5">
        <v>2.2609E-5</v>
      </c>
      <c r="H239" s="5">
        <v>1.12564E-4</v>
      </c>
      <c r="I239" s="5">
        <v>1.9180900000000001E-4</v>
      </c>
      <c r="J239" s="5"/>
      <c r="K239" s="5">
        <f t="shared" si="18"/>
        <v>2.1421999999999999E-4</v>
      </c>
      <c r="L239" s="5">
        <f t="shared" si="19"/>
        <v>-1.0907999999999998E-5</v>
      </c>
      <c r="M239" s="5">
        <f t="shared" si="19"/>
        <v>-1.6919999999999999E-4</v>
      </c>
      <c r="N239">
        <v>1</v>
      </c>
      <c r="O239" s="5">
        <f t="shared" si="20"/>
        <v>-5.0919615348706926E-2</v>
      </c>
      <c r="P239" s="5">
        <f t="shared" si="21"/>
        <v>-0.78984221828027257</v>
      </c>
      <c r="Q239" s="5">
        <f t="shared" si="22"/>
        <v>0.79148186145050858</v>
      </c>
      <c r="R239" s="5">
        <f t="shared" si="23"/>
        <v>0.75320866614853033</v>
      </c>
    </row>
    <row r="240" spans="5:18" x14ac:dyDescent="0.3">
      <c r="E240" s="4">
        <v>55.5</v>
      </c>
      <c r="F240" s="5">
        <v>7.6056000000000005E-5</v>
      </c>
      <c r="G240" s="5">
        <v>2.2906999999999999E-5</v>
      </c>
      <c r="H240" s="5">
        <v>5.7667999999999997E-5</v>
      </c>
      <c r="I240" s="5">
        <v>1.2487300000000001E-4</v>
      </c>
      <c r="J240" s="5"/>
      <c r="K240" s="5">
        <f t="shared" si="18"/>
        <v>1.33724E-4</v>
      </c>
      <c r="L240" s="5">
        <f t="shared" si="19"/>
        <v>1.8388000000000008E-5</v>
      </c>
      <c r="M240" s="5">
        <f t="shared" si="19"/>
        <v>-1.0196600000000001E-4</v>
      </c>
      <c r="N240">
        <v>1</v>
      </c>
      <c r="O240" s="5">
        <f t="shared" si="20"/>
        <v>0.13750710418473877</v>
      </c>
      <c r="P240" s="5">
        <f t="shared" si="21"/>
        <v>-0.76251084322933815</v>
      </c>
      <c r="Q240" s="5">
        <f t="shared" si="22"/>
        <v>0.77481029274499758</v>
      </c>
      <c r="R240" s="5">
        <f t="shared" si="23"/>
        <v>-0.69618964381136483</v>
      </c>
    </row>
    <row r="241" spans="5:18" x14ac:dyDescent="0.3">
      <c r="E241" s="4">
        <v>56</v>
      </c>
      <c r="F241" s="5">
        <v>9.5845000000000001E-5</v>
      </c>
      <c r="G241" s="5">
        <v>2.2124999999999999E-5</v>
      </c>
      <c r="H241" s="5">
        <v>9.8377999999999999E-5</v>
      </c>
      <c r="I241" s="5">
        <v>1.7696699999999999E-4</v>
      </c>
      <c r="J241" s="5"/>
      <c r="K241" s="5">
        <f t="shared" si="18"/>
        <v>1.9422299999999999E-4</v>
      </c>
      <c r="L241" s="5">
        <f t="shared" si="19"/>
        <v>-2.5329999999999976E-6</v>
      </c>
      <c r="M241" s="5">
        <f t="shared" si="19"/>
        <v>-1.5484199999999998E-4</v>
      </c>
      <c r="N241">
        <v>1</v>
      </c>
      <c r="O241" s="5">
        <f t="shared" si="20"/>
        <v>-1.3041709787203358E-2</v>
      </c>
      <c r="P241" s="5">
        <f t="shared" si="21"/>
        <v>-0.79723822616270978</v>
      </c>
      <c r="Q241" s="5">
        <f t="shared" si="22"/>
        <v>0.79734489115390816</v>
      </c>
      <c r="R241" s="5">
        <f t="shared" si="23"/>
        <v>0.77721958752923304</v>
      </c>
    </row>
    <row r="242" spans="5:18" x14ac:dyDescent="0.3">
      <c r="E242" s="4">
        <v>56.5</v>
      </c>
      <c r="F242" s="5">
        <v>8.8603000000000005E-5</v>
      </c>
      <c r="G242" s="5">
        <v>1.7530999999999999E-5</v>
      </c>
      <c r="H242" s="5">
        <v>6.6579000000000001E-5</v>
      </c>
      <c r="I242" s="5">
        <v>1.3339600000000001E-4</v>
      </c>
      <c r="J242" s="5"/>
      <c r="K242" s="5">
        <f t="shared" si="18"/>
        <v>1.5518200000000002E-4</v>
      </c>
      <c r="L242" s="5">
        <f t="shared" si="19"/>
        <v>2.2024000000000005E-5</v>
      </c>
      <c r="M242" s="5">
        <f t="shared" si="19"/>
        <v>-1.1586500000000002E-4</v>
      </c>
      <c r="N242">
        <v>1</v>
      </c>
      <c r="O242" s="5">
        <f t="shared" si="20"/>
        <v>0.14192367671508294</v>
      </c>
      <c r="P242" s="5">
        <f t="shared" si="21"/>
        <v>-0.74663942983077936</v>
      </c>
      <c r="Q242" s="5">
        <f t="shared" si="22"/>
        <v>0.76000840007881409</v>
      </c>
      <c r="R242" s="5">
        <f t="shared" si="23"/>
        <v>-0.69147699840659105</v>
      </c>
    </row>
    <row r="243" spans="5:18" x14ac:dyDescent="0.3">
      <c r="E243" s="4">
        <v>57</v>
      </c>
      <c r="F243" s="5">
        <v>9.5189E-5</v>
      </c>
      <c r="G243" s="5">
        <v>2.2459999999999998E-5</v>
      </c>
      <c r="H243" s="5">
        <v>8.2820999999999999E-5</v>
      </c>
      <c r="I243" s="5">
        <v>1.5020499999999999E-4</v>
      </c>
      <c r="J243" s="5"/>
      <c r="K243" s="5">
        <f t="shared" si="18"/>
        <v>1.7800999999999998E-4</v>
      </c>
      <c r="L243" s="5">
        <f t="shared" si="19"/>
        <v>1.2368000000000001E-5</v>
      </c>
      <c r="M243" s="5">
        <f t="shared" si="19"/>
        <v>-1.2774499999999999E-4</v>
      </c>
      <c r="N243">
        <v>1</v>
      </c>
      <c r="O243" s="5">
        <f t="shared" si="20"/>
        <v>6.947924273917197E-2</v>
      </c>
      <c r="P243" s="5">
        <f t="shared" si="21"/>
        <v>-0.71762822313353181</v>
      </c>
      <c r="Q243" s="5">
        <f t="shared" si="22"/>
        <v>0.7209837944152413</v>
      </c>
      <c r="R243" s="5">
        <f t="shared" si="23"/>
        <v>-0.73713963565265084</v>
      </c>
    </row>
    <row r="244" spans="5:18" x14ac:dyDescent="0.3">
      <c r="E244" s="4">
        <v>57.5</v>
      </c>
      <c r="F244" s="5">
        <v>7.3553000000000005E-5</v>
      </c>
      <c r="G244" s="5">
        <v>1.9241000000000001E-5</v>
      </c>
      <c r="H244" s="5">
        <v>5.6505000000000002E-5</v>
      </c>
      <c r="I244" s="5">
        <v>1.1152100000000001E-4</v>
      </c>
      <c r="J244" s="5"/>
      <c r="K244" s="5">
        <f t="shared" si="18"/>
        <v>1.3005800000000001E-4</v>
      </c>
      <c r="L244" s="5">
        <f t="shared" si="19"/>
        <v>1.7048000000000003E-5</v>
      </c>
      <c r="M244" s="5">
        <f t="shared" si="19"/>
        <v>-9.2280000000000004E-5</v>
      </c>
      <c r="N244">
        <v>1</v>
      </c>
      <c r="O244" s="5">
        <f t="shared" si="20"/>
        <v>0.13107997970136404</v>
      </c>
      <c r="P244" s="5">
        <f t="shared" si="21"/>
        <v>-0.70952959448861275</v>
      </c>
      <c r="Q244" s="5">
        <f t="shared" si="22"/>
        <v>0.72153600501547066</v>
      </c>
      <c r="R244" s="5">
        <f t="shared" si="23"/>
        <v>-0.69405697393968691</v>
      </c>
    </row>
    <row r="245" spans="5:18" x14ac:dyDescent="0.3">
      <c r="E245" s="4">
        <v>58</v>
      </c>
      <c r="F245" s="5">
        <v>5.1320000000000003E-5</v>
      </c>
      <c r="G245" s="5">
        <v>1.8641999999999999E-5</v>
      </c>
      <c r="H245" s="5">
        <v>5.0605000000000001E-5</v>
      </c>
      <c r="I245" s="5">
        <v>9.3277999999999997E-5</v>
      </c>
      <c r="J245" s="5"/>
      <c r="K245" s="5">
        <f t="shared" si="18"/>
        <v>1.01925E-4</v>
      </c>
      <c r="L245" s="5">
        <f t="shared" si="19"/>
        <v>7.1500000000000247E-7</v>
      </c>
      <c r="M245" s="5">
        <f t="shared" si="19"/>
        <v>-7.4635999999999995E-5</v>
      </c>
      <c r="N245">
        <v>1</v>
      </c>
      <c r="O245" s="5">
        <f t="shared" si="20"/>
        <v>7.0149619818494239E-3</v>
      </c>
      <c r="P245" s="5">
        <f t="shared" si="21"/>
        <v>-0.73226391954868775</v>
      </c>
      <c r="Q245" s="5">
        <f t="shared" si="22"/>
        <v>0.73229751984040881</v>
      </c>
      <c r="R245" s="5">
        <f t="shared" si="23"/>
        <v>-0.78060839620321887</v>
      </c>
    </row>
    <row r="246" spans="5:18" x14ac:dyDescent="0.3">
      <c r="E246" s="4">
        <v>58.5</v>
      </c>
      <c r="F246" s="5">
        <v>9.5427999999999995E-5</v>
      </c>
      <c r="G246" s="5">
        <v>1.8746E-5</v>
      </c>
      <c r="H246" s="5">
        <v>1.02848E-4</v>
      </c>
      <c r="I246" s="5">
        <v>1.77951E-4</v>
      </c>
      <c r="J246" s="5"/>
      <c r="K246" s="5">
        <f t="shared" si="18"/>
        <v>1.98276E-4</v>
      </c>
      <c r="L246" s="5">
        <f t="shared" si="19"/>
        <v>-7.4200000000000069E-6</v>
      </c>
      <c r="M246" s="5">
        <f t="shared" si="19"/>
        <v>-1.5920499999999999E-4</v>
      </c>
      <c r="N246">
        <v>1</v>
      </c>
      <c r="O246" s="5">
        <f t="shared" si="20"/>
        <v>-3.7422582662551225E-2</v>
      </c>
      <c r="P246" s="5">
        <f t="shared" si="21"/>
        <v>-0.80294639795033185</v>
      </c>
      <c r="Q246" s="5">
        <f t="shared" si="22"/>
        <v>0.80381799412214461</v>
      </c>
      <c r="R246" s="5">
        <f t="shared" si="23"/>
        <v>0.76211172615188139</v>
      </c>
    </row>
    <row r="247" spans="5:18" x14ac:dyDescent="0.3">
      <c r="E247" s="4">
        <v>59</v>
      </c>
      <c r="F247" s="5">
        <v>3.8124999999999998E-5</v>
      </c>
      <c r="G247" s="5">
        <v>1.5065000000000001E-5</v>
      </c>
      <c r="H247" s="5">
        <v>3.5157999999999998E-5</v>
      </c>
      <c r="I247" s="5">
        <v>6.1452999999999996E-5</v>
      </c>
      <c r="J247" s="5"/>
      <c r="K247" s="5">
        <f t="shared" si="18"/>
        <v>7.3282999999999996E-5</v>
      </c>
      <c r="L247" s="5">
        <f t="shared" si="19"/>
        <v>2.9670000000000006E-6</v>
      </c>
      <c r="M247" s="5">
        <f t="shared" si="19"/>
        <v>-4.6387999999999997E-5</v>
      </c>
      <c r="N247">
        <v>1</v>
      </c>
      <c r="O247" s="5">
        <f t="shared" si="20"/>
        <v>4.0486879631019483E-2</v>
      </c>
      <c r="P247" s="5">
        <f t="shared" si="21"/>
        <v>-0.63299810324358996</v>
      </c>
      <c r="Q247" s="5">
        <f t="shared" si="22"/>
        <v>0.63429156240032014</v>
      </c>
      <c r="R247" s="5">
        <f t="shared" si="23"/>
        <v>-0.7534614129870677</v>
      </c>
    </row>
    <row r="248" spans="5:18" x14ac:dyDescent="0.3">
      <c r="E248" s="4">
        <v>59.5</v>
      </c>
      <c r="F248" s="5">
        <v>4.6761999999999997E-5</v>
      </c>
      <c r="G248" s="5">
        <v>1.9126E-5</v>
      </c>
      <c r="H248" s="5">
        <v>6.5938000000000005E-5</v>
      </c>
      <c r="I248" s="5">
        <v>8.7977000000000001E-5</v>
      </c>
      <c r="J248" s="5"/>
      <c r="K248" s="5">
        <f t="shared" si="18"/>
        <v>1.127E-4</v>
      </c>
      <c r="L248" s="5">
        <f t="shared" si="19"/>
        <v>-1.9176000000000007E-5</v>
      </c>
      <c r="M248" s="5">
        <f t="shared" si="19"/>
        <v>-6.8851000000000009E-5</v>
      </c>
      <c r="N248">
        <v>1</v>
      </c>
      <c r="O248" s="5">
        <f t="shared" si="20"/>
        <v>-0.17015084294587407</v>
      </c>
      <c r="P248" s="5">
        <f t="shared" si="21"/>
        <v>-0.61092280390417042</v>
      </c>
      <c r="Q248" s="5">
        <f t="shared" si="22"/>
        <v>0.63417504025728177</v>
      </c>
      <c r="R248" s="5">
        <f t="shared" si="23"/>
        <v>0.64958284142428013</v>
      </c>
    </row>
    <row r="249" spans="5:18" x14ac:dyDescent="0.3">
      <c r="E249" s="4">
        <v>60</v>
      </c>
      <c r="F249" s="5">
        <v>9.8832000000000005E-5</v>
      </c>
      <c r="G249" s="5">
        <v>2.3935E-5</v>
      </c>
      <c r="H249" s="5">
        <v>6.7360999999999994E-5</v>
      </c>
      <c r="I249" s="5">
        <v>1.4275400000000001E-4</v>
      </c>
      <c r="J249" s="5"/>
      <c r="K249" s="5">
        <f t="shared" si="18"/>
        <v>1.66193E-4</v>
      </c>
      <c r="L249" s="5">
        <f t="shared" si="19"/>
        <v>3.1471000000000011E-5</v>
      </c>
      <c r="M249" s="5">
        <f t="shared" si="19"/>
        <v>-1.1881900000000002E-4</v>
      </c>
      <c r="N249">
        <v>1</v>
      </c>
      <c r="O249" s="5">
        <f t="shared" si="20"/>
        <v>0.18936417297960811</v>
      </c>
      <c r="P249" s="5">
        <f t="shared" si="21"/>
        <v>-0.71494587618010397</v>
      </c>
      <c r="Q249" s="5">
        <f t="shared" si="22"/>
        <v>0.73959880737815387</v>
      </c>
      <c r="R249" s="5">
        <f t="shared" si="23"/>
        <v>-0.6559383492276899</v>
      </c>
    </row>
  </sheetData>
  <mergeCells count="8">
    <mergeCell ref="K6:M6"/>
    <mergeCell ref="N6:P6"/>
    <mergeCell ref="A1:C1"/>
    <mergeCell ref="E1:I1"/>
    <mergeCell ref="E3:I3"/>
    <mergeCell ref="K3:R3"/>
    <mergeCell ref="E4:I4"/>
    <mergeCell ref="K4:R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Angle_Parallel</vt:lpstr>
      <vt:lpstr>Angle_Perpendicular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dc:creator>
  <cp:keywords>Measurement, Laser, Diode, Roithner, S9850MG</cp:keywords>
  <cp:lastModifiedBy>NBFO</cp:lastModifiedBy>
  <dcterms:created xsi:type="dcterms:W3CDTF">2015-06-05T18:17:20Z</dcterms:created>
  <dcterms:modified xsi:type="dcterms:W3CDTF">2025-01-06T22:00:45Z</dcterms:modified>
  <cp:category>Laser Diode</cp:category>
</cp:coreProperties>
</file>