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W:\Laser Spectrum\Roithner Laser S9850MG\"/>
    </mc:Choice>
  </mc:AlternateContent>
  <xr:revisionPtr revIDLastSave="0" documentId="13_ncr:1_{D03736A9-370D-42E3-8969-00C8A571A49F}" xr6:coauthVersionLast="47" xr6:coauthVersionMax="47" xr10:uidLastSave="{00000000-0000-0000-0000-000000000000}"/>
  <bookViews>
    <workbookView xWindow="-108" yWindow="-108" windowWidth="23256" windowHeight="12576" activeTab="3" xr2:uid="{00000000-000D-0000-FFFF-FFFF00000000}"/>
  </bookViews>
  <sheets>
    <sheet name="Information" sheetId="5" r:id="rId1"/>
    <sheet name="OpticalPower_vs_Current_20ºC" sheetId="6" r:id="rId2"/>
    <sheet name="OpticalPower_vs_Current_25º" sheetId="7" r:id="rId3"/>
    <sheet name="OpticalPower_vs_Temp_15mA" sheetId="8"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9" i="8" l="1"/>
  <c r="U19" i="8" s="1"/>
  <c r="S19" i="8"/>
  <c r="R19" i="8"/>
  <c r="P19" i="8"/>
  <c r="O19" i="8"/>
  <c r="N19" i="8"/>
  <c r="T18" i="8"/>
  <c r="U18" i="8" s="1"/>
  <c r="S18" i="8"/>
  <c r="R18" i="8"/>
  <c r="P18" i="8"/>
  <c r="O18" i="8"/>
  <c r="N18" i="8"/>
  <c r="T17" i="8"/>
  <c r="U17" i="8" s="1"/>
  <c r="S17" i="8"/>
  <c r="R17" i="8"/>
  <c r="P17" i="8"/>
  <c r="O17" i="8"/>
  <c r="N17" i="8"/>
  <c r="U16" i="8"/>
  <c r="T16" i="8"/>
  <c r="S16" i="8"/>
  <c r="R16" i="8"/>
  <c r="P16" i="8"/>
  <c r="O16" i="8"/>
  <c r="N16" i="8"/>
  <c r="T15" i="8"/>
  <c r="U15" i="8" s="1"/>
  <c r="S15" i="8"/>
  <c r="R15" i="8"/>
  <c r="P15" i="8"/>
  <c r="O15" i="8"/>
  <c r="N15" i="8"/>
  <c r="U14" i="8"/>
  <c r="T14" i="8"/>
  <c r="S14" i="8"/>
  <c r="R14" i="8"/>
  <c r="P14" i="8"/>
  <c r="O14" i="8"/>
  <c r="N14" i="8"/>
  <c r="T13" i="8"/>
  <c r="U13" i="8" s="1"/>
  <c r="S13" i="8"/>
  <c r="R13" i="8"/>
  <c r="P13" i="8"/>
  <c r="O13" i="8"/>
  <c r="N13" i="8"/>
  <c r="T12" i="8"/>
  <c r="U12" i="8" s="1"/>
  <c r="S12" i="8"/>
  <c r="R12" i="8"/>
  <c r="P12" i="8"/>
  <c r="O12" i="8"/>
  <c r="N12" i="8"/>
  <c r="T11" i="8"/>
  <c r="U11" i="8" s="1"/>
  <c r="S11" i="8"/>
  <c r="R11" i="8"/>
  <c r="P11" i="8"/>
  <c r="O11" i="8"/>
  <c r="N11" i="8"/>
  <c r="R31" i="7"/>
  <c r="S31" i="7"/>
  <c r="T31" i="7"/>
  <c r="U31" i="7" s="1"/>
  <c r="N12" i="7"/>
  <c r="O12" i="7"/>
  <c r="N13" i="7"/>
  <c r="O13" i="7"/>
  <c r="N14" i="7"/>
  <c r="O14" i="7"/>
  <c r="N15" i="7"/>
  <c r="O15" i="7"/>
  <c r="N16" i="7"/>
  <c r="O16" i="7"/>
  <c r="N17" i="7"/>
  <c r="O17" i="7"/>
  <c r="N18" i="7"/>
  <c r="O18" i="7"/>
  <c r="N19" i="7"/>
  <c r="O19" i="7"/>
  <c r="N20" i="7"/>
  <c r="O20" i="7"/>
  <c r="N21" i="7"/>
  <c r="O21" i="7"/>
  <c r="N22" i="7"/>
  <c r="O22" i="7"/>
  <c r="N23" i="7"/>
  <c r="O23" i="7"/>
  <c r="N24" i="7"/>
  <c r="O24" i="7"/>
  <c r="N25" i="7"/>
  <c r="O25" i="7"/>
  <c r="N26" i="7"/>
  <c r="O26" i="7"/>
  <c r="N27" i="7"/>
  <c r="O27" i="7"/>
  <c r="N28" i="7"/>
  <c r="O28" i="7"/>
  <c r="N29" i="7"/>
  <c r="O29" i="7"/>
  <c r="N30" i="7"/>
  <c r="O30" i="7"/>
  <c r="N31" i="7"/>
  <c r="O31" i="7"/>
  <c r="P31" i="7"/>
  <c r="T30" i="7"/>
  <c r="U30" i="7" s="1"/>
  <c r="S30" i="7"/>
  <c r="R30" i="7"/>
  <c r="P30" i="7"/>
  <c r="T29" i="7"/>
  <c r="U29" i="7" s="1"/>
  <c r="S29" i="7"/>
  <c r="R29" i="7"/>
  <c r="P29" i="7"/>
  <c r="T28" i="7"/>
  <c r="U28" i="7" s="1"/>
  <c r="S28" i="7"/>
  <c r="R28" i="7"/>
  <c r="P28" i="7"/>
  <c r="T27" i="7"/>
  <c r="U27" i="7" s="1"/>
  <c r="S27" i="7"/>
  <c r="R27" i="7"/>
  <c r="P27" i="7"/>
  <c r="T26" i="7"/>
  <c r="U26" i="7" s="1"/>
  <c r="S26" i="7"/>
  <c r="R26" i="7"/>
  <c r="P26" i="7"/>
  <c r="T25" i="7"/>
  <c r="U25" i="7" s="1"/>
  <c r="S25" i="7"/>
  <c r="R25" i="7"/>
  <c r="P25" i="7"/>
  <c r="T24" i="7"/>
  <c r="U24" i="7" s="1"/>
  <c r="S24" i="7"/>
  <c r="R24" i="7"/>
  <c r="P24" i="7"/>
  <c r="T23" i="7"/>
  <c r="U23" i="7" s="1"/>
  <c r="S23" i="7"/>
  <c r="R23" i="7"/>
  <c r="P23" i="7"/>
  <c r="T22" i="7"/>
  <c r="U22" i="7" s="1"/>
  <c r="S22" i="7"/>
  <c r="R22" i="7"/>
  <c r="P22" i="7"/>
  <c r="T21" i="7"/>
  <c r="U21" i="7" s="1"/>
  <c r="S21" i="7"/>
  <c r="R21" i="7"/>
  <c r="P21" i="7"/>
  <c r="T20" i="7"/>
  <c r="U20" i="7" s="1"/>
  <c r="S20" i="7"/>
  <c r="R20" i="7"/>
  <c r="P20" i="7"/>
  <c r="T19" i="7"/>
  <c r="U19" i="7" s="1"/>
  <c r="S19" i="7"/>
  <c r="R19" i="7"/>
  <c r="P19" i="7"/>
  <c r="T18" i="7"/>
  <c r="U18" i="7" s="1"/>
  <c r="S18" i="7"/>
  <c r="R18" i="7"/>
  <c r="P18" i="7"/>
  <c r="T17" i="7"/>
  <c r="U17" i="7" s="1"/>
  <c r="S17" i="7"/>
  <c r="R17" i="7"/>
  <c r="P17" i="7"/>
  <c r="T16" i="7"/>
  <c r="U16" i="7" s="1"/>
  <c r="S16" i="7"/>
  <c r="R16" i="7"/>
  <c r="P16" i="7"/>
  <c r="T15" i="7"/>
  <c r="U15" i="7" s="1"/>
  <c r="S15" i="7"/>
  <c r="R15" i="7"/>
  <c r="P15" i="7"/>
  <c r="T14" i="7"/>
  <c r="U14" i="7" s="1"/>
  <c r="S14" i="7"/>
  <c r="R14" i="7"/>
  <c r="P14" i="7"/>
  <c r="T13" i="7"/>
  <c r="U13" i="7" s="1"/>
  <c r="S13" i="7"/>
  <c r="R13" i="7"/>
  <c r="P13" i="7"/>
  <c r="T12" i="7"/>
  <c r="U12" i="7" s="1"/>
  <c r="S12" i="7"/>
  <c r="R12" i="7"/>
  <c r="P12" i="7"/>
  <c r="T11" i="7"/>
  <c r="U11" i="7" s="1"/>
  <c r="S11" i="7"/>
  <c r="R11" i="7"/>
  <c r="P11" i="7"/>
  <c r="O11" i="7"/>
  <c r="N11" i="7"/>
  <c r="U12" i="6" l="1"/>
  <c r="U13" i="6"/>
  <c r="U14" i="6"/>
  <c r="U15" i="6"/>
  <c r="U16" i="6"/>
  <c r="U17" i="6"/>
  <c r="U18" i="6"/>
  <c r="U19" i="6"/>
  <c r="U20" i="6"/>
  <c r="U21" i="6"/>
  <c r="U22" i="6"/>
  <c r="U23" i="6"/>
  <c r="U24" i="6"/>
  <c r="U25" i="6"/>
  <c r="U26" i="6"/>
  <c r="U27" i="6"/>
  <c r="U28" i="6"/>
  <c r="U29" i="6"/>
  <c r="U30" i="6"/>
  <c r="U11" i="6"/>
  <c r="S12" i="6"/>
  <c r="S13" i="6"/>
  <c r="S14" i="6"/>
  <c r="S15" i="6"/>
  <c r="S16" i="6"/>
  <c r="S17" i="6"/>
  <c r="S18" i="6"/>
  <c r="S19" i="6"/>
  <c r="S20" i="6"/>
  <c r="S21" i="6"/>
  <c r="S22" i="6"/>
  <c r="S23" i="6"/>
  <c r="S24" i="6"/>
  <c r="S25" i="6"/>
  <c r="S26" i="6"/>
  <c r="S27" i="6"/>
  <c r="S28" i="6"/>
  <c r="S29" i="6"/>
  <c r="S30" i="6"/>
  <c r="S11" i="6"/>
  <c r="O12" i="6"/>
  <c r="O13" i="6"/>
  <c r="O14" i="6"/>
  <c r="O15" i="6"/>
  <c r="O16" i="6"/>
  <c r="O17" i="6"/>
  <c r="O18" i="6"/>
  <c r="O19" i="6"/>
  <c r="O20" i="6"/>
  <c r="O21" i="6"/>
  <c r="O22" i="6"/>
  <c r="O23" i="6"/>
  <c r="O24" i="6"/>
  <c r="O25" i="6"/>
  <c r="O26" i="6"/>
  <c r="O27" i="6"/>
  <c r="O28" i="6"/>
  <c r="O29" i="6"/>
  <c r="O30" i="6"/>
  <c r="O11" i="6"/>
  <c r="T12" i="6"/>
  <c r="T13" i="6"/>
  <c r="T14" i="6"/>
  <c r="T15" i="6"/>
  <c r="T16" i="6"/>
  <c r="T17" i="6"/>
  <c r="T18" i="6"/>
  <c r="T19" i="6"/>
  <c r="T20" i="6"/>
  <c r="T21" i="6"/>
  <c r="T22" i="6"/>
  <c r="T23" i="6"/>
  <c r="T24" i="6"/>
  <c r="T25" i="6"/>
  <c r="T26" i="6"/>
  <c r="T27" i="6"/>
  <c r="T28" i="6"/>
  <c r="T29" i="6"/>
  <c r="T30" i="6"/>
  <c r="R12" i="6"/>
  <c r="R13" i="6"/>
  <c r="R14" i="6"/>
  <c r="R15" i="6"/>
  <c r="R16" i="6"/>
  <c r="R17" i="6"/>
  <c r="R18" i="6"/>
  <c r="R19" i="6"/>
  <c r="R20" i="6"/>
  <c r="R21" i="6"/>
  <c r="R22" i="6"/>
  <c r="R23" i="6"/>
  <c r="R24" i="6"/>
  <c r="R25" i="6"/>
  <c r="R26" i="6"/>
  <c r="R27" i="6"/>
  <c r="R28" i="6"/>
  <c r="R29" i="6"/>
  <c r="R30" i="6"/>
  <c r="T11" i="6"/>
  <c r="R11" i="6"/>
  <c r="P12" i="6"/>
  <c r="P13" i="6"/>
  <c r="P14" i="6"/>
  <c r="P15" i="6"/>
  <c r="P16" i="6"/>
  <c r="P17" i="6"/>
  <c r="P18" i="6"/>
  <c r="P19" i="6"/>
  <c r="P20" i="6"/>
  <c r="P21" i="6"/>
  <c r="P22" i="6"/>
  <c r="P23" i="6"/>
  <c r="P24" i="6"/>
  <c r="P25" i="6"/>
  <c r="P26" i="6"/>
  <c r="P27" i="6"/>
  <c r="P28" i="6"/>
  <c r="P29" i="6"/>
  <c r="P30" i="6"/>
  <c r="P11" i="6"/>
  <c r="N12" i="6"/>
  <c r="N13" i="6"/>
  <c r="N14" i="6"/>
  <c r="N15" i="6"/>
  <c r="N16" i="6"/>
  <c r="N17" i="6"/>
  <c r="N18" i="6"/>
  <c r="N19" i="6"/>
  <c r="N20" i="6"/>
  <c r="N21" i="6"/>
  <c r="N22" i="6"/>
  <c r="N23" i="6"/>
  <c r="N24" i="6"/>
  <c r="N25" i="6"/>
  <c r="N26" i="6"/>
  <c r="N27" i="6"/>
  <c r="N28" i="6"/>
  <c r="N29" i="6"/>
  <c r="N30" i="6"/>
  <c r="N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AE7AD2F3-330E-48F3-ADD6-A176FA829542}">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0D33B92C-85FF-4B05-9567-35C838208C8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1A34E4D9-F020-4CD8-9561-59D5E925EB0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sharedStrings.xml><?xml version="1.0" encoding="utf-8"?>
<sst xmlns="http://schemas.openxmlformats.org/spreadsheetml/2006/main" count="211" uniqueCount="70">
  <si>
    <t>Photodiode Current</t>
  </si>
  <si>
    <t>Optical Power</t>
  </si>
  <si>
    <t>Thorlabs PM320E</t>
  </si>
  <si>
    <t>Thorlabs LDC205C</t>
  </si>
  <si>
    <t xml:space="preserve">Throlabs TED200C </t>
  </si>
  <si>
    <t>Thorlabs TCLDM9</t>
  </si>
  <si>
    <t>mW</t>
  </si>
  <si>
    <t>ºC</t>
  </si>
  <si>
    <t>Thorlabs S142C</t>
  </si>
  <si>
    <t>Brand:</t>
  </si>
  <si>
    <t>Roithner Lasers</t>
  </si>
  <si>
    <t>Wavelength:</t>
  </si>
  <si>
    <t>nm</t>
  </si>
  <si>
    <t>Optical Power:</t>
  </si>
  <si>
    <t>Laser Diode Information</t>
  </si>
  <si>
    <t>(ºC)</t>
  </si>
  <si>
    <t>(+/- ºC)</t>
  </si>
  <si>
    <t>T</t>
  </si>
  <si>
    <t>(mW)</t>
  </si>
  <si>
    <t>(+/- mW)</t>
  </si>
  <si>
    <t>(mA)</t>
  </si>
  <si>
    <t>(+/- mA)</t>
  </si>
  <si>
    <t>Photodiode:</t>
  </si>
  <si>
    <t>Integrated</t>
  </si>
  <si>
    <t>P_LD</t>
  </si>
  <si>
    <t>I_PD</t>
  </si>
  <si>
    <t>Error*</t>
  </si>
  <si>
    <t>Measurment Information:</t>
  </si>
  <si>
    <t>PowerMeter:</t>
  </si>
  <si>
    <t>PowerMeter Detector:</t>
  </si>
  <si>
    <t>Laser Diode Controller:</t>
  </si>
  <si>
    <t>Temperature Controller:</t>
  </si>
  <si>
    <t>mA</t>
  </si>
  <si>
    <t>Optical Power Output vs Current</t>
  </si>
  <si>
    <t>Current</t>
  </si>
  <si>
    <t>I_LD</t>
  </si>
  <si>
    <t>Part Number:</t>
  </si>
  <si>
    <t>S9850MG</t>
  </si>
  <si>
    <t>Package Size:</t>
  </si>
  <si>
    <t>5.6 mm (TO56), Flat window</t>
  </si>
  <si>
    <t>Threshold Current:</t>
  </si>
  <si>
    <t>Operating Current:</t>
  </si>
  <si>
    <t>W/A</t>
  </si>
  <si>
    <t>Beam Divergence (FWHM)</t>
  </si>
  <si>
    <t>deg</t>
  </si>
  <si>
    <t>Datasheet Information</t>
  </si>
  <si>
    <t>Slope Efficiency:</t>
  </si>
  <si>
    <t>parallel:</t>
  </si>
  <si>
    <t>perpendicular:</t>
  </si>
  <si>
    <t>min</t>
  </si>
  <si>
    <t>max</t>
  </si>
  <si>
    <t>Laser Diode Holder:</t>
  </si>
  <si>
    <t>Measurment Notes</t>
  </si>
  <si>
    <t>Measured Data:</t>
  </si>
  <si>
    <t>Calculated Data:</t>
  </si>
  <si>
    <t>* Power value was not calibrated</t>
  </si>
  <si>
    <t>min**</t>
  </si>
  <si>
    <t>max**</t>
  </si>
  <si>
    <t xml:space="preserve">** flutuation of the measured value shown in the device display. </t>
  </si>
  <si>
    <t>Error**</t>
  </si>
  <si>
    <t>Error</t>
  </si>
  <si>
    <t>** Thorlabs LDC205C photocurrent accuracy = +/- 10 uA</t>
  </si>
  <si>
    <t>* Thorlabs LDC205C current accuracy = +/-0.5 mA</t>
  </si>
  <si>
    <t>Error***</t>
  </si>
  <si>
    <t>*** Thorlabs S142C = +/- 3%; Thorlabs PM320E = +/- 0.2%</t>
  </si>
  <si>
    <t>Optical Power*</t>
  </si>
  <si>
    <t>Fixed LD house Temp.:</t>
  </si>
  <si>
    <t>Fixed LD current:</t>
  </si>
  <si>
    <t>Temperature</t>
  </si>
  <si>
    <t>(Set to 975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</si>
</sst>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0" fillId="0" borderId="5" xfId="0" applyBorder="1"/>
    <xf numFmtId="164" fontId="0" fillId="0" borderId="0" xfId="0" applyNumberFormat="1"/>
    <xf numFmtId="2" fontId="0" fillId="0" borderId="0" xfId="0" applyNumberFormat="1"/>
    <xf numFmtId="0" fontId="0" fillId="2" borderId="0" xfId="0" applyFill="1"/>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OpticalPower_vs_Current_20ºC!$O$11:$O$30</c:f>
                <c:numCache>
                  <c:formatCode>General</c:formatCode>
                  <c:ptCount val="20"/>
                  <c:pt idx="0">
                    <c:v>0.5</c:v>
                  </c:pt>
                  <c:pt idx="1">
                    <c:v>0.5</c:v>
                  </c:pt>
                  <c:pt idx="2">
                    <c:v>0.5</c:v>
                  </c:pt>
                  <c:pt idx="3">
                    <c:v>0.50499999999999989</c:v>
                  </c:pt>
                  <c:pt idx="4">
                    <c:v>0.50499999999999989</c:v>
                  </c:pt>
                  <c:pt idx="5">
                    <c:v>0.50500000000000078</c:v>
                  </c:pt>
                  <c:pt idx="6">
                    <c:v>0.5</c:v>
                  </c:pt>
                  <c:pt idx="7">
                    <c:v>0.50500000000000078</c:v>
                  </c:pt>
                  <c:pt idx="8">
                    <c:v>0.50499999999999901</c:v>
                  </c:pt>
                  <c:pt idx="9">
                    <c:v>0.5</c:v>
                  </c:pt>
                  <c:pt idx="10">
                    <c:v>0.50500000000000078</c:v>
                  </c:pt>
                  <c:pt idx="11">
                    <c:v>0.50500000000000078</c:v>
                  </c:pt>
                  <c:pt idx="12">
                    <c:v>0.5</c:v>
                  </c:pt>
                  <c:pt idx="13">
                    <c:v>0.5</c:v>
                  </c:pt>
                  <c:pt idx="14">
                    <c:v>0.50500000000000078</c:v>
                  </c:pt>
                  <c:pt idx="15">
                    <c:v>0.50500000000000078</c:v>
                  </c:pt>
                  <c:pt idx="16">
                    <c:v>0.5</c:v>
                  </c:pt>
                  <c:pt idx="17">
                    <c:v>0.5</c:v>
                  </c:pt>
                  <c:pt idx="18">
                    <c:v>0.50500000000000078</c:v>
                  </c:pt>
                  <c:pt idx="19">
                    <c:v>0.50500000000000078</c:v>
                  </c:pt>
                </c:numCache>
              </c:numRef>
            </c:plus>
            <c:minus>
              <c:numRef>
                <c:f>OpticalPower_vs_Current_20ºC!$O$11:$O$30</c:f>
                <c:numCache>
                  <c:formatCode>General</c:formatCode>
                  <c:ptCount val="20"/>
                  <c:pt idx="0">
                    <c:v>0.5</c:v>
                  </c:pt>
                  <c:pt idx="1">
                    <c:v>0.5</c:v>
                  </c:pt>
                  <c:pt idx="2">
                    <c:v>0.5</c:v>
                  </c:pt>
                  <c:pt idx="3">
                    <c:v>0.50499999999999989</c:v>
                  </c:pt>
                  <c:pt idx="4">
                    <c:v>0.50499999999999989</c:v>
                  </c:pt>
                  <c:pt idx="5">
                    <c:v>0.50500000000000078</c:v>
                  </c:pt>
                  <c:pt idx="6">
                    <c:v>0.5</c:v>
                  </c:pt>
                  <c:pt idx="7">
                    <c:v>0.50500000000000078</c:v>
                  </c:pt>
                  <c:pt idx="8">
                    <c:v>0.50499999999999901</c:v>
                  </c:pt>
                  <c:pt idx="9">
                    <c:v>0.5</c:v>
                  </c:pt>
                  <c:pt idx="10">
                    <c:v>0.50500000000000078</c:v>
                  </c:pt>
                  <c:pt idx="11">
                    <c:v>0.50500000000000078</c:v>
                  </c:pt>
                  <c:pt idx="12">
                    <c:v>0.5</c:v>
                  </c:pt>
                  <c:pt idx="13">
                    <c:v>0.5</c:v>
                  </c:pt>
                  <c:pt idx="14">
                    <c:v>0.50500000000000078</c:v>
                  </c:pt>
                  <c:pt idx="15">
                    <c:v>0.50500000000000078</c:v>
                  </c:pt>
                  <c:pt idx="16">
                    <c:v>0.5</c:v>
                  </c:pt>
                  <c:pt idx="17">
                    <c:v>0.5</c:v>
                  </c:pt>
                  <c:pt idx="18">
                    <c:v>0.50500000000000078</c:v>
                  </c:pt>
                  <c:pt idx="19">
                    <c:v>0.50500000000000078</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OpticalPower_vs_Current_20ºC!$U$11:$U$30</c:f>
                <c:numCache>
                  <c:formatCode>General</c:formatCode>
                  <c:ptCount val="20"/>
                  <c:pt idx="0">
                    <c:v>2.405717542491035E-2</c:v>
                  </c:pt>
                  <c:pt idx="1">
                    <c:v>5.5206165520899068E-2</c:v>
                  </c:pt>
                  <c:pt idx="2">
                    <c:v>8.587799135229332E-2</c:v>
                  </c:pt>
                  <c:pt idx="3">
                    <c:v>0.11044629885406851</c:v>
                  </c:pt>
                  <c:pt idx="4">
                    <c:v>0.14009195931221988</c:v>
                  </c:pt>
                  <c:pt idx="5">
                    <c:v>0.16917025572750696</c:v>
                  </c:pt>
                  <c:pt idx="6">
                    <c:v>0.20025521141846828</c:v>
                  </c:pt>
                  <c:pt idx="7">
                    <c:v>0.2254627198071624</c:v>
                  </c:pt>
                  <c:pt idx="8">
                    <c:v>0.25278545018401666</c:v>
                  </c:pt>
                  <c:pt idx="9">
                    <c:v>0.28800903518022053</c:v>
                  </c:pt>
                  <c:pt idx="10">
                    <c:v>0.31814356356150753</c:v>
                  </c:pt>
                  <c:pt idx="11">
                    <c:v>0.33704650480312059</c:v>
                  </c:pt>
                  <c:pt idx="12">
                    <c:v>0.36651176570473148</c:v>
                  </c:pt>
                  <c:pt idx="13">
                    <c:v>0.4020293573528293</c:v>
                  </c:pt>
                  <c:pt idx="14">
                    <c:v>0.42969062268903541</c:v>
                  </c:pt>
                  <c:pt idx="15">
                    <c:v>0.45915588359064546</c:v>
                  </c:pt>
                  <c:pt idx="16">
                    <c:v>0.48076481818036559</c:v>
                  </c:pt>
                  <c:pt idx="17">
                    <c:v>0.51323673835765105</c:v>
                  </c:pt>
                  <c:pt idx="18">
                    <c:v>0.5424403455268304</c:v>
                  </c:pt>
                  <c:pt idx="19">
                    <c:v>0.57250693828357624</c:v>
                  </c:pt>
                </c:numCache>
              </c:numRef>
            </c:plus>
            <c:minus>
              <c:numRef>
                <c:f>OpticalPower_vs_Current_20ºC!$U$11:$U$30</c:f>
                <c:numCache>
                  <c:formatCode>General</c:formatCode>
                  <c:ptCount val="20"/>
                  <c:pt idx="0">
                    <c:v>2.405717542491035E-2</c:v>
                  </c:pt>
                  <c:pt idx="1">
                    <c:v>5.5206165520899068E-2</c:v>
                  </c:pt>
                  <c:pt idx="2">
                    <c:v>8.587799135229332E-2</c:v>
                  </c:pt>
                  <c:pt idx="3">
                    <c:v>0.11044629885406851</c:v>
                  </c:pt>
                  <c:pt idx="4">
                    <c:v>0.14009195931221988</c:v>
                  </c:pt>
                  <c:pt idx="5">
                    <c:v>0.16917025572750696</c:v>
                  </c:pt>
                  <c:pt idx="6">
                    <c:v>0.20025521141846828</c:v>
                  </c:pt>
                  <c:pt idx="7">
                    <c:v>0.2254627198071624</c:v>
                  </c:pt>
                  <c:pt idx="8">
                    <c:v>0.25278545018401666</c:v>
                  </c:pt>
                  <c:pt idx="9">
                    <c:v>0.28800903518022053</c:v>
                  </c:pt>
                  <c:pt idx="10">
                    <c:v>0.31814356356150753</c:v>
                  </c:pt>
                  <c:pt idx="11">
                    <c:v>0.33704650480312059</c:v>
                  </c:pt>
                  <c:pt idx="12">
                    <c:v>0.36651176570473148</c:v>
                  </c:pt>
                  <c:pt idx="13">
                    <c:v>0.4020293573528293</c:v>
                  </c:pt>
                  <c:pt idx="14">
                    <c:v>0.42969062268903541</c:v>
                  </c:pt>
                  <c:pt idx="15">
                    <c:v>0.45915588359064546</c:v>
                  </c:pt>
                  <c:pt idx="16">
                    <c:v>0.48076481818036559</c:v>
                  </c:pt>
                  <c:pt idx="17">
                    <c:v>0.51323673835765105</c:v>
                  </c:pt>
                  <c:pt idx="18">
                    <c:v>0.5424403455268304</c:v>
                  </c:pt>
                  <c:pt idx="19">
                    <c:v>0.57250693828357624</c:v>
                  </c:pt>
                </c:numCache>
              </c:numRef>
            </c:minus>
            <c:spPr>
              <a:noFill/>
              <a:ln w="9525" cap="flat" cmpd="sng" algn="ctr">
                <a:solidFill>
                  <a:schemeClr val="tx1">
                    <a:lumMod val="65000"/>
                    <a:lumOff val="35000"/>
                  </a:schemeClr>
                </a:solidFill>
                <a:round/>
              </a:ln>
              <a:effectLst/>
            </c:spPr>
          </c:errBars>
          <c:xVal>
            <c:numRef>
              <c:f>OpticalPower_vs_Current_20ºC!$N$11:$N$31</c:f>
              <c:numCache>
                <c:formatCode>0.00</c:formatCode>
                <c:ptCount val="21"/>
                <c:pt idx="0">
                  <c:v>10.99</c:v>
                </c:pt>
                <c:pt idx="1">
                  <c:v>12.11</c:v>
                </c:pt>
                <c:pt idx="2">
                  <c:v>13.17</c:v>
                </c:pt>
                <c:pt idx="3">
                  <c:v>14.015000000000001</c:v>
                </c:pt>
                <c:pt idx="4">
                  <c:v>15.055</c:v>
                </c:pt>
                <c:pt idx="5">
                  <c:v>16.064999999999998</c:v>
                </c:pt>
                <c:pt idx="6">
                  <c:v>17.170000000000002</c:v>
                </c:pt>
                <c:pt idx="7">
                  <c:v>17.994999999999997</c:v>
                </c:pt>
                <c:pt idx="8">
                  <c:v>18.984999999999999</c:v>
                </c:pt>
                <c:pt idx="9">
                  <c:v>20.149999999999999</c:v>
                </c:pt>
                <c:pt idx="10">
                  <c:v>21.164999999999999</c:v>
                </c:pt>
                <c:pt idx="11">
                  <c:v>22.005000000000003</c:v>
                </c:pt>
                <c:pt idx="12">
                  <c:v>23.05</c:v>
                </c:pt>
                <c:pt idx="13">
                  <c:v>24.12</c:v>
                </c:pt>
                <c:pt idx="14">
                  <c:v>25.085000000000001</c:v>
                </c:pt>
                <c:pt idx="15">
                  <c:v>26.115000000000002</c:v>
                </c:pt>
                <c:pt idx="16">
                  <c:v>27.02</c:v>
                </c:pt>
                <c:pt idx="17">
                  <c:v>28.16</c:v>
                </c:pt>
                <c:pt idx="18">
                  <c:v>28.994999999999997</c:v>
                </c:pt>
                <c:pt idx="19">
                  <c:v>30.024999999999999</c:v>
                </c:pt>
              </c:numCache>
            </c:numRef>
          </c:xVal>
          <c:yVal>
            <c:numRef>
              <c:f>OpticalPower_vs_Current_20ºC!$T$11:$T$31</c:f>
              <c:numCache>
                <c:formatCode>0.000</c:formatCode>
                <c:ptCount val="21"/>
                <c:pt idx="0">
                  <c:v>0.78350000000000009</c:v>
                </c:pt>
                <c:pt idx="1">
                  <c:v>1.8195000000000001</c:v>
                </c:pt>
                <c:pt idx="2">
                  <c:v>2.823</c:v>
                </c:pt>
                <c:pt idx="3">
                  <c:v>3.6234999999999999</c:v>
                </c:pt>
                <c:pt idx="4">
                  <c:v>4.6094999999999997</c:v>
                </c:pt>
                <c:pt idx="5">
                  <c:v>5.5600000000000005</c:v>
                </c:pt>
                <c:pt idx="6">
                  <c:v>6.6105</c:v>
                </c:pt>
                <c:pt idx="7">
                  <c:v>7.399</c:v>
                </c:pt>
                <c:pt idx="8">
                  <c:v>8.3410000000000011</c:v>
                </c:pt>
                <c:pt idx="9">
                  <c:v>9.4459999999999997</c:v>
                </c:pt>
                <c:pt idx="10">
                  <c:v>10.414999999999999</c:v>
                </c:pt>
                <c:pt idx="11">
                  <c:v>11.21</c:v>
                </c:pt>
                <c:pt idx="12">
                  <c:v>12.19</c:v>
                </c:pt>
                <c:pt idx="13">
                  <c:v>13.205</c:v>
                </c:pt>
                <c:pt idx="14">
                  <c:v>14.125</c:v>
                </c:pt>
                <c:pt idx="15">
                  <c:v>15.105</c:v>
                </c:pt>
                <c:pt idx="16">
                  <c:v>15.99</c:v>
                </c:pt>
                <c:pt idx="17">
                  <c:v>17.07</c:v>
                </c:pt>
                <c:pt idx="18">
                  <c:v>17.875</c:v>
                </c:pt>
                <c:pt idx="19">
                  <c:v>18.875</c:v>
                </c:pt>
              </c:numCache>
            </c:numRef>
          </c:yVal>
          <c:smooth val="0"/>
          <c:extLst>
            <c:ext xmlns:c16="http://schemas.microsoft.com/office/drawing/2014/chart" uri="{C3380CC4-5D6E-409C-BE32-E72D297353CC}">
              <c16:uniqueId val="{00000000-7B1C-4EE1-8072-58836F420B97}"/>
            </c:ext>
          </c:extLst>
        </c:ser>
        <c:dLbls>
          <c:showLegendKey val="0"/>
          <c:showVal val="0"/>
          <c:showCatName val="0"/>
          <c:showSerName val="0"/>
          <c:showPercent val="0"/>
          <c:showBubbleSize val="0"/>
        </c:dLbls>
        <c:axId val="1888821376"/>
        <c:axId val="530288880"/>
      </c:scatterChart>
      <c:valAx>
        <c:axId val="1888821376"/>
        <c:scaling>
          <c:orientation val="minMax"/>
          <c:max val="31"/>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OpticalPower_vs_Current_25º!$O$11:$O$31</c:f>
                <c:numCache>
                  <c:formatCode>General</c:formatCode>
                  <c:ptCount val="21"/>
                  <c:pt idx="0">
                    <c:v>0.50499999999999989</c:v>
                  </c:pt>
                  <c:pt idx="1">
                    <c:v>0.50499999999999989</c:v>
                  </c:pt>
                  <c:pt idx="2">
                    <c:v>0.50499999999999989</c:v>
                  </c:pt>
                  <c:pt idx="3">
                    <c:v>0.5</c:v>
                  </c:pt>
                  <c:pt idx="4">
                    <c:v>0.50499999999999989</c:v>
                  </c:pt>
                  <c:pt idx="5">
                    <c:v>0.5</c:v>
                  </c:pt>
                  <c:pt idx="6">
                    <c:v>0.5</c:v>
                  </c:pt>
                  <c:pt idx="7">
                    <c:v>0.5</c:v>
                  </c:pt>
                  <c:pt idx="8">
                    <c:v>0.50499999999999901</c:v>
                  </c:pt>
                  <c:pt idx="9">
                    <c:v>0.5</c:v>
                  </c:pt>
                  <c:pt idx="10">
                    <c:v>0.5</c:v>
                  </c:pt>
                  <c:pt idx="11">
                    <c:v>0.50499999999999901</c:v>
                  </c:pt>
                  <c:pt idx="12">
                    <c:v>0.5</c:v>
                  </c:pt>
                  <c:pt idx="13">
                    <c:v>0.50499999999999901</c:v>
                  </c:pt>
                  <c:pt idx="14">
                    <c:v>0.50500000000000078</c:v>
                  </c:pt>
                  <c:pt idx="15">
                    <c:v>0.5</c:v>
                  </c:pt>
                  <c:pt idx="16">
                    <c:v>0.5</c:v>
                  </c:pt>
                  <c:pt idx="17">
                    <c:v>0.5</c:v>
                  </c:pt>
                  <c:pt idx="18">
                    <c:v>0.5</c:v>
                  </c:pt>
                  <c:pt idx="19">
                    <c:v>0.50500000000000078</c:v>
                  </c:pt>
                  <c:pt idx="20">
                    <c:v>0.5</c:v>
                  </c:pt>
                </c:numCache>
              </c:numRef>
            </c:plus>
            <c:minus>
              <c:numRef>
                <c:f>OpticalPower_vs_Current_25º!$O$11:$O$31</c:f>
                <c:numCache>
                  <c:formatCode>General</c:formatCode>
                  <c:ptCount val="21"/>
                  <c:pt idx="0">
                    <c:v>0.50499999999999989</c:v>
                  </c:pt>
                  <c:pt idx="1">
                    <c:v>0.50499999999999989</c:v>
                  </c:pt>
                  <c:pt idx="2">
                    <c:v>0.50499999999999989</c:v>
                  </c:pt>
                  <c:pt idx="3">
                    <c:v>0.5</c:v>
                  </c:pt>
                  <c:pt idx="4">
                    <c:v>0.50499999999999989</c:v>
                  </c:pt>
                  <c:pt idx="5">
                    <c:v>0.5</c:v>
                  </c:pt>
                  <c:pt idx="6">
                    <c:v>0.5</c:v>
                  </c:pt>
                  <c:pt idx="7">
                    <c:v>0.5</c:v>
                  </c:pt>
                  <c:pt idx="8">
                    <c:v>0.50499999999999901</c:v>
                  </c:pt>
                  <c:pt idx="9">
                    <c:v>0.5</c:v>
                  </c:pt>
                  <c:pt idx="10">
                    <c:v>0.5</c:v>
                  </c:pt>
                  <c:pt idx="11">
                    <c:v>0.50499999999999901</c:v>
                  </c:pt>
                  <c:pt idx="12">
                    <c:v>0.5</c:v>
                  </c:pt>
                  <c:pt idx="13">
                    <c:v>0.50499999999999901</c:v>
                  </c:pt>
                  <c:pt idx="14">
                    <c:v>0.50500000000000078</c:v>
                  </c:pt>
                  <c:pt idx="15">
                    <c:v>0.5</c:v>
                  </c:pt>
                  <c:pt idx="16">
                    <c:v>0.5</c:v>
                  </c:pt>
                  <c:pt idx="17">
                    <c:v>0.5</c:v>
                  </c:pt>
                  <c:pt idx="18">
                    <c:v>0.5</c:v>
                  </c:pt>
                  <c:pt idx="19">
                    <c:v>0.50500000000000078</c:v>
                  </c:pt>
                  <c:pt idx="20">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OpticalPower_vs_Current_25º!$U$11:$U$31</c:f>
                <c:numCache>
                  <c:formatCode>General</c:formatCode>
                  <c:ptCount val="21"/>
                  <c:pt idx="0">
                    <c:v>3.190065491490731E-4</c:v>
                  </c:pt>
                  <c:pt idx="1">
                    <c:v>1.2997788048741216E-2</c:v>
                  </c:pt>
                  <c:pt idx="2">
                    <c:v>4.5829289800308017E-2</c:v>
                  </c:pt>
                  <c:pt idx="3">
                    <c:v>7.589588255705372E-2</c:v>
                  </c:pt>
                  <c:pt idx="4">
                    <c:v>0.10509054412385412</c:v>
                  </c:pt>
                  <c:pt idx="5">
                    <c:v>0.1377506662967076</c:v>
                  </c:pt>
                  <c:pt idx="6">
                    <c:v>0.16950488946734502</c:v>
                  </c:pt>
                  <c:pt idx="7">
                    <c:v>0.19842505047982062</c:v>
                  </c:pt>
                  <c:pt idx="8">
                    <c:v>0.2287845067251062</c:v>
                  </c:pt>
                  <c:pt idx="9">
                    <c:v>0.26217402956314817</c:v>
                  </c:pt>
                  <c:pt idx="10">
                    <c:v>0.29260142143297579</c:v>
                  </c:pt>
                  <c:pt idx="11">
                    <c:v>0.3193072150766405</c:v>
                  </c:pt>
                  <c:pt idx="12">
                    <c:v>0.35042613857987248</c:v>
                  </c:pt>
                  <c:pt idx="13">
                    <c:v>0.38079339726418571</c:v>
                  </c:pt>
                  <c:pt idx="14">
                    <c:v>0.41025865816579665</c:v>
                  </c:pt>
                  <c:pt idx="15">
                    <c:v>0.44182858056037977</c:v>
                  </c:pt>
                  <c:pt idx="16">
                    <c:v>0.47189517331712555</c:v>
                  </c:pt>
                  <c:pt idx="17">
                    <c:v>0.51301409682035715</c:v>
                  </c:pt>
                  <c:pt idx="18">
                    <c:v>0.53383235439602195</c:v>
                  </c:pt>
                  <c:pt idx="19">
                    <c:v>0.56419961308033528</c:v>
                  </c:pt>
                  <c:pt idx="20">
                    <c:v>0.69531853658356668</c:v>
                  </c:pt>
                </c:numCache>
              </c:numRef>
            </c:plus>
            <c:minus>
              <c:numRef>
                <c:f>OpticalPower_vs_Current_25º!$U$11:$U$31</c:f>
                <c:numCache>
                  <c:formatCode>General</c:formatCode>
                  <c:ptCount val="21"/>
                  <c:pt idx="0">
                    <c:v>3.190065491490731E-4</c:v>
                  </c:pt>
                  <c:pt idx="1">
                    <c:v>1.2997788048741216E-2</c:v>
                  </c:pt>
                  <c:pt idx="2">
                    <c:v>4.5829289800308017E-2</c:v>
                  </c:pt>
                  <c:pt idx="3">
                    <c:v>7.589588255705372E-2</c:v>
                  </c:pt>
                  <c:pt idx="4">
                    <c:v>0.10509054412385412</c:v>
                  </c:pt>
                  <c:pt idx="5">
                    <c:v>0.1377506662967076</c:v>
                  </c:pt>
                  <c:pt idx="6">
                    <c:v>0.16950488946734502</c:v>
                  </c:pt>
                  <c:pt idx="7">
                    <c:v>0.19842505047982062</c:v>
                  </c:pt>
                  <c:pt idx="8">
                    <c:v>0.2287845067251062</c:v>
                  </c:pt>
                  <c:pt idx="9">
                    <c:v>0.26217402956314817</c:v>
                  </c:pt>
                  <c:pt idx="10">
                    <c:v>0.29260142143297579</c:v>
                  </c:pt>
                  <c:pt idx="11">
                    <c:v>0.3193072150766405</c:v>
                  </c:pt>
                  <c:pt idx="12">
                    <c:v>0.35042613857987248</c:v>
                  </c:pt>
                  <c:pt idx="13">
                    <c:v>0.38079339726418571</c:v>
                  </c:pt>
                  <c:pt idx="14">
                    <c:v>0.41025865816579665</c:v>
                  </c:pt>
                  <c:pt idx="15">
                    <c:v>0.44182858056037977</c:v>
                  </c:pt>
                  <c:pt idx="16">
                    <c:v>0.47189517331712555</c:v>
                  </c:pt>
                  <c:pt idx="17">
                    <c:v>0.51301409682035715</c:v>
                  </c:pt>
                  <c:pt idx="18">
                    <c:v>0.53383235439602195</c:v>
                  </c:pt>
                  <c:pt idx="19">
                    <c:v>0.56419961308033528</c:v>
                  </c:pt>
                  <c:pt idx="20">
                    <c:v>0.69531853658356668</c:v>
                  </c:pt>
                </c:numCache>
              </c:numRef>
            </c:minus>
            <c:spPr>
              <a:noFill/>
              <a:ln w="9525" cap="flat" cmpd="sng" algn="ctr">
                <a:solidFill>
                  <a:schemeClr val="tx1">
                    <a:lumMod val="65000"/>
                    <a:lumOff val="35000"/>
                  </a:schemeClr>
                </a:solidFill>
                <a:round/>
              </a:ln>
              <a:effectLst/>
            </c:spPr>
          </c:errBars>
          <c:xVal>
            <c:numRef>
              <c:f>OpticalPower_vs_Current_25º!$N$11:$N$31</c:f>
              <c:numCache>
                <c:formatCode>0.00</c:formatCode>
                <c:ptCount val="21"/>
                <c:pt idx="0">
                  <c:v>9.995000000000001</c:v>
                </c:pt>
                <c:pt idx="1">
                  <c:v>10.975000000000001</c:v>
                </c:pt>
                <c:pt idx="2">
                  <c:v>12.024999999999999</c:v>
                </c:pt>
                <c:pt idx="3">
                  <c:v>13.02</c:v>
                </c:pt>
                <c:pt idx="4">
                  <c:v>13.984999999999999</c:v>
                </c:pt>
                <c:pt idx="5">
                  <c:v>15.02</c:v>
                </c:pt>
                <c:pt idx="6">
                  <c:v>16.03</c:v>
                </c:pt>
                <c:pt idx="7">
                  <c:v>17</c:v>
                </c:pt>
                <c:pt idx="8">
                  <c:v>18.015000000000001</c:v>
                </c:pt>
                <c:pt idx="9">
                  <c:v>19.04</c:v>
                </c:pt>
                <c:pt idx="10">
                  <c:v>20.03</c:v>
                </c:pt>
                <c:pt idx="11">
                  <c:v>21.035</c:v>
                </c:pt>
                <c:pt idx="12">
                  <c:v>22.04</c:v>
                </c:pt>
                <c:pt idx="13">
                  <c:v>23.035</c:v>
                </c:pt>
                <c:pt idx="14">
                  <c:v>23.994999999999997</c:v>
                </c:pt>
                <c:pt idx="15">
                  <c:v>25.03</c:v>
                </c:pt>
                <c:pt idx="16">
                  <c:v>26</c:v>
                </c:pt>
                <c:pt idx="17">
                  <c:v>27.01</c:v>
                </c:pt>
                <c:pt idx="18">
                  <c:v>28.02</c:v>
                </c:pt>
                <c:pt idx="19">
                  <c:v>29.005000000000003</c:v>
                </c:pt>
                <c:pt idx="20">
                  <c:v>30.01</c:v>
                </c:pt>
              </c:numCache>
            </c:numRef>
          </c:xVal>
          <c:yVal>
            <c:numRef>
              <c:f>OpticalPower_vs_Current_25º!$T$11:$T$31</c:f>
              <c:numCache>
                <c:formatCode>0.000</c:formatCode>
                <c:ptCount val="21"/>
                <c:pt idx="0">
                  <c:v>1.061E-2</c:v>
                </c:pt>
                <c:pt idx="1">
                  <c:v>0.43230000000000002</c:v>
                </c:pt>
                <c:pt idx="2">
                  <c:v>1.4910000000000001</c:v>
                </c:pt>
                <c:pt idx="3">
                  <c:v>2.4910000000000001</c:v>
                </c:pt>
                <c:pt idx="4">
                  <c:v>3.4619999999999997</c:v>
                </c:pt>
                <c:pt idx="5">
                  <c:v>4.5150000000000006</c:v>
                </c:pt>
                <c:pt idx="6">
                  <c:v>5.5545</c:v>
                </c:pt>
                <c:pt idx="7">
                  <c:v>6.5329999999999995</c:v>
                </c:pt>
                <c:pt idx="8">
                  <c:v>7.5760000000000005</c:v>
                </c:pt>
                <c:pt idx="9">
                  <c:v>8.620000000000001</c:v>
                </c:pt>
                <c:pt idx="10">
                  <c:v>9.6319999999999997</c:v>
                </c:pt>
                <c:pt idx="11">
                  <c:v>10.62</c:v>
                </c:pt>
                <c:pt idx="12">
                  <c:v>11.654999999999999</c:v>
                </c:pt>
                <c:pt idx="13">
                  <c:v>12.664999999999999</c:v>
                </c:pt>
                <c:pt idx="14">
                  <c:v>13.645</c:v>
                </c:pt>
                <c:pt idx="15">
                  <c:v>14.695</c:v>
                </c:pt>
                <c:pt idx="16">
                  <c:v>15.695</c:v>
                </c:pt>
                <c:pt idx="17">
                  <c:v>16.729999999999997</c:v>
                </c:pt>
                <c:pt idx="18">
                  <c:v>17.754999999999999</c:v>
                </c:pt>
                <c:pt idx="19">
                  <c:v>18.765000000000001</c:v>
                </c:pt>
                <c:pt idx="20">
                  <c:v>19.799999999999997</c:v>
                </c:pt>
              </c:numCache>
            </c:numRef>
          </c:yVal>
          <c:smooth val="0"/>
          <c:extLst>
            <c:ext xmlns:c16="http://schemas.microsoft.com/office/drawing/2014/chart" uri="{C3380CC4-5D6E-409C-BE32-E72D297353CC}">
              <c16:uniqueId val="{00000001-4AE9-4C8A-B60A-35A3EA138328}"/>
            </c:ext>
          </c:extLst>
        </c:ser>
        <c:dLbls>
          <c:showLegendKey val="0"/>
          <c:showVal val="0"/>
          <c:showCatName val="0"/>
          <c:showSerName val="0"/>
          <c:showPercent val="0"/>
          <c:showBubbleSize val="0"/>
        </c:dLbls>
        <c:axId val="1888821376"/>
        <c:axId val="530288880"/>
      </c:scatterChart>
      <c:valAx>
        <c:axId val="1888821376"/>
        <c:scaling>
          <c:orientation val="minMax"/>
          <c:max val="31"/>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2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9998471771435226"/>
                  <c:y val="-2.24689576215966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OpticalPower_vs_Temp_15mA!$O$11:$O$30</c:f>
                <c:numCache>
                  <c:formatCode>General</c:formatCode>
                  <c:ptCount val="20"/>
                  <c:pt idx="0">
                    <c:v>0.5</c:v>
                  </c:pt>
                  <c:pt idx="1">
                    <c:v>0.5</c:v>
                  </c:pt>
                  <c:pt idx="2">
                    <c:v>0.5</c:v>
                  </c:pt>
                  <c:pt idx="3">
                    <c:v>0.5</c:v>
                  </c:pt>
                  <c:pt idx="4">
                    <c:v>0.5</c:v>
                  </c:pt>
                  <c:pt idx="5">
                    <c:v>0.5</c:v>
                  </c:pt>
                  <c:pt idx="6">
                    <c:v>0.5</c:v>
                  </c:pt>
                  <c:pt idx="7">
                    <c:v>0.50499999999999989</c:v>
                  </c:pt>
                  <c:pt idx="8">
                    <c:v>0.5</c:v>
                  </c:pt>
                </c:numCache>
              </c:numRef>
            </c:plus>
            <c:minus>
              <c:numRef>
                <c:f>OpticalPower_vs_Temp_15mA!$O$11:$O$30</c:f>
                <c:numCache>
                  <c:formatCode>General</c:formatCode>
                  <c:ptCount val="20"/>
                  <c:pt idx="0">
                    <c:v>0.5</c:v>
                  </c:pt>
                  <c:pt idx="1">
                    <c:v>0.5</c:v>
                  </c:pt>
                  <c:pt idx="2">
                    <c:v>0.5</c:v>
                  </c:pt>
                  <c:pt idx="3">
                    <c:v>0.5</c:v>
                  </c:pt>
                  <c:pt idx="4">
                    <c:v>0.5</c:v>
                  </c:pt>
                  <c:pt idx="5">
                    <c:v>0.5</c:v>
                  </c:pt>
                  <c:pt idx="6">
                    <c:v>0.5</c:v>
                  </c:pt>
                  <c:pt idx="7">
                    <c:v>0.50499999999999989</c:v>
                  </c:pt>
                  <c:pt idx="8">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OpticalPower_vs_Temp_15mA!$U$11:$U$30</c:f>
                <c:numCache>
                  <c:formatCode>General</c:formatCode>
                  <c:ptCount val="20"/>
                  <c:pt idx="0">
                    <c:v>0.12857645428638623</c:v>
                  </c:pt>
                  <c:pt idx="1">
                    <c:v>0.13197007804838465</c:v>
                  </c:pt>
                  <c:pt idx="2">
                    <c:v>0.13861869626713935</c:v>
                  </c:pt>
                  <c:pt idx="3">
                    <c:v>0.14333525011043502</c:v>
                  </c:pt>
                  <c:pt idx="4">
                    <c:v>0.14914980617102763</c:v>
                  </c:pt>
                  <c:pt idx="5">
                    <c:v>0.15340755868394487</c:v>
                  </c:pt>
                  <c:pt idx="6">
                    <c:v>0.15762078288940271</c:v>
                  </c:pt>
                  <c:pt idx="7">
                    <c:v>0.16336074404978052</c:v>
                  </c:pt>
                  <c:pt idx="8">
                    <c:v>0.13087712021395392</c:v>
                  </c:pt>
                </c:numCache>
              </c:numRef>
            </c:plus>
            <c:minus>
              <c:numRef>
                <c:f>OpticalPower_vs_Temp_15mA!$U$11:$U$30</c:f>
                <c:numCache>
                  <c:formatCode>General</c:formatCode>
                  <c:ptCount val="20"/>
                  <c:pt idx="0">
                    <c:v>0.12857645428638623</c:v>
                  </c:pt>
                  <c:pt idx="1">
                    <c:v>0.13197007804838465</c:v>
                  </c:pt>
                  <c:pt idx="2">
                    <c:v>0.13861869626713935</c:v>
                  </c:pt>
                  <c:pt idx="3">
                    <c:v>0.14333525011043502</c:v>
                  </c:pt>
                  <c:pt idx="4">
                    <c:v>0.14914980617102763</c:v>
                  </c:pt>
                  <c:pt idx="5">
                    <c:v>0.15340755868394487</c:v>
                  </c:pt>
                  <c:pt idx="6">
                    <c:v>0.15762078288940271</c:v>
                  </c:pt>
                  <c:pt idx="7">
                    <c:v>0.16336074404978052</c:v>
                  </c:pt>
                  <c:pt idx="8">
                    <c:v>0.13087712021395392</c:v>
                  </c:pt>
                </c:numCache>
              </c:numRef>
            </c:minus>
            <c:spPr>
              <a:noFill/>
              <a:ln w="9525" cap="flat" cmpd="sng" algn="ctr">
                <a:solidFill>
                  <a:schemeClr val="tx1">
                    <a:lumMod val="65000"/>
                    <a:lumOff val="35000"/>
                  </a:schemeClr>
                </a:solidFill>
                <a:round/>
              </a:ln>
              <a:effectLst/>
            </c:spPr>
          </c:errBars>
          <c:xVal>
            <c:numRef>
              <c:f>OpticalPower_vs_Temp_15mA!$N$11:$N$31</c:f>
              <c:numCache>
                <c:formatCode>0.00</c:formatCode>
                <c:ptCount val="21"/>
                <c:pt idx="0">
                  <c:v>25</c:v>
                </c:pt>
                <c:pt idx="1">
                  <c:v>23</c:v>
                </c:pt>
                <c:pt idx="2">
                  <c:v>20</c:v>
                </c:pt>
                <c:pt idx="3">
                  <c:v>17</c:v>
                </c:pt>
                <c:pt idx="4">
                  <c:v>15</c:v>
                </c:pt>
                <c:pt idx="5">
                  <c:v>12</c:v>
                </c:pt>
                <c:pt idx="6">
                  <c:v>10</c:v>
                </c:pt>
                <c:pt idx="7">
                  <c:v>6.9950000000000001</c:v>
                </c:pt>
                <c:pt idx="8">
                  <c:v>25</c:v>
                </c:pt>
              </c:numCache>
            </c:numRef>
          </c:xVal>
          <c:yVal>
            <c:numRef>
              <c:f>OpticalPower_vs_Temp_15mA!$T$11:$T$31</c:f>
              <c:numCache>
                <c:formatCode>0.000</c:formatCode>
                <c:ptCount val="21"/>
                <c:pt idx="0">
                  <c:v>4.2264999999999997</c:v>
                </c:pt>
                <c:pt idx="1">
                  <c:v>4.3559999999999999</c:v>
                </c:pt>
                <c:pt idx="2">
                  <c:v>4.5605000000000002</c:v>
                </c:pt>
                <c:pt idx="3">
                  <c:v>4.734</c:v>
                </c:pt>
                <c:pt idx="4">
                  <c:v>4.8774999999999995</c:v>
                </c:pt>
                <c:pt idx="5">
                  <c:v>5.069</c:v>
                </c:pt>
                <c:pt idx="6">
                  <c:v>5.1924999999999999</c:v>
                </c:pt>
                <c:pt idx="7">
                  <c:v>5.2669999999999995</c:v>
                </c:pt>
                <c:pt idx="8">
                  <c:v>4.2364999999999995</c:v>
                </c:pt>
              </c:numCache>
            </c:numRef>
          </c:yVal>
          <c:smooth val="0"/>
          <c:extLst>
            <c:ext xmlns:c16="http://schemas.microsoft.com/office/drawing/2014/chart" uri="{C3380CC4-5D6E-409C-BE32-E72D297353CC}">
              <c16:uniqueId val="{00000001-ACD9-4EEA-9542-3FFDD4FDDB52}"/>
            </c:ext>
          </c:extLst>
        </c:ser>
        <c:dLbls>
          <c:showLegendKey val="0"/>
          <c:showVal val="0"/>
          <c:showCatName val="0"/>
          <c:showSerName val="0"/>
          <c:showPercent val="0"/>
          <c:showBubbleSize val="0"/>
        </c:dLbls>
        <c:axId val="1888821376"/>
        <c:axId val="530288880"/>
      </c:scatterChart>
      <c:valAx>
        <c:axId val="1888821376"/>
        <c:scaling>
          <c:orientation val="minMax"/>
          <c:max val="2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6"/>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DA2E7C3D-62F9-46F6-8DED-81EBCC8A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491457CD-72D7-4351-83C2-9E47CF083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workbookViewId="0">
      <selection activeCell="C15" sqref="C15"/>
    </sheetView>
  </sheetViews>
  <sheetFormatPr defaultRowHeight="14.4" x14ac:dyDescent="0.3"/>
  <cols>
    <col min="1" max="1" width="23.33203125" customWidth="1"/>
    <col min="2" max="2" width="9.44140625" bestFit="1" customWidth="1"/>
    <col min="3" max="3" width="14.33203125" customWidth="1"/>
  </cols>
  <sheetData>
    <row r="1" spans="1:3" ht="25.8" x14ac:dyDescent="0.5">
      <c r="A1" s="10" t="s">
        <v>14</v>
      </c>
      <c r="B1" s="10"/>
      <c r="C1" s="10"/>
    </row>
    <row r="2" spans="1:3" ht="18" x14ac:dyDescent="0.35">
      <c r="A2" s="11" t="s">
        <v>45</v>
      </c>
      <c r="B2" s="11"/>
      <c r="C2" s="11"/>
    </row>
    <row r="4" spans="1:3" x14ac:dyDescent="0.3">
      <c r="A4" s="1" t="s">
        <v>9</v>
      </c>
      <c r="B4" s="12" t="s">
        <v>10</v>
      </c>
      <c r="C4" s="12"/>
    </row>
    <row r="5" spans="1:3" x14ac:dyDescent="0.3">
      <c r="A5" s="1" t="s">
        <v>36</v>
      </c>
      <c r="B5" s="12" t="s">
        <v>37</v>
      </c>
      <c r="C5" s="12"/>
    </row>
    <row r="6" spans="1:3" x14ac:dyDescent="0.3">
      <c r="A6" s="1" t="s">
        <v>38</v>
      </c>
      <c r="B6" s="12" t="s">
        <v>39</v>
      </c>
      <c r="C6" s="12"/>
    </row>
    <row r="7" spans="1:3" x14ac:dyDescent="0.3">
      <c r="A7" s="1"/>
    </row>
    <row r="8" spans="1:3" x14ac:dyDescent="0.3">
      <c r="A8" s="1" t="s">
        <v>22</v>
      </c>
      <c r="B8" t="s">
        <v>23</v>
      </c>
    </row>
    <row r="10" spans="1:3" x14ac:dyDescent="0.3">
      <c r="A10" s="1" t="s">
        <v>11</v>
      </c>
      <c r="B10">
        <v>980</v>
      </c>
      <c r="C10" t="s">
        <v>12</v>
      </c>
    </row>
    <row r="11" spans="1:3" x14ac:dyDescent="0.3">
      <c r="A11" s="1" t="s">
        <v>13</v>
      </c>
      <c r="B11">
        <v>50</v>
      </c>
      <c r="C11" t="s">
        <v>6</v>
      </c>
    </row>
    <row r="13" spans="1:3" x14ac:dyDescent="0.3">
      <c r="A13" s="1" t="s">
        <v>40</v>
      </c>
      <c r="B13">
        <v>12</v>
      </c>
      <c r="C13" t="s">
        <v>32</v>
      </c>
    </row>
    <row r="14" spans="1:3" x14ac:dyDescent="0.3">
      <c r="A14" s="1" t="s">
        <v>41</v>
      </c>
      <c r="B14">
        <v>75</v>
      </c>
      <c r="C14" t="s">
        <v>32</v>
      </c>
    </row>
    <row r="15" spans="1:3" x14ac:dyDescent="0.3">
      <c r="A15" s="1" t="s">
        <v>46</v>
      </c>
      <c r="B15">
        <v>0.8</v>
      </c>
      <c r="C15" t="s">
        <v>42</v>
      </c>
    </row>
    <row r="16" spans="1:3" x14ac:dyDescent="0.3">
      <c r="A16" s="1"/>
    </row>
    <row r="17" spans="1:3" x14ac:dyDescent="0.3">
      <c r="A17" s="1" t="s">
        <v>43</v>
      </c>
    </row>
    <row r="18" spans="1:3" x14ac:dyDescent="0.3">
      <c r="A18" s="1" t="s">
        <v>47</v>
      </c>
      <c r="B18">
        <v>10</v>
      </c>
      <c r="C18" t="s">
        <v>44</v>
      </c>
    </row>
    <row r="19" spans="1:3" x14ac:dyDescent="0.3">
      <c r="A19" s="1" t="s">
        <v>48</v>
      </c>
      <c r="B19">
        <v>35</v>
      </c>
      <c r="C19" t="s">
        <v>44</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U37"/>
  <sheetViews>
    <sheetView workbookViewId="0">
      <selection activeCell="C7" sqref="C7"/>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33</v>
      </c>
      <c r="B1" s="10"/>
      <c r="C1" s="10"/>
    </row>
    <row r="3" spans="1:21" x14ac:dyDescent="0.3">
      <c r="A3" s="1" t="s">
        <v>27</v>
      </c>
      <c r="E3" s="15" t="s">
        <v>53</v>
      </c>
      <c r="F3" s="15"/>
      <c r="G3" s="15"/>
      <c r="H3" s="15"/>
      <c r="I3" s="15"/>
      <c r="J3" s="15"/>
      <c r="K3" s="15"/>
      <c r="L3" s="15"/>
      <c r="N3" s="15" t="s">
        <v>54</v>
      </c>
      <c r="O3" s="15"/>
      <c r="P3" s="15"/>
      <c r="Q3" s="15"/>
      <c r="R3" s="15"/>
      <c r="S3" s="15"/>
      <c r="T3" s="15"/>
      <c r="U3" s="15"/>
    </row>
    <row r="4" spans="1:21" x14ac:dyDescent="0.3">
      <c r="A4" s="1"/>
      <c r="E4" s="12" t="s">
        <v>55</v>
      </c>
      <c r="F4" s="12"/>
      <c r="G4" s="12"/>
      <c r="H4" s="12"/>
      <c r="I4" s="12"/>
      <c r="J4" s="12"/>
      <c r="K4" s="12"/>
      <c r="L4" s="12"/>
      <c r="N4" s="12" t="s">
        <v>62</v>
      </c>
      <c r="O4" s="12"/>
      <c r="P4" s="12"/>
      <c r="Q4" s="12"/>
      <c r="R4" s="12"/>
      <c r="S4" s="12"/>
      <c r="T4" s="12"/>
      <c r="U4" s="12"/>
    </row>
    <row r="5" spans="1:21" x14ac:dyDescent="0.3">
      <c r="A5" s="1" t="s">
        <v>28</v>
      </c>
      <c r="B5" t="s">
        <v>2</v>
      </c>
      <c r="E5" s="12" t="s">
        <v>58</v>
      </c>
      <c r="F5" s="12"/>
      <c r="G5" s="12"/>
      <c r="H5" s="12"/>
      <c r="I5" s="12"/>
      <c r="J5" s="12"/>
      <c r="K5" s="12"/>
      <c r="L5" s="12"/>
      <c r="N5" s="12" t="s">
        <v>61</v>
      </c>
      <c r="O5" s="12"/>
      <c r="P5" s="12"/>
      <c r="Q5" s="12"/>
      <c r="R5" s="12"/>
      <c r="S5" s="12"/>
      <c r="T5" s="12"/>
      <c r="U5" s="12"/>
    </row>
    <row r="6" spans="1:21" x14ac:dyDescent="0.3">
      <c r="A6" s="1" t="s">
        <v>29</v>
      </c>
      <c r="B6" t="s">
        <v>8</v>
      </c>
      <c r="C6" t="s">
        <v>69</v>
      </c>
      <c r="N6" s="12" t="s">
        <v>64</v>
      </c>
      <c r="O6" s="12"/>
      <c r="P6" s="12"/>
      <c r="Q6" s="12"/>
      <c r="R6" s="12"/>
      <c r="S6" s="12"/>
      <c r="T6" s="12"/>
      <c r="U6" s="12"/>
    </row>
    <row r="7" spans="1:21" x14ac:dyDescent="0.3">
      <c r="A7" s="1" t="s">
        <v>30</v>
      </c>
      <c r="B7" t="s">
        <v>3</v>
      </c>
    </row>
    <row r="8" spans="1:21" x14ac:dyDescent="0.3">
      <c r="A8" s="1" t="s">
        <v>31</v>
      </c>
      <c r="B8" t="s">
        <v>4</v>
      </c>
      <c r="E8" s="13" t="s">
        <v>34</v>
      </c>
      <c r="F8" s="14"/>
      <c r="G8" s="13" t="s">
        <v>65</v>
      </c>
      <c r="H8" s="14"/>
      <c r="I8" s="13" t="s">
        <v>0</v>
      </c>
      <c r="J8" s="14"/>
      <c r="K8" s="13" t="s">
        <v>1</v>
      </c>
      <c r="L8" s="14"/>
      <c r="N8" s="13" t="s">
        <v>34</v>
      </c>
      <c r="O8" s="14"/>
      <c r="P8" s="13" t="s">
        <v>1</v>
      </c>
      <c r="Q8" s="14"/>
      <c r="R8" s="13" t="s">
        <v>0</v>
      </c>
      <c r="S8" s="14"/>
      <c r="T8" s="13" t="s">
        <v>1</v>
      </c>
      <c r="U8" s="14"/>
    </row>
    <row r="9" spans="1:21" x14ac:dyDescent="0.3">
      <c r="A9" s="1" t="s">
        <v>51</v>
      </c>
      <c r="B9" t="s">
        <v>5</v>
      </c>
      <c r="E9" s="2" t="s">
        <v>35</v>
      </c>
      <c r="F9" s="3" t="s">
        <v>20</v>
      </c>
      <c r="G9" s="2" t="s">
        <v>24</v>
      </c>
      <c r="H9" s="3" t="s">
        <v>18</v>
      </c>
      <c r="I9" s="2" t="s">
        <v>25</v>
      </c>
      <c r="J9" s="3" t="s">
        <v>20</v>
      </c>
      <c r="K9" s="2" t="s">
        <v>6</v>
      </c>
      <c r="L9" s="3"/>
      <c r="N9" s="2" t="s">
        <v>35</v>
      </c>
      <c r="O9" s="3" t="s">
        <v>26</v>
      </c>
      <c r="P9" s="2" t="s">
        <v>24</v>
      </c>
      <c r="Q9" s="3" t="s">
        <v>60</v>
      </c>
      <c r="R9" s="2" t="s">
        <v>25</v>
      </c>
      <c r="S9" s="3" t="s">
        <v>59</v>
      </c>
      <c r="T9" s="2" t="s">
        <v>6</v>
      </c>
      <c r="U9" s="3" t="s">
        <v>63</v>
      </c>
    </row>
    <row r="10" spans="1:21" x14ac:dyDescent="0.3">
      <c r="A10" s="1" t="s">
        <v>52</v>
      </c>
      <c r="E10" s="4" t="s">
        <v>56</v>
      </c>
      <c r="F10" s="5" t="s">
        <v>57</v>
      </c>
      <c r="G10" s="4" t="s">
        <v>49</v>
      </c>
      <c r="H10" s="5" t="s">
        <v>50</v>
      </c>
      <c r="I10" s="4" t="s">
        <v>49</v>
      </c>
      <c r="J10" s="5" t="s">
        <v>50</v>
      </c>
      <c r="K10" s="4" t="s">
        <v>49</v>
      </c>
      <c r="L10" s="5" t="s">
        <v>50</v>
      </c>
      <c r="N10" s="4" t="s">
        <v>15</v>
      </c>
      <c r="O10" s="5" t="s">
        <v>16</v>
      </c>
      <c r="P10" s="6" t="s">
        <v>18</v>
      </c>
      <c r="Q10" s="5" t="s">
        <v>19</v>
      </c>
      <c r="R10" s="4" t="s">
        <v>20</v>
      </c>
      <c r="S10" s="5" t="s">
        <v>21</v>
      </c>
      <c r="T10" s="4" t="s">
        <v>18</v>
      </c>
      <c r="U10" s="5" t="s">
        <v>19</v>
      </c>
    </row>
    <row r="11" spans="1:21" x14ac:dyDescent="0.3">
      <c r="A11" s="1"/>
      <c r="E11" s="8">
        <v>10.99</v>
      </c>
      <c r="F11" s="8">
        <v>10.99</v>
      </c>
      <c r="G11" s="7">
        <v>3.3000000000000002E-2</v>
      </c>
      <c r="H11" s="7">
        <v>3.3000000000000002E-2</v>
      </c>
      <c r="I11" s="7">
        <v>3.0000000000000001E-3</v>
      </c>
      <c r="J11" s="7">
        <v>3.0000000000000001E-3</v>
      </c>
      <c r="K11" s="7">
        <v>0.78300000000000003</v>
      </c>
      <c r="L11" s="7">
        <v>0.78400000000000003</v>
      </c>
      <c r="N11" s="8">
        <f>AVERAGE(E11:F11)</f>
        <v>10.99</v>
      </c>
      <c r="O11" s="8">
        <f>(F11-E11)/2+0.5</f>
        <v>0.5</v>
      </c>
      <c r="P11" s="7">
        <f>AVERAGE(G11:H11)</f>
        <v>3.3000000000000002E-2</v>
      </c>
      <c r="R11" s="7">
        <f>AVERAGE(I11:J11)</f>
        <v>3.0000000000000001E-3</v>
      </c>
      <c r="S11" s="7">
        <f>(J11-I11)/2+0.01</f>
        <v>0.01</v>
      </c>
      <c r="T11" s="7">
        <f>AVERAGE(K11:L11)</f>
        <v>0.78350000000000009</v>
      </c>
      <c r="U11" s="7">
        <f>(L11-K11)/2+T11*SQRT(0.03^2+0.002^2)</f>
        <v>2.405717542491035E-2</v>
      </c>
    </row>
    <row r="12" spans="1:21" x14ac:dyDescent="0.3">
      <c r="A12" s="1" t="s">
        <v>66</v>
      </c>
      <c r="B12" s="9">
        <v>20</v>
      </c>
      <c r="C12" s="9" t="s">
        <v>7</v>
      </c>
      <c r="E12" s="8">
        <v>12.11</v>
      </c>
      <c r="F12" s="8">
        <v>12.11</v>
      </c>
      <c r="G12" s="7">
        <v>6.8000000000000005E-2</v>
      </c>
      <c r="H12" s="7">
        <v>6.9000000000000006E-2</v>
      </c>
      <c r="I12" s="7">
        <v>7.0000000000000001E-3</v>
      </c>
      <c r="J12" s="7">
        <v>7.0000000000000001E-3</v>
      </c>
      <c r="K12" s="7">
        <v>1.819</v>
      </c>
      <c r="L12" s="7">
        <v>1.82</v>
      </c>
      <c r="N12" s="8">
        <f t="shared" ref="N12:N30" si="0">AVERAGE(E12:F12)</f>
        <v>12.11</v>
      </c>
      <c r="O12" s="8">
        <f t="shared" ref="O12:O30" si="1">(F12-E12)/2+0.5</f>
        <v>0.5</v>
      </c>
      <c r="P12" s="7">
        <f t="shared" ref="P12:P30" si="2">AVERAGE(G12:H12)</f>
        <v>6.8500000000000005E-2</v>
      </c>
      <c r="R12" s="7">
        <f t="shared" ref="R12:R30" si="3">AVERAGE(I12:J12)</f>
        <v>7.0000000000000001E-3</v>
      </c>
      <c r="S12" s="7">
        <f t="shared" ref="S12:S30" si="4">(J12-I12)/2+0.01</f>
        <v>0.01</v>
      </c>
      <c r="T12" s="7">
        <f t="shared" ref="T12:T30" si="5">AVERAGE(K12:L12)</f>
        <v>1.8195000000000001</v>
      </c>
      <c r="U12" s="7">
        <f t="shared" ref="U12:U30" si="6">(L12-K12)/2+T12*SQRT(0.03^2+0.002^2)</f>
        <v>5.5206165520899068E-2</v>
      </c>
    </row>
    <row r="13" spans="1:21" x14ac:dyDescent="0.3">
      <c r="E13" s="8">
        <v>13.17</v>
      </c>
      <c r="F13" s="8">
        <v>13.17</v>
      </c>
      <c r="G13" s="7">
        <v>0.10299999999999999</v>
      </c>
      <c r="H13" s="7">
        <v>0.10299999999999999</v>
      </c>
      <c r="I13" s="7">
        <v>0.01</v>
      </c>
      <c r="J13" s="7">
        <v>0.01</v>
      </c>
      <c r="K13" s="7">
        <v>2.8220000000000001</v>
      </c>
      <c r="L13" s="7">
        <v>2.8239999999999998</v>
      </c>
      <c r="N13" s="8">
        <f t="shared" si="0"/>
        <v>13.17</v>
      </c>
      <c r="O13" s="8">
        <f t="shared" si="1"/>
        <v>0.5</v>
      </c>
      <c r="P13" s="7">
        <f t="shared" si="2"/>
        <v>0.10299999999999999</v>
      </c>
      <c r="R13" s="7">
        <f t="shared" si="3"/>
        <v>0.01</v>
      </c>
      <c r="S13" s="7">
        <f t="shared" si="4"/>
        <v>0.01</v>
      </c>
      <c r="T13" s="7">
        <f t="shared" si="5"/>
        <v>2.823</v>
      </c>
      <c r="U13" s="7">
        <f t="shared" si="6"/>
        <v>8.587799135229332E-2</v>
      </c>
    </row>
    <row r="14" spans="1:21" x14ac:dyDescent="0.3">
      <c r="E14" s="8">
        <v>14.01</v>
      </c>
      <c r="F14" s="8">
        <v>14.02</v>
      </c>
      <c r="G14" s="7">
        <v>0.13</v>
      </c>
      <c r="H14" s="7">
        <v>0.13100000000000001</v>
      </c>
      <c r="I14" s="7">
        <v>1.2999999999999999E-2</v>
      </c>
      <c r="J14" s="7">
        <v>1.2999999999999999E-2</v>
      </c>
      <c r="K14" s="7">
        <v>3.6219999999999999</v>
      </c>
      <c r="L14" s="7">
        <v>3.625</v>
      </c>
      <c r="N14" s="8">
        <f t="shared" si="0"/>
        <v>14.015000000000001</v>
      </c>
      <c r="O14" s="8">
        <f t="shared" si="1"/>
        <v>0.50499999999999989</v>
      </c>
      <c r="P14" s="7">
        <f t="shared" si="2"/>
        <v>0.1305</v>
      </c>
      <c r="R14" s="7">
        <f t="shared" si="3"/>
        <v>1.2999999999999999E-2</v>
      </c>
      <c r="S14" s="7">
        <f t="shared" si="4"/>
        <v>0.01</v>
      </c>
      <c r="T14" s="7">
        <f t="shared" si="5"/>
        <v>3.6234999999999999</v>
      </c>
      <c r="U14" s="7">
        <f t="shared" si="6"/>
        <v>0.11044629885406851</v>
      </c>
    </row>
    <row r="15" spans="1:21" x14ac:dyDescent="0.3">
      <c r="E15" s="8">
        <v>15.05</v>
      </c>
      <c r="F15" s="8">
        <v>15.06</v>
      </c>
      <c r="G15" s="7">
        <v>0.16300000000000001</v>
      </c>
      <c r="H15" s="7">
        <v>0.16400000000000001</v>
      </c>
      <c r="I15" s="7">
        <v>1.6E-2</v>
      </c>
      <c r="J15" s="7">
        <v>1.6E-2</v>
      </c>
      <c r="K15" s="7">
        <v>4.6079999999999997</v>
      </c>
      <c r="L15" s="7">
        <v>4.6109999999999998</v>
      </c>
      <c r="N15" s="8">
        <f t="shared" si="0"/>
        <v>15.055</v>
      </c>
      <c r="O15" s="8">
        <f t="shared" si="1"/>
        <v>0.50499999999999989</v>
      </c>
      <c r="P15" s="7">
        <f t="shared" si="2"/>
        <v>0.16350000000000001</v>
      </c>
      <c r="R15" s="7">
        <f t="shared" si="3"/>
        <v>1.6E-2</v>
      </c>
      <c r="S15" s="7">
        <f t="shared" si="4"/>
        <v>0.01</v>
      </c>
      <c r="T15" s="7">
        <f t="shared" si="5"/>
        <v>4.6094999999999997</v>
      </c>
      <c r="U15" s="7">
        <f t="shared" si="6"/>
        <v>0.14009195931221988</v>
      </c>
    </row>
    <row r="16" spans="1:21" x14ac:dyDescent="0.3">
      <c r="E16" s="8">
        <v>16.059999999999999</v>
      </c>
      <c r="F16" s="8">
        <v>16.07</v>
      </c>
      <c r="G16" s="7">
        <v>0.19600000000000001</v>
      </c>
      <c r="H16" s="7">
        <v>0.19700000000000001</v>
      </c>
      <c r="I16" s="7">
        <v>1.9E-2</v>
      </c>
      <c r="J16" s="7">
        <v>1.9E-2</v>
      </c>
      <c r="K16" s="7">
        <v>5.5579999999999998</v>
      </c>
      <c r="L16" s="7">
        <v>5.5620000000000003</v>
      </c>
      <c r="N16" s="8">
        <f t="shared" si="0"/>
        <v>16.064999999999998</v>
      </c>
      <c r="O16" s="8">
        <f t="shared" si="1"/>
        <v>0.50500000000000078</v>
      </c>
      <c r="P16" s="7">
        <f t="shared" si="2"/>
        <v>0.19650000000000001</v>
      </c>
      <c r="R16" s="7">
        <f t="shared" si="3"/>
        <v>1.9E-2</v>
      </c>
      <c r="S16" s="7">
        <f t="shared" si="4"/>
        <v>0.01</v>
      </c>
      <c r="T16" s="7">
        <f t="shared" si="5"/>
        <v>5.5600000000000005</v>
      </c>
      <c r="U16" s="7">
        <f t="shared" si="6"/>
        <v>0.16917025572750696</v>
      </c>
    </row>
    <row r="17" spans="5:21" x14ac:dyDescent="0.3">
      <c r="E17" s="8">
        <v>17.170000000000002</v>
      </c>
      <c r="F17" s="8">
        <v>17.170000000000002</v>
      </c>
      <c r="G17" s="7">
        <v>0.23200000000000001</v>
      </c>
      <c r="H17" s="7">
        <v>0.23300000000000001</v>
      </c>
      <c r="I17" s="7">
        <v>2.1999999999999999E-2</v>
      </c>
      <c r="J17" s="7">
        <v>2.1999999999999999E-2</v>
      </c>
      <c r="K17" s="7">
        <v>6.609</v>
      </c>
      <c r="L17" s="7">
        <v>6.6120000000000001</v>
      </c>
      <c r="N17" s="8">
        <f t="shared" si="0"/>
        <v>17.170000000000002</v>
      </c>
      <c r="O17" s="8">
        <f t="shared" si="1"/>
        <v>0.5</v>
      </c>
      <c r="P17" s="7">
        <f t="shared" si="2"/>
        <v>0.23250000000000001</v>
      </c>
      <c r="R17" s="7">
        <f t="shared" si="3"/>
        <v>2.1999999999999999E-2</v>
      </c>
      <c r="S17" s="7">
        <f t="shared" si="4"/>
        <v>0.01</v>
      </c>
      <c r="T17" s="7">
        <f t="shared" si="5"/>
        <v>6.6105</v>
      </c>
      <c r="U17" s="7">
        <f t="shared" si="6"/>
        <v>0.20025521141846828</v>
      </c>
    </row>
    <row r="18" spans="5:21" x14ac:dyDescent="0.3">
      <c r="E18" s="8">
        <v>17.989999999999998</v>
      </c>
      <c r="F18" s="8">
        <v>18</v>
      </c>
      <c r="G18" s="7">
        <v>0.25900000000000001</v>
      </c>
      <c r="H18" s="7">
        <v>0.26</v>
      </c>
      <c r="I18" s="7">
        <v>2.5000000000000001E-2</v>
      </c>
      <c r="J18" s="7">
        <v>2.5000000000000001E-2</v>
      </c>
      <c r="K18" s="7">
        <v>7.3959999999999999</v>
      </c>
      <c r="L18" s="7">
        <v>7.4020000000000001</v>
      </c>
      <c r="N18" s="8">
        <f t="shared" si="0"/>
        <v>17.994999999999997</v>
      </c>
      <c r="O18" s="8">
        <f t="shared" si="1"/>
        <v>0.50500000000000078</v>
      </c>
      <c r="P18" s="7">
        <f t="shared" si="2"/>
        <v>0.25950000000000001</v>
      </c>
      <c r="R18" s="7">
        <f t="shared" si="3"/>
        <v>2.5000000000000001E-2</v>
      </c>
      <c r="S18" s="7">
        <f t="shared" si="4"/>
        <v>0.01</v>
      </c>
      <c r="T18" s="7">
        <f t="shared" si="5"/>
        <v>7.399</v>
      </c>
      <c r="U18" s="7">
        <f t="shared" si="6"/>
        <v>0.2254627198071624</v>
      </c>
    </row>
    <row r="19" spans="5:21" x14ac:dyDescent="0.3">
      <c r="E19" s="8">
        <v>18.98</v>
      </c>
      <c r="F19" s="8">
        <v>18.989999999999998</v>
      </c>
      <c r="G19" s="7">
        <v>0.29099999999999998</v>
      </c>
      <c r="H19" s="7">
        <v>0.29199999999999998</v>
      </c>
      <c r="I19" s="7">
        <v>2.8000000000000001E-2</v>
      </c>
      <c r="J19" s="7">
        <v>2.8000000000000001E-2</v>
      </c>
      <c r="K19" s="7">
        <v>8.3390000000000004</v>
      </c>
      <c r="L19" s="7">
        <v>8.343</v>
      </c>
      <c r="N19" s="8">
        <f t="shared" si="0"/>
        <v>18.984999999999999</v>
      </c>
      <c r="O19" s="8">
        <f t="shared" si="1"/>
        <v>0.50499999999999901</v>
      </c>
      <c r="P19" s="7">
        <f t="shared" si="2"/>
        <v>0.29149999999999998</v>
      </c>
      <c r="R19" s="7">
        <f t="shared" si="3"/>
        <v>2.8000000000000001E-2</v>
      </c>
      <c r="S19" s="7">
        <f t="shared" si="4"/>
        <v>0.01</v>
      </c>
      <c r="T19" s="7">
        <f t="shared" si="5"/>
        <v>8.3410000000000011</v>
      </c>
      <c r="U19" s="7">
        <f t="shared" si="6"/>
        <v>0.25278545018401666</v>
      </c>
    </row>
    <row r="20" spans="5:21" x14ac:dyDescent="0.3">
      <c r="E20" s="8">
        <v>20.149999999999999</v>
      </c>
      <c r="F20" s="8">
        <v>20.149999999999999</v>
      </c>
      <c r="G20" s="7">
        <v>0.32800000000000001</v>
      </c>
      <c r="H20" s="7">
        <v>0.32900000000000001</v>
      </c>
      <c r="I20" s="7">
        <v>3.2000000000000001E-2</v>
      </c>
      <c r="J20" s="7">
        <v>3.2000000000000001E-2</v>
      </c>
      <c r="K20" s="7">
        <v>9.4420000000000002</v>
      </c>
      <c r="L20" s="7">
        <v>9.4499999999999993</v>
      </c>
      <c r="N20" s="8">
        <f t="shared" si="0"/>
        <v>20.149999999999999</v>
      </c>
      <c r="O20" s="8">
        <f t="shared" si="1"/>
        <v>0.5</v>
      </c>
      <c r="P20" s="7">
        <f t="shared" si="2"/>
        <v>0.32850000000000001</v>
      </c>
      <c r="R20" s="7">
        <f t="shared" si="3"/>
        <v>3.2000000000000001E-2</v>
      </c>
      <c r="S20" s="7">
        <f t="shared" si="4"/>
        <v>0.01</v>
      </c>
      <c r="T20" s="7">
        <f t="shared" si="5"/>
        <v>9.4459999999999997</v>
      </c>
      <c r="U20" s="7">
        <f t="shared" si="6"/>
        <v>0.28800903518022053</v>
      </c>
    </row>
    <row r="21" spans="5:21" x14ac:dyDescent="0.3">
      <c r="E21" s="8">
        <v>21.16</v>
      </c>
      <c r="F21" s="8">
        <v>21.17</v>
      </c>
      <c r="G21" s="7">
        <v>0.36099999999999999</v>
      </c>
      <c r="H21" s="7">
        <v>0.36199999999999999</v>
      </c>
      <c r="I21" s="7">
        <v>3.5000000000000003E-2</v>
      </c>
      <c r="J21" s="7">
        <v>3.5000000000000003E-2</v>
      </c>
      <c r="K21" s="8">
        <v>10.41</v>
      </c>
      <c r="L21" s="8">
        <v>10.42</v>
      </c>
      <c r="N21" s="8">
        <f t="shared" si="0"/>
        <v>21.164999999999999</v>
      </c>
      <c r="O21" s="8">
        <f t="shared" si="1"/>
        <v>0.50500000000000078</v>
      </c>
      <c r="P21" s="7">
        <f t="shared" si="2"/>
        <v>0.36149999999999999</v>
      </c>
      <c r="R21" s="7">
        <f t="shared" si="3"/>
        <v>3.5000000000000003E-2</v>
      </c>
      <c r="S21" s="7">
        <f t="shared" si="4"/>
        <v>0.01</v>
      </c>
      <c r="T21" s="7">
        <f t="shared" si="5"/>
        <v>10.414999999999999</v>
      </c>
      <c r="U21" s="7">
        <f t="shared" si="6"/>
        <v>0.31814356356150753</v>
      </c>
    </row>
    <row r="22" spans="5:21" x14ac:dyDescent="0.3">
      <c r="E22" s="8">
        <v>22</v>
      </c>
      <c r="F22" s="8">
        <v>22.01</v>
      </c>
      <c r="G22" s="7">
        <v>0.38900000000000001</v>
      </c>
      <c r="H22" s="7">
        <v>0.39</v>
      </c>
      <c r="I22" s="7">
        <v>3.6999999999999998E-2</v>
      </c>
      <c r="J22" s="7">
        <v>3.7999999999999999E-2</v>
      </c>
      <c r="K22" s="8">
        <v>11.21</v>
      </c>
      <c r="L22" s="8">
        <v>11.21</v>
      </c>
      <c r="N22" s="8">
        <f t="shared" si="0"/>
        <v>22.005000000000003</v>
      </c>
      <c r="O22" s="8">
        <f t="shared" si="1"/>
        <v>0.50500000000000078</v>
      </c>
      <c r="P22" s="7">
        <f t="shared" si="2"/>
        <v>0.38950000000000001</v>
      </c>
      <c r="R22" s="7">
        <f t="shared" si="3"/>
        <v>3.7499999999999999E-2</v>
      </c>
      <c r="S22" s="7">
        <f t="shared" si="4"/>
        <v>1.0500000000000001E-2</v>
      </c>
      <c r="T22" s="7">
        <f t="shared" si="5"/>
        <v>11.21</v>
      </c>
      <c r="U22" s="7">
        <f t="shared" si="6"/>
        <v>0.33704650480312059</v>
      </c>
    </row>
    <row r="23" spans="5:21" x14ac:dyDescent="0.3">
      <c r="E23" s="8">
        <v>23.05</v>
      </c>
      <c r="F23" s="8">
        <v>23.05</v>
      </c>
      <c r="G23" s="7">
        <v>0.42299999999999999</v>
      </c>
      <c r="H23" s="7">
        <v>0.42399999999999999</v>
      </c>
      <c r="I23" s="7">
        <v>4.1000000000000002E-2</v>
      </c>
      <c r="J23" s="7">
        <v>4.1000000000000002E-2</v>
      </c>
      <c r="K23" s="8">
        <v>12.19</v>
      </c>
      <c r="L23" s="8">
        <v>12.19</v>
      </c>
      <c r="N23" s="8">
        <f t="shared" si="0"/>
        <v>23.05</v>
      </c>
      <c r="O23" s="8">
        <f t="shared" si="1"/>
        <v>0.5</v>
      </c>
      <c r="P23" s="7">
        <f t="shared" si="2"/>
        <v>0.42349999999999999</v>
      </c>
      <c r="R23" s="7">
        <f t="shared" si="3"/>
        <v>4.1000000000000002E-2</v>
      </c>
      <c r="S23" s="7">
        <f t="shared" si="4"/>
        <v>0.01</v>
      </c>
      <c r="T23" s="7">
        <f t="shared" si="5"/>
        <v>12.19</v>
      </c>
      <c r="U23" s="7">
        <f t="shared" si="6"/>
        <v>0.36651176570473148</v>
      </c>
    </row>
    <row r="24" spans="5:21" x14ac:dyDescent="0.3">
      <c r="E24" s="8">
        <v>24.12</v>
      </c>
      <c r="F24" s="8">
        <v>24.12</v>
      </c>
      <c r="G24" s="7">
        <v>0.45800000000000002</v>
      </c>
      <c r="H24" s="7">
        <v>0.45900000000000002</v>
      </c>
      <c r="I24" s="7">
        <v>4.3999999999999997E-2</v>
      </c>
      <c r="J24" s="7">
        <v>4.3999999999999997E-2</v>
      </c>
      <c r="K24" s="8">
        <v>13.2</v>
      </c>
      <c r="L24" s="8">
        <v>13.21</v>
      </c>
      <c r="N24" s="8">
        <f t="shared" si="0"/>
        <v>24.12</v>
      </c>
      <c r="O24" s="8">
        <f t="shared" si="1"/>
        <v>0.5</v>
      </c>
      <c r="P24" s="7">
        <f t="shared" si="2"/>
        <v>0.45850000000000002</v>
      </c>
      <c r="R24" s="7">
        <f t="shared" si="3"/>
        <v>4.3999999999999997E-2</v>
      </c>
      <c r="S24" s="7">
        <f t="shared" si="4"/>
        <v>0.01</v>
      </c>
      <c r="T24" s="7">
        <f t="shared" si="5"/>
        <v>13.205</v>
      </c>
      <c r="U24" s="7">
        <f t="shared" si="6"/>
        <v>0.4020293573528293</v>
      </c>
    </row>
    <row r="25" spans="5:21" x14ac:dyDescent="0.3">
      <c r="E25" s="8">
        <v>25.08</v>
      </c>
      <c r="F25" s="8">
        <v>25.09</v>
      </c>
      <c r="G25" s="7">
        <v>0.48899999999999999</v>
      </c>
      <c r="H25" s="7">
        <v>0.49</v>
      </c>
      <c r="I25" s="7">
        <v>4.7E-2</v>
      </c>
      <c r="J25" s="7">
        <v>4.7E-2</v>
      </c>
      <c r="K25" s="8">
        <v>14.12</v>
      </c>
      <c r="L25" s="8">
        <v>14.13</v>
      </c>
      <c r="N25" s="8">
        <f t="shared" si="0"/>
        <v>25.085000000000001</v>
      </c>
      <c r="O25" s="8">
        <f t="shared" si="1"/>
        <v>0.50500000000000078</v>
      </c>
      <c r="P25" s="7">
        <f t="shared" si="2"/>
        <v>0.48949999999999999</v>
      </c>
      <c r="R25" s="7">
        <f t="shared" si="3"/>
        <v>4.7E-2</v>
      </c>
      <c r="S25" s="7">
        <f t="shared" si="4"/>
        <v>0.01</v>
      </c>
      <c r="T25" s="7">
        <f t="shared" si="5"/>
        <v>14.125</v>
      </c>
      <c r="U25" s="7">
        <f t="shared" si="6"/>
        <v>0.42969062268903541</v>
      </c>
    </row>
    <row r="26" spans="5:21" x14ac:dyDescent="0.3">
      <c r="E26" s="8">
        <v>26.11</v>
      </c>
      <c r="F26" s="8">
        <v>26.12</v>
      </c>
      <c r="G26" s="7">
        <v>0.52200000000000002</v>
      </c>
      <c r="H26" s="7">
        <v>0.52300000000000002</v>
      </c>
      <c r="I26" s="7">
        <v>0.05</v>
      </c>
      <c r="J26" s="7">
        <v>0.05</v>
      </c>
      <c r="K26" s="8">
        <v>15.1</v>
      </c>
      <c r="L26" s="8">
        <v>15.11</v>
      </c>
      <c r="N26" s="8">
        <f t="shared" si="0"/>
        <v>26.115000000000002</v>
      </c>
      <c r="O26" s="8">
        <f t="shared" si="1"/>
        <v>0.50500000000000078</v>
      </c>
      <c r="P26" s="7">
        <f t="shared" si="2"/>
        <v>0.52249999999999996</v>
      </c>
      <c r="R26" s="7">
        <f t="shared" si="3"/>
        <v>0.05</v>
      </c>
      <c r="S26" s="7">
        <f t="shared" si="4"/>
        <v>0.01</v>
      </c>
      <c r="T26" s="7">
        <f t="shared" si="5"/>
        <v>15.105</v>
      </c>
      <c r="U26" s="7">
        <f t="shared" si="6"/>
        <v>0.45915588359064546</v>
      </c>
    </row>
    <row r="27" spans="5:21" x14ac:dyDescent="0.3">
      <c r="E27" s="8">
        <v>27.02</v>
      </c>
      <c r="F27" s="8">
        <v>27.02</v>
      </c>
      <c r="G27" s="7">
        <v>0.55200000000000005</v>
      </c>
      <c r="H27" s="7">
        <v>0.55300000000000005</v>
      </c>
      <c r="I27" s="7">
        <v>5.2999999999999999E-2</v>
      </c>
      <c r="J27" s="7">
        <v>5.2999999999999999E-2</v>
      </c>
      <c r="K27" s="8">
        <v>15.99</v>
      </c>
      <c r="L27" s="8">
        <v>15.99</v>
      </c>
      <c r="N27" s="8">
        <f t="shared" si="0"/>
        <v>27.02</v>
      </c>
      <c r="O27" s="8">
        <f t="shared" si="1"/>
        <v>0.5</v>
      </c>
      <c r="P27" s="7">
        <f t="shared" si="2"/>
        <v>0.55249999999999999</v>
      </c>
      <c r="R27" s="7">
        <f t="shared" si="3"/>
        <v>5.2999999999999999E-2</v>
      </c>
      <c r="S27" s="7">
        <f t="shared" si="4"/>
        <v>0.01</v>
      </c>
      <c r="T27" s="7">
        <f t="shared" si="5"/>
        <v>15.99</v>
      </c>
      <c r="U27" s="7">
        <f t="shared" si="6"/>
        <v>0.48076481818036559</v>
      </c>
    </row>
    <row r="28" spans="5:21" x14ac:dyDescent="0.3">
      <c r="E28" s="8">
        <v>28.16</v>
      </c>
      <c r="F28" s="8">
        <v>28.16</v>
      </c>
      <c r="G28" s="7">
        <v>0.58899999999999997</v>
      </c>
      <c r="H28" s="7">
        <v>0.59</v>
      </c>
      <c r="I28" s="7">
        <v>5.7000000000000002E-2</v>
      </c>
      <c r="J28" s="7">
        <v>5.7000000000000002E-2</v>
      </c>
      <c r="K28" s="8">
        <v>17.07</v>
      </c>
      <c r="L28" s="8">
        <v>17.07</v>
      </c>
      <c r="N28" s="8">
        <f t="shared" si="0"/>
        <v>28.16</v>
      </c>
      <c r="O28" s="8">
        <f t="shared" si="1"/>
        <v>0.5</v>
      </c>
      <c r="P28" s="7">
        <f t="shared" si="2"/>
        <v>0.58949999999999991</v>
      </c>
      <c r="R28" s="7">
        <f t="shared" si="3"/>
        <v>5.7000000000000002E-2</v>
      </c>
      <c r="S28" s="7">
        <f t="shared" si="4"/>
        <v>0.01</v>
      </c>
      <c r="T28" s="7">
        <f t="shared" si="5"/>
        <v>17.07</v>
      </c>
      <c r="U28" s="7">
        <f t="shared" si="6"/>
        <v>0.51323673835765105</v>
      </c>
    </row>
    <row r="29" spans="5:21" x14ac:dyDescent="0.3">
      <c r="E29" s="8">
        <v>28.99</v>
      </c>
      <c r="F29" s="8">
        <v>29</v>
      </c>
      <c r="G29" s="7">
        <v>0.61599999999999999</v>
      </c>
      <c r="H29" s="7">
        <v>0.61699999999999999</v>
      </c>
      <c r="I29" s="7">
        <v>5.8999999999999997E-2</v>
      </c>
      <c r="J29" s="7">
        <v>5.8999999999999997E-2</v>
      </c>
      <c r="K29" s="8">
        <v>17.87</v>
      </c>
      <c r="L29" s="8">
        <v>17.88</v>
      </c>
      <c r="N29" s="8">
        <f t="shared" si="0"/>
        <v>28.994999999999997</v>
      </c>
      <c r="O29" s="8">
        <f t="shared" si="1"/>
        <v>0.50500000000000078</v>
      </c>
      <c r="P29" s="7">
        <f t="shared" si="2"/>
        <v>0.61650000000000005</v>
      </c>
      <c r="R29" s="7">
        <f t="shared" si="3"/>
        <v>5.8999999999999997E-2</v>
      </c>
      <c r="S29" s="7">
        <f t="shared" si="4"/>
        <v>0.01</v>
      </c>
      <c r="T29" s="7">
        <f t="shared" si="5"/>
        <v>17.875</v>
      </c>
      <c r="U29" s="7">
        <f t="shared" si="6"/>
        <v>0.5424403455268304</v>
      </c>
    </row>
    <row r="30" spans="5:21" x14ac:dyDescent="0.3">
      <c r="E30" s="8">
        <v>30.02</v>
      </c>
      <c r="F30" s="8">
        <v>30.03</v>
      </c>
      <c r="G30" s="7">
        <v>0.64900000000000002</v>
      </c>
      <c r="H30" s="7">
        <v>0.65</v>
      </c>
      <c r="I30" s="7">
        <v>6.3E-2</v>
      </c>
      <c r="J30" s="7">
        <v>6.3E-2</v>
      </c>
      <c r="K30" s="8">
        <v>18.87</v>
      </c>
      <c r="L30" s="8">
        <v>18.88</v>
      </c>
      <c r="N30" s="8">
        <f t="shared" si="0"/>
        <v>30.024999999999999</v>
      </c>
      <c r="O30" s="8">
        <f t="shared" si="1"/>
        <v>0.50500000000000078</v>
      </c>
      <c r="P30" s="7">
        <f t="shared" si="2"/>
        <v>0.64949999999999997</v>
      </c>
      <c r="R30" s="7">
        <f t="shared" si="3"/>
        <v>6.3E-2</v>
      </c>
      <c r="S30" s="7">
        <f t="shared" si="4"/>
        <v>0.01</v>
      </c>
      <c r="T30" s="7">
        <f t="shared" si="5"/>
        <v>18.875</v>
      </c>
      <c r="U30" s="7">
        <f t="shared" si="6"/>
        <v>0.57250693828357624</v>
      </c>
    </row>
    <row r="35" spans="6:6" x14ac:dyDescent="0.3">
      <c r="F35" s="7"/>
    </row>
    <row r="36" spans="6:6" x14ac:dyDescent="0.3">
      <c r="F36" s="7"/>
    </row>
    <row r="37" spans="6:6" x14ac:dyDescent="0.3">
      <c r="F37" s="7"/>
    </row>
  </sheetData>
  <mergeCells count="16">
    <mergeCell ref="A1:C1"/>
    <mergeCell ref="N8:O8"/>
    <mergeCell ref="P8:Q8"/>
    <mergeCell ref="R8:S8"/>
    <mergeCell ref="T8:U8"/>
    <mergeCell ref="E3:L3"/>
    <mergeCell ref="E4:L4"/>
    <mergeCell ref="E5:L5"/>
    <mergeCell ref="K8:L8"/>
    <mergeCell ref="I8:J8"/>
    <mergeCell ref="G8:H8"/>
    <mergeCell ref="E8:F8"/>
    <mergeCell ref="N3:U3"/>
    <mergeCell ref="N4:U4"/>
    <mergeCell ref="N5:U5"/>
    <mergeCell ref="N6:U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686E-661D-4CD3-B342-80707C90CB71}">
  <sheetPr codeName="Sheet3"/>
  <dimension ref="A1:U37"/>
  <sheetViews>
    <sheetView workbookViewId="0">
      <selection activeCell="C8" sqref="C8"/>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33</v>
      </c>
      <c r="B1" s="10"/>
      <c r="C1" s="10"/>
    </row>
    <row r="3" spans="1:21" x14ac:dyDescent="0.3">
      <c r="A3" s="1" t="s">
        <v>27</v>
      </c>
      <c r="E3" s="15" t="s">
        <v>53</v>
      </c>
      <c r="F3" s="15"/>
      <c r="G3" s="15"/>
      <c r="H3" s="15"/>
      <c r="I3" s="15"/>
      <c r="J3" s="15"/>
      <c r="K3" s="15"/>
      <c r="L3" s="15"/>
      <c r="N3" s="15" t="s">
        <v>54</v>
      </c>
      <c r="O3" s="15"/>
      <c r="P3" s="15"/>
      <c r="Q3" s="15"/>
      <c r="R3" s="15"/>
      <c r="S3" s="15"/>
      <c r="T3" s="15"/>
      <c r="U3" s="15"/>
    </row>
    <row r="4" spans="1:21" x14ac:dyDescent="0.3">
      <c r="A4" s="1"/>
      <c r="E4" s="12" t="s">
        <v>55</v>
      </c>
      <c r="F4" s="12"/>
      <c r="G4" s="12"/>
      <c r="H4" s="12"/>
      <c r="I4" s="12"/>
      <c r="J4" s="12"/>
      <c r="K4" s="12"/>
      <c r="L4" s="12"/>
      <c r="N4" s="12" t="s">
        <v>62</v>
      </c>
      <c r="O4" s="12"/>
      <c r="P4" s="12"/>
      <c r="Q4" s="12"/>
      <c r="R4" s="12"/>
      <c r="S4" s="12"/>
      <c r="T4" s="12"/>
      <c r="U4" s="12"/>
    </row>
    <row r="5" spans="1:21" x14ac:dyDescent="0.3">
      <c r="A5" s="1" t="s">
        <v>28</v>
      </c>
      <c r="B5" t="s">
        <v>2</v>
      </c>
      <c r="E5" s="12" t="s">
        <v>58</v>
      </c>
      <c r="F5" s="12"/>
      <c r="G5" s="12"/>
      <c r="H5" s="12"/>
      <c r="I5" s="12"/>
      <c r="J5" s="12"/>
      <c r="K5" s="12"/>
      <c r="L5" s="12"/>
      <c r="N5" s="12" t="s">
        <v>61</v>
      </c>
      <c r="O5" s="12"/>
      <c r="P5" s="12"/>
      <c r="Q5" s="12"/>
      <c r="R5" s="12"/>
      <c r="S5" s="12"/>
      <c r="T5" s="12"/>
      <c r="U5" s="12"/>
    </row>
    <row r="6" spans="1:21" x14ac:dyDescent="0.3">
      <c r="A6" s="1" t="s">
        <v>29</v>
      </c>
      <c r="B6" t="s">
        <v>8</v>
      </c>
      <c r="C6" t="s">
        <v>69</v>
      </c>
      <c r="N6" s="12" t="s">
        <v>64</v>
      </c>
      <c r="O6" s="12"/>
      <c r="P6" s="12"/>
      <c r="Q6" s="12"/>
      <c r="R6" s="12"/>
      <c r="S6" s="12"/>
      <c r="T6" s="12"/>
      <c r="U6" s="12"/>
    </row>
    <row r="7" spans="1:21" x14ac:dyDescent="0.3">
      <c r="A7" s="1" t="s">
        <v>30</v>
      </c>
      <c r="B7" t="s">
        <v>3</v>
      </c>
    </row>
    <row r="8" spans="1:21" x14ac:dyDescent="0.3">
      <c r="A8" s="1" t="s">
        <v>31</v>
      </c>
      <c r="B8" t="s">
        <v>4</v>
      </c>
      <c r="E8" s="13" t="s">
        <v>34</v>
      </c>
      <c r="F8" s="14"/>
      <c r="G8" s="13" t="s">
        <v>65</v>
      </c>
      <c r="H8" s="14"/>
      <c r="I8" s="13" t="s">
        <v>0</v>
      </c>
      <c r="J8" s="14"/>
      <c r="K8" s="13" t="s">
        <v>1</v>
      </c>
      <c r="L8" s="14"/>
      <c r="N8" s="13" t="s">
        <v>34</v>
      </c>
      <c r="O8" s="14"/>
      <c r="P8" s="13" t="s">
        <v>1</v>
      </c>
      <c r="Q8" s="14"/>
      <c r="R8" s="13" t="s">
        <v>0</v>
      </c>
      <c r="S8" s="14"/>
      <c r="T8" s="13" t="s">
        <v>1</v>
      </c>
      <c r="U8" s="14"/>
    </row>
    <row r="9" spans="1:21" x14ac:dyDescent="0.3">
      <c r="A9" s="1" t="s">
        <v>51</v>
      </c>
      <c r="B9" t="s">
        <v>5</v>
      </c>
      <c r="E9" s="2" t="s">
        <v>35</v>
      </c>
      <c r="F9" s="3" t="s">
        <v>20</v>
      </c>
      <c r="G9" s="2" t="s">
        <v>24</v>
      </c>
      <c r="H9" s="3" t="s">
        <v>18</v>
      </c>
      <c r="I9" s="2" t="s">
        <v>25</v>
      </c>
      <c r="J9" s="3" t="s">
        <v>20</v>
      </c>
      <c r="K9" s="2" t="s">
        <v>6</v>
      </c>
      <c r="L9" s="3"/>
      <c r="N9" s="2" t="s">
        <v>35</v>
      </c>
      <c r="O9" s="3" t="s">
        <v>26</v>
      </c>
      <c r="P9" s="2" t="s">
        <v>24</v>
      </c>
      <c r="Q9" s="3" t="s">
        <v>60</v>
      </c>
      <c r="R9" s="2" t="s">
        <v>25</v>
      </c>
      <c r="S9" s="3" t="s">
        <v>59</v>
      </c>
      <c r="T9" s="2" t="s">
        <v>6</v>
      </c>
      <c r="U9" s="3" t="s">
        <v>63</v>
      </c>
    </row>
    <row r="10" spans="1:21" x14ac:dyDescent="0.3">
      <c r="A10" s="1" t="s">
        <v>52</v>
      </c>
      <c r="E10" s="4" t="s">
        <v>56</v>
      </c>
      <c r="F10" s="5" t="s">
        <v>57</v>
      </c>
      <c r="G10" s="4" t="s">
        <v>49</v>
      </c>
      <c r="H10" s="5" t="s">
        <v>50</v>
      </c>
      <c r="I10" s="4" t="s">
        <v>49</v>
      </c>
      <c r="J10" s="5" t="s">
        <v>50</v>
      </c>
      <c r="K10" s="4" t="s">
        <v>49</v>
      </c>
      <c r="L10" s="5" t="s">
        <v>50</v>
      </c>
      <c r="N10" s="4" t="s">
        <v>15</v>
      </c>
      <c r="O10" s="5" t="s">
        <v>16</v>
      </c>
      <c r="P10" s="6" t="s">
        <v>18</v>
      </c>
      <c r="Q10" s="5" t="s">
        <v>19</v>
      </c>
      <c r="R10" s="4" t="s">
        <v>20</v>
      </c>
      <c r="S10" s="5" t="s">
        <v>21</v>
      </c>
      <c r="T10" s="4" t="s">
        <v>18</v>
      </c>
      <c r="U10" s="5" t="s">
        <v>19</v>
      </c>
    </row>
    <row r="11" spans="1:21" x14ac:dyDescent="0.3">
      <c r="A11" s="1"/>
      <c r="E11" s="8">
        <v>9.99</v>
      </c>
      <c r="F11" s="8">
        <v>10</v>
      </c>
      <c r="G11" s="7">
        <v>8.9999999999999993E-3</v>
      </c>
      <c r="H11" s="7">
        <v>0.01</v>
      </c>
      <c r="I11">
        <v>1E-3</v>
      </c>
      <c r="J11">
        <v>1E-3</v>
      </c>
      <c r="K11" s="7">
        <v>1.061E-2</v>
      </c>
      <c r="L11" s="7">
        <v>1.061E-2</v>
      </c>
      <c r="N11" s="8">
        <f>AVERAGE(E11:F11)</f>
        <v>9.995000000000001</v>
      </c>
      <c r="O11" s="8">
        <f>(F11-E11)/2+0.5</f>
        <v>0.50499999999999989</v>
      </c>
      <c r="P11" s="7">
        <f>AVERAGE(G11:H11)</f>
        <v>9.4999999999999998E-3</v>
      </c>
      <c r="R11" s="7">
        <f>AVERAGE(I11:J11)</f>
        <v>1E-3</v>
      </c>
      <c r="S11" s="7">
        <f>(J11-I11)/2+0.01</f>
        <v>0.01</v>
      </c>
      <c r="T11" s="7">
        <f>AVERAGE(K11:L11)</f>
        <v>1.061E-2</v>
      </c>
      <c r="U11" s="7">
        <f>(L11-K11)/2+T11*SQRT(0.03^2+0.002^2)</f>
        <v>3.190065491490731E-4</v>
      </c>
    </row>
    <row r="12" spans="1:21" x14ac:dyDescent="0.3">
      <c r="A12" s="1" t="s">
        <v>66</v>
      </c>
      <c r="B12" s="9">
        <v>25</v>
      </c>
      <c r="C12" s="9" t="s">
        <v>7</v>
      </c>
      <c r="E12" s="8">
        <v>10.97</v>
      </c>
      <c r="F12" s="8">
        <v>10.98</v>
      </c>
      <c r="G12" s="7">
        <v>0.02</v>
      </c>
      <c r="H12" s="7">
        <v>2.1000000000000001E-2</v>
      </c>
      <c r="I12">
        <v>2E-3</v>
      </c>
      <c r="J12">
        <v>2E-3</v>
      </c>
      <c r="K12" s="7">
        <v>0.43230000000000002</v>
      </c>
      <c r="L12" s="7">
        <v>0.43230000000000002</v>
      </c>
      <c r="N12" s="8">
        <f t="shared" ref="N12:N31" si="0">AVERAGE(E12:F12)</f>
        <v>10.975000000000001</v>
      </c>
      <c r="O12" s="8">
        <f t="shared" ref="O12:O31" si="1">(F12-E12)/2+0.5</f>
        <v>0.50499999999999989</v>
      </c>
      <c r="P12" s="7">
        <f t="shared" ref="P12:P31" si="2">AVERAGE(G12:H12)</f>
        <v>2.0500000000000001E-2</v>
      </c>
      <c r="R12" s="7">
        <f t="shared" ref="R12:R30" si="3">AVERAGE(I12:J12)</f>
        <v>2E-3</v>
      </c>
      <c r="S12" s="7">
        <f t="shared" ref="S12:S30" si="4">(J12-I12)/2+0.01</f>
        <v>0.01</v>
      </c>
      <c r="T12" s="7">
        <f t="shared" ref="T12:T30" si="5">AVERAGE(K12:L12)</f>
        <v>0.43230000000000002</v>
      </c>
      <c r="U12" s="7">
        <f t="shared" ref="U12:U30" si="6">(L12-K12)/2+T12*SQRT(0.03^2+0.002^2)</f>
        <v>1.2997788048741216E-2</v>
      </c>
    </row>
    <row r="13" spans="1:21" x14ac:dyDescent="0.3">
      <c r="E13" s="8">
        <v>12.02</v>
      </c>
      <c r="F13" s="8">
        <v>12.03</v>
      </c>
      <c r="G13" s="7">
        <v>5.5E-2</v>
      </c>
      <c r="H13" s="7">
        <v>5.6000000000000001E-2</v>
      </c>
      <c r="I13">
        <v>5.0000000000000001E-3</v>
      </c>
      <c r="J13">
        <v>5.0000000000000001E-3</v>
      </c>
      <c r="K13" s="7">
        <v>1.49</v>
      </c>
      <c r="L13" s="7">
        <v>1.492</v>
      </c>
      <c r="N13" s="8">
        <f t="shared" si="0"/>
        <v>12.024999999999999</v>
      </c>
      <c r="O13" s="8">
        <f t="shared" si="1"/>
        <v>0.50499999999999989</v>
      </c>
      <c r="P13" s="7">
        <f t="shared" si="2"/>
        <v>5.5500000000000001E-2</v>
      </c>
      <c r="R13" s="7">
        <f t="shared" si="3"/>
        <v>5.0000000000000001E-3</v>
      </c>
      <c r="S13" s="7">
        <f t="shared" si="4"/>
        <v>0.01</v>
      </c>
      <c r="T13" s="7">
        <f t="shared" si="5"/>
        <v>1.4910000000000001</v>
      </c>
      <c r="U13" s="7">
        <f t="shared" si="6"/>
        <v>4.5829289800308017E-2</v>
      </c>
    </row>
    <row r="14" spans="1:21" x14ac:dyDescent="0.3">
      <c r="E14" s="8">
        <v>13.02</v>
      </c>
      <c r="F14" s="8">
        <v>13.02</v>
      </c>
      <c r="G14" s="7">
        <v>8.7999999999999995E-2</v>
      </c>
      <c r="H14" s="7">
        <v>8.7999999999999995E-2</v>
      </c>
      <c r="I14">
        <v>8.0000000000000002E-3</v>
      </c>
      <c r="J14">
        <v>8.9999999999999993E-3</v>
      </c>
      <c r="K14" s="7">
        <v>2.4900000000000002</v>
      </c>
      <c r="L14" s="7">
        <v>2.492</v>
      </c>
      <c r="N14" s="8">
        <f t="shared" si="0"/>
        <v>13.02</v>
      </c>
      <c r="O14" s="8">
        <f t="shared" si="1"/>
        <v>0.5</v>
      </c>
      <c r="P14" s="7">
        <f t="shared" si="2"/>
        <v>8.7999999999999995E-2</v>
      </c>
      <c r="R14" s="7">
        <f t="shared" si="3"/>
        <v>8.5000000000000006E-3</v>
      </c>
      <c r="S14" s="7">
        <f t="shared" si="4"/>
        <v>1.0499999999999999E-2</v>
      </c>
      <c r="T14" s="7">
        <f t="shared" si="5"/>
        <v>2.4910000000000001</v>
      </c>
      <c r="U14" s="7">
        <f t="shared" si="6"/>
        <v>7.589588255705372E-2</v>
      </c>
    </row>
    <row r="15" spans="1:21" x14ac:dyDescent="0.3">
      <c r="E15" s="8">
        <v>13.98</v>
      </c>
      <c r="F15" s="8">
        <v>13.99</v>
      </c>
      <c r="G15" s="7">
        <v>0.12</v>
      </c>
      <c r="H15" s="7">
        <v>0.12</v>
      </c>
      <c r="I15">
        <v>1.2E-2</v>
      </c>
      <c r="J15">
        <v>1.2E-2</v>
      </c>
      <c r="K15" s="7">
        <v>3.4609999999999999</v>
      </c>
      <c r="L15" s="7">
        <v>3.4630000000000001</v>
      </c>
      <c r="N15" s="8">
        <f t="shared" si="0"/>
        <v>13.984999999999999</v>
      </c>
      <c r="O15" s="8">
        <f t="shared" si="1"/>
        <v>0.50499999999999989</v>
      </c>
      <c r="P15" s="7">
        <f t="shared" si="2"/>
        <v>0.12</v>
      </c>
      <c r="R15" s="7">
        <f t="shared" si="3"/>
        <v>1.2E-2</v>
      </c>
      <c r="S15" s="7">
        <f t="shared" si="4"/>
        <v>0.01</v>
      </c>
      <c r="T15" s="7">
        <f t="shared" si="5"/>
        <v>3.4619999999999997</v>
      </c>
      <c r="U15" s="7">
        <f t="shared" si="6"/>
        <v>0.10509054412385412</v>
      </c>
    </row>
    <row r="16" spans="1:21" x14ac:dyDescent="0.3">
      <c r="E16" s="8">
        <v>15.02</v>
      </c>
      <c r="F16" s="8">
        <v>15.02</v>
      </c>
      <c r="G16" s="7">
        <v>0.154</v>
      </c>
      <c r="H16" s="7">
        <v>0.154</v>
      </c>
      <c r="I16">
        <v>1.4999999999999999E-2</v>
      </c>
      <c r="J16">
        <v>1.4999999999999999E-2</v>
      </c>
      <c r="K16" s="7">
        <v>4.5129999999999999</v>
      </c>
      <c r="L16" s="7">
        <v>4.5170000000000003</v>
      </c>
      <c r="N16" s="8">
        <f t="shared" si="0"/>
        <v>15.02</v>
      </c>
      <c r="O16" s="8">
        <f t="shared" si="1"/>
        <v>0.5</v>
      </c>
      <c r="P16" s="7">
        <f t="shared" si="2"/>
        <v>0.154</v>
      </c>
      <c r="R16" s="7">
        <f t="shared" si="3"/>
        <v>1.4999999999999999E-2</v>
      </c>
      <c r="S16" s="7">
        <f t="shared" si="4"/>
        <v>0.01</v>
      </c>
      <c r="T16" s="7">
        <f t="shared" si="5"/>
        <v>4.5150000000000006</v>
      </c>
      <c r="U16" s="7">
        <f t="shared" si="6"/>
        <v>0.1377506662967076</v>
      </c>
    </row>
    <row r="17" spans="5:21" x14ac:dyDescent="0.3">
      <c r="E17" s="8">
        <v>16.03</v>
      </c>
      <c r="F17" s="8">
        <v>16.03</v>
      </c>
      <c r="G17" s="7">
        <v>0.187</v>
      </c>
      <c r="H17" s="7">
        <v>0.188</v>
      </c>
      <c r="I17">
        <v>1.7999999999999999E-2</v>
      </c>
      <c r="J17">
        <v>1.7999999999999999E-2</v>
      </c>
      <c r="K17" s="7">
        <v>5.5519999999999996</v>
      </c>
      <c r="L17" s="7">
        <v>5.5570000000000004</v>
      </c>
      <c r="N17" s="8">
        <f t="shared" si="0"/>
        <v>16.03</v>
      </c>
      <c r="O17" s="8">
        <f t="shared" si="1"/>
        <v>0.5</v>
      </c>
      <c r="P17" s="7">
        <f t="shared" si="2"/>
        <v>0.1875</v>
      </c>
      <c r="R17" s="7">
        <f t="shared" si="3"/>
        <v>1.7999999999999999E-2</v>
      </c>
      <c r="S17" s="7">
        <f t="shared" si="4"/>
        <v>0.01</v>
      </c>
      <c r="T17" s="7">
        <f t="shared" si="5"/>
        <v>5.5545</v>
      </c>
      <c r="U17" s="7">
        <f t="shared" si="6"/>
        <v>0.16950488946734502</v>
      </c>
    </row>
    <row r="18" spans="5:21" x14ac:dyDescent="0.3">
      <c r="E18" s="8">
        <v>17</v>
      </c>
      <c r="F18" s="8">
        <v>17</v>
      </c>
      <c r="G18" s="7">
        <v>0.219</v>
      </c>
      <c r="H18" s="7">
        <v>0.22</v>
      </c>
      <c r="I18">
        <v>2.1000000000000001E-2</v>
      </c>
      <c r="J18">
        <v>2.1000000000000001E-2</v>
      </c>
      <c r="K18" s="7">
        <v>6.5309999999999997</v>
      </c>
      <c r="L18" s="7">
        <v>6.5350000000000001</v>
      </c>
      <c r="N18" s="8">
        <f t="shared" si="0"/>
        <v>17</v>
      </c>
      <c r="O18" s="8">
        <f t="shared" si="1"/>
        <v>0.5</v>
      </c>
      <c r="P18" s="7">
        <f t="shared" si="2"/>
        <v>0.2195</v>
      </c>
      <c r="R18" s="7">
        <f t="shared" si="3"/>
        <v>2.1000000000000001E-2</v>
      </c>
      <c r="S18" s="7">
        <f t="shared" si="4"/>
        <v>0.01</v>
      </c>
      <c r="T18" s="7">
        <f t="shared" si="5"/>
        <v>6.5329999999999995</v>
      </c>
      <c r="U18" s="7">
        <f t="shared" si="6"/>
        <v>0.19842505047982062</v>
      </c>
    </row>
    <row r="19" spans="5:21" x14ac:dyDescent="0.3">
      <c r="E19" s="8">
        <v>18.010000000000002</v>
      </c>
      <c r="F19" s="8">
        <v>18.02</v>
      </c>
      <c r="G19" s="7">
        <v>0.253</v>
      </c>
      <c r="H19" s="7">
        <v>0.253</v>
      </c>
      <c r="I19">
        <v>2.4E-2</v>
      </c>
      <c r="J19">
        <v>2.4E-2</v>
      </c>
      <c r="K19" s="7">
        <v>7.5750000000000002</v>
      </c>
      <c r="L19" s="7">
        <v>7.577</v>
      </c>
      <c r="N19" s="8">
        <f t="shared" si="0"/>
        <v>18.015000000000001</v>
      </c>
      <c r="O19" s="8">
        <f t="shared" si="1"/>
        <v>0.50499999999999901</v>
      </c>
      <c r="P19" s="7">
        <f t="shared" si="2"/>
        <v>0.253</v>
      </c>
      <c r="R19" s="7">
        <f t="shared" si="3"/>
        <v>2.4E-2</v>
      </c>
      <c r="S19" s="7">
        <f t="shared" si="4"/>
        <v>0.01</v>
      </c>
      <c r="T19" s="7">
        <f t="shared" si="5"/>
        <v>7.5760000000000005</v>
      </c>
      <c r="U19" s="7">
        <f t="shared" si="6"/>
        <v>0.2287845067251062</v>
      </c>
    </row>
    <row r="20" spans="5:21" x14ac:dyDescent="0.3">
      <c r="E20" s="8">
        <v>19.04</v>
      </c>
      <c r="F20" s="8">
        <v>19.04</v>
      </c>
      <c r="G20" s="7">
        <v>0.28599999999999998</v>
      </c>
      <c r="H20" s="7">
        <v>0.28699999999999998</v>
      </c>
      <c r="I20">
        <v>2.8000000000000001E-2</v>
      </c>
      <c r="J20">
        <v>2.8000000000000001E-2</v>
      </c>
      <c r="K20" s="7">
        <v>8.6170000000000009</v>
      </c>
      <c r="L20" s="7">
        <v>8.6229999999999993</v>
      </c>
      <c r="N20" s="8">
        <f t="shared" si="0"/>
        <v>19.04</v>
      </c>
      <c r="O20" s="8">
        <f t="shared" si="1"/>
        <v>0.5</v>
      </c>
      <c r="P20" s="7">
        <f t="shared" si="2"/>
        <v>0.28649999999999998</v>
      </c>
      <c r="R20" s="7">
        <f t="shared" si="3"/>
        <v>2.8000000000000001E-2</v>
      </c>
      <c r="S20" s="7">
        <f t="shared" si="4"/>
        <v>0.01</v>
      </c>
      <c r="T20" s="7">
        <f t="shared" si="5"/>
        <v>8.620000000000001</v>
      </c>
      <c r="U20" s="7">
        <f t="shared" si="6"/>
        <v>0.26217402956314817</v>
      </c>
    </row>
    <row r="21" spans="5:21" x14ac:dyDescent="0.3">
      <c r="E21" s="8">
        <v>20.03</v>
      </c>
      <c r="F21" s="8">
        <v>20.03</v>
      </c>
      <c r="G21" s="7">
        <v>0.318</v>
      </c>
      <c r="H21" s="7">
        <v>0.318</v>
      </c>
      <c r="I21">
        <v>3.1E-2</v>
      </c>
      <c r="J21">
        <v>3.1E-2</v>
      </c>
      <c r="K21" s="7">
        <v>9.6289999999999996</v>
      </c>
      <c r="L21" s="7">
        <v>9.6349999999999998</v>
      </c>
      <c r="N21" s="8">
        <f t="shared" si="0"/>
        <v>20.03</v>
      </c>
      <c r="O21" s="8">
        <f t="shared" si="1"/>
        <v>0.5</v>
      </c>
      <c r="P21" s="7">
        <f t="shared" si="2"/>
        <v>0.318</v>
      </c>
      <c r="R21" s="7">
        <f t="shared" si="3"/>
        <v>3.1E-2</v>
      </c>
      <c r="S21" s="7">
        <f t="shared" si="4"/>
        <v>0.01</v>
      </c>
      <c r="T21" s="7">
        <f t="shared" si="5"/>
        <v>9.6319999999999997</v>
      </c>
      <c r="U21" s="7">
        <f t="shared" si="6"/>
        <v>0.29260142143297579</v>
      </c>
    </row>
    <row r="22" spans="5:21" x14ac:dyDescent="0.3">
      <c r="E22" s="8">
        <v>21.03</v>
      </c>
      <c r="F22" s="8">
        <v>21.04</v>
      </c>
      <c r="G22" s="7">
        <v>0.34699999999999998</v>
      </c>
      <c r="H22" s="7">
        <v>0.34699999999999998</v>
      </c>
      <c r="I22">
        <v>3.3000000000000002E-2</v>
      </c>
      <c r="J22">
        <v>3.3000000000000002E-2</v>
      </c>
      <c r="K22" s="8">
        <v>10.62</v>
      </c>
      <c r="L22" s="8">
        <v>10.62</v>
      </c>
      <c r="N22" s="8">
        <f t="shared" si="0"/>
        <v>21.035</v>
      </c>
      <c r="O22" s="8">
        <f t="shared" si="1"/>
        <v>0.50499999999999901</v>
      </c>
      <c r="P22" s="7">
        <f t="shared" si="2"/>
        <v>0.34699999999999998</v>
      </c>
      <c r="R22" s="7">
        <f t="shared" si="3"/>
        <v>3.3000000000000002E-2</v>
      </c>
      <c r="S22" s="7">
        <f t="shared" si="4"/>
        <v>0.01</v>
      </c>
      <c r="T22" s="7">
        <f t="shared" si="5"/>
        <v>10.62</v>
      </c>
      <c r="U22" s="7">
        <f t="shared" si="6"/>
        <v>0.3193072150766405</v>
      </c>
    </row>
    <row r="23" spans="5:21" x14ac:dyDescent="0.3">
      <c r="E23" s="8">
        <v>22.04</v>
      </c>
      <c r="F23" s="8">
        <v>22.04</v>
      </c>
      <c r="G23" s="7">
        <v>0.378</v>
      </c>
      <c r="H23" s="7">
        <v>0.379</v>
      </c>
      <c r="I23">
        <v>3.6999999999999998E-2</v>
      </c>
      <c r="J23">
        <v>3.6999999999999998E-2</v>
      </c>
      <c r="K23" s="8">
        <v>11.654999999999999</v>
      </c>
      <c r="L23" s="8">
        <v>11.654999999999999</v>
      </c>
      <c r="N23" s="8">
        <f t="shared" si="0"/>
        <v>22.04</v>
      </c>
      <c r="O23" s="8">
        <f t="shared" si="1"/>
        <v>0.5</v>
      </c>
      <c r="P23" s="7">
        <f t="shared" si="2"/>
        <v>0.3785</v>
      </c>
      <c r="R23" s="7">
        <f t="shared" si="3"/>
        <v>3.6999999999999998E-2</v>
      </c>
      <c r="S23" s="7">
        <f t="shared" si="4"/>
        <v>0.01</v>
      </c>
      <c r="T23" s="7">
        <f t="shared" si="5"/>
        <v>11.654999999999999</v>
      </c>
      <c r="U23" s="7">
        <f t="shared" si="6"/>
        <v>0.35042613857987248</v>
      </c>
    </row>
    <row r="24" spans="5:21" x14ac:dyDescent="0.3">
      <c r="E24" s="8">
        <v>23.03</v>
      </c>
      <c r="F24" s="8">
        <v>23.04</v>
      </c>
      <c r="G24" s="7">
        <v>0.41099999999999998</v>
      </c>
      <c r="H24" s="7">
        <v>0.41199999999999998</v>
      </c>
      <c r="I24">
        <v>0.04</v>
      </c>
      <c r="J24">
        <v>0.04</v>
      </c>
      <c r="K24" s="8">
        <v>12.664999999999999</v>
      </c>
      <c r="L24" s="8">
        <v>12.664999999999999</v>
      </c>
      <c r="N24" s="8">
        <f t="shared" si="0"/>
        <v>23.035</v>
      </c>
      <c r="O24" s="8">
        <f t="shared" si="1"/>
        <v>0.50499999999999901</v>
      </c>
      <c r="P24" s="7">
        <f t="shared" si="2"/>
        <v>0.41149999999999998</v>
      </c>
      <c r="R24" s="7">
        <f t="shared" si="3"/>
        <v>0.04</v>
      </c>
      <c r="S24" s="7">
        <f t="shared" si="4"/>
        <v>0.01</v>
      </c>
      <c r="T24" s="7">
        <f t="shared" si="5"/>
        <v>12.664999999999999</v>
      </c>
      <c r="U24" s="7">
        <f t="shared" si="6"/>
        <v>0.38079339726418571</v>
      </c>
    </row>
    <row r="25" spans="5:21" x14ac:dyDescent="0.3">
      <c r="E25" s="8">
        <v>23.99</v>
      </c>
      <c r="F25" s="8">
        <v>24</v>
      </c>
      <c r="G25" s="7">
        <v>0.442</v>
      </c>
      <c r="H25" s="7">
        <v>0.443</v>
      </c>
      <c r="I25">
        <v>4.2999999999999997E-2</v>
      </c>
      <c r="J25">
        <v>4.2999999999999997E-2</v>
      </c>
      <c r="K25" s="8">
        <v>13.645</v>
      </c>
      <c r="L25" s="8">
        <v>13.645</v>
      </c>
      <c r="N25" s="8">
        <f t="shared" si="0"/>
        <v>23.994999999999997</v>
      </c>
      <c r="O25" s="8">
        <f t="shared" si="1"/>
        <v>0.50500000000000078</v>
      </c>
      <c r="P25" s="7">
        <f t="shared" si="2"/>
        <v>0.4425</v>
      </c>
      <c r="R25" s="7">
        <f t="shared" si="3"/>
        <v>4.2999999999999997E-2</v>
      </c>
      <c r="S25" s="7">
        <f t="shared" si="4"/>
        <v>0.01</v>
      </c>
      <c r="T25" s="7">
        <f t="shared" si="5"/>
        <v>13.645</v>
      </c>
      <c r="U25" s="7">
        <f t="shared" si="6"/>
        <v>0.41025865816579665</v>
      </c>
    </row>
    <row r="26" spans="5:21" x14ac:dyDescent="0.3">
      <c r="E26" s="8">
        <v>25.03</v>
      </c>
      <c r="F26" s="8">
        <v>25.03</v>
      </c>
      <c r="G26" s="7">
        <v>0.47599999999999998</v>
      </c>
      <c r="H26" s="7">
        <v>0.47699999999999998</v>
      </c>
      <c r="I26">
        <v>4.5999999999999999E-2</v>
      </c>
      <c r="J26">
        <v>4.5999999999999999E-2</v>
      </c>
      <c r="K26" s="8">
        <v>14.695</v>
      </c>
      <c r="L26" s="8">
        <v>14.695</v>
      </c>
      <c r="N26" s="8">
        <f t="shared" si="0"/>
        <v>25.03</v>
      </c>
      <c r="O26" s="8">
        <f t="shared" si="1"/>
        <v>0.5</v>
      </c>
      <c r="P26" s="7">
        <f t="shared" si="2"/>
        <v>0.47649999999999998</v>
      </c>
      <c r="R26" s="7">
        <f t="shared" si="3"/>
        <v>4.5999999999999999E-2</v>
      </c>
      <c r="S26" s="7">
        <f t="shared" si="4"/>
        <v>0.01</v>
      </c>
      <c r="T26" s="7">
        <f t="shared" si="5"/>
        <v>14.695</v>
      </c>
      <c r="U26" s="7">
        <f t="shared" si="6"/>
        <v>0.44182858056037977</v>
      </c>
    </row>
    <row r="27" spans="5:21" x14ac:dyDescent="0.3">
      <c r="E27" s="8">
        <v>26</v>
      </c>
      <c r="F27" s="8">
        <v>26</v>
      </c>
      <c r="G27" s="7">
        <v>0.50700000000000001</v>
      </c>
      <c r="H27" s="7">
        <v>0.50800000000000001</v>
      </c>
      <c r="I27">
        <v>4.9000000000000002E-2</v>
      </c>
      <c r="J27">
        <v>4.9000000000000002E-2</v>
      </c>
      <c r="K27" s="8">
        <v>15.695</v>
      </c>
      <c r="L27" s="8">
        <v>15.695</v>
      </c>
      <c r="N27" s="8">
        <f t="shared" si="0"/>
        <v>26</v>
      </c>
      <c r="O27" s="8">
        <f t="shared" si="1"/>
        <v>0.5</v>
      </c>
      <c r="P27" s="7">
        <f t="shared" si="2"/>
        <v>0.50750000000000006</v>
      </c>
      <c r="R27" s="7">
        <f t="shared" si="3"/>
        <v>4.9000000000000002E-2</v>
      </c>
      <c r="S27" s="7">
        <f t="shared" si="4"/>
        <v>0.01</v>
      </c>
      <c r="T27" s="7">
        <f t="shared" si="5"/>
        <v>15.695</v>
      </c>
      <c r="U27" s="7">
        <f t="shared" si="6"/>
        <v>0.47189517331712555</v>
      </c>
    </row>
    <row r="28" spans="5:21" x14ac:dyDescent="0.3">
      <c r="E28" s="8">
        <v>27.01</v>
      </c>
      <c r="F28" s="8">
        <v>27.01</v>
      </c>
      <c r="G28" s="7">
        <v>0.54</v>
      </c>
      <c r="H28" s="7">
        <v>0.54100000000000004</v>
      </c>
      <c r="I28">
        <v>5.1999999999999998E-2</v>
      </c>
      <c r="J28">
        <v>5.1999999999999998E-2</v>
      </c>
      <c r="K28" s="8">
        <v>16.72</v>
      </c>
      <c r="L28" s="8">
        <v>16.739999999999998</v>
      </c>
      <c r="N28" s="8">
        <f t="shared" si="0"/>
        <v>27.01</v>
      </c>
      <c r="O28" s="8">
        <f t="shared" si="1"/>
        <v>0.5</v>
      </c>
      <c r="P28" s="7">
        <f t="shared" si="2"/>
        <v>0.54049999999999998</v>
      </c>
      <c r="R28" s="7">
        <f t="shared" si="3"/>
        <v>5.1999999999999998E-2</v>
      </c>
      <c r="S28" s="7">
        <f t="shared" si="4"/>
        <v>0.01</v>
      </c>
      <c r="T28" s="7">
        <f t="shared" si="5"/>
        <v>16.729999999999997</v>
      </c>
      <c r="U28" s="7">
        <f t="shared" si="6"/>
        <v>0.51301409682035715</v>
      </c>
    </row>
    <row r="29" spans="5:21" x14ac:dyDescent="0.3">
      <c r="E29" s="8">
        <v>28.02</v>
      </c>
      <c r="F29" s="8">
        <v>28.02</v>
      </c>
      <c r="G29" s="7">
        <v>0.57299999999999995</v>
      </c>
      <c r="H29" s="7">
        <v>0.57399999999999995</v>
      </c>
      <c r="I29">
        <v>5.5E-2</v>
      </c>
      <c r="J29">
        <v>5.5E-2</v>
      </c>
      <c r="K29" s="8">
        <v>17.754999999999999</v>
      </c>
      <c r="L29" s="8">
        <v>17.754999999999999</v>
      </c>
      <c r="N29" s="8">
        <f t="shared" si="0"/>
        <v>28.02</v>
      </c>
      <c r="O29" s="8">
        <f t="shared" si="1"/>
        <v>0.5</v>
      </c>
      <c r="P29" s="7">
        <f t="shared" si="2"/>
        <v>0.5734999999999999</v>
      </c>
      <c r="R29" s="7">
        <f t="shared" si="3"/>
        <v>5.5E-2</v>
      </c>
      <c r="S29" s="7">
        <f t="shared" si="4"/>
        <v>0.01</v>
      </c>
      <c r="T29" s="7">
        <f t="shared" si="5"/>
        <v>17.754999999999999</v>
      </c>
      <c r="U29" s="7">
        <f t="shared" si="6"/>
        <v>0.53383235439602195</v>
      </c>
    </row>
    <row r="30" spans="5:21" x14ac:dyDescent="0.3">
      <c r="E30" s="8">
        <v>29</v>
      </c>
      <c r="F30" s="8">
        <v>29.01</v>
      </c>
      <c r="G30" s="7">
        <v>0.60499999999999998</v>
      </c>
      <c r="H30" s="7">
        <v>0.60599999999999998</v>
      </c>
      <c r="I30">
        <v>5.8000000000000003E-2</v>
      </c>
      <c r="J30">
        <v>5.8000000000000003E-2</v>
      </c>
      <c r="K30" s="8">
        <v>18.765000000000001</v>
      </c>
      <c r="L30" s="8">
        <v>18.765000000000001</v>
      </c>
      <c r="N30" s="8">
        <f t="shared" si="0"/>
        <v>29.005000000000003</v>
      </c>
      <c r="O30" s="8">
        <f t="shared" si="1"/>
        <v>0.50500000000000078</v>
      </c>
      <c r="P30" s="7">
        <f t="shared" si="2"/>
        <v>0.60549999999999993</v>
      </c>
      <c r="R30" s="7">
        <f t="shared" si="3"/>
        <v>5.8000000000000003E-2</v>
      </c>
      <c r="S30" s="7">
        <f t="shared" si="4"/>
        <v>0.01</v>
      </c>
      <c r="T30" s="7">
        <f t="shared" si="5"/>
        <v>18.765000000000001</v>
      </c>
      <c r="U30" s="7">
        <f t="shared" si="6"/>
        <v>0.56419961308033528</v>
      </c>
    </row>
    <row r="31" spans="5:21" x14ac:dyDescent="0.3">
      <c r="E31" s="8">
        <v>30.01</v>
      </c>
      <c r="F31" s="8">
        <v>30.01</v>
      </c>
      <c r="G31" s="7">
        <v>0.63800000000000001</v>
      </c>
      <c r="H31" s="7">
        <v>0.63800000000000001</v>
      </c>
      <c r="I31">
        <v>6.0999999999999999E-2</v>
      </c>
      <c r="J31">
        <v>6.0999999999999999E-2</v>
      </c>
      <c r="K31" s="8">
        <v>19.7</v>
      </c>
      <c r="L31" s="8">
        <v>19.899999999999999</v>
      </c>
      <c r="N31" s="8">
        <f t="shared" si="0"/>
        <v>30.01</v>
      </c>
      <c r="O31" s="8">
        <f t="shared" si="1"/>
        <v>0.5</v>
      </c>
      <c r="P31" s="7">
        <f t="shared" si="2"/>
        <v>0.63800000000000001</v>
      </c>
      <c r="R31" s="7">
        <f t="shared" ref="R31" si="7">AVERAGE(I31:J31)</f>
        <v>6.0999999999999999E-2</v>
      </c>
      <c r="S31" s="7">
        <f t="shared" ref="S31" si="8">(J31-I31)/2+0.01</f>
        <v>0.01</v>
      </c>
      <c r="T31" s="7">
        <f t="shared" ref="T31" si="9">AVERAGE(K31:L31)</f>
        <v>19.799999999999997</v>
      </c>
      <c r="U31" s="7">
        <f t="shared" ref="U31" si="10">(L31-K31)/2+T31*SQRT(0.03^2+0.002^2)</f>
        <v>0.69531853658356668</v>
      </c>
    </row>
    <row r="32" spans="5:21" x14ac:dyDescent="0.3">
      <c r="R32" s="7"/>
      <c r="S32" s="7"/>
      <c r="T32" s="7"/>
      <c r="U32" s="7"/>
    </row>
    <row r="35" spans="6:6" x14ac:dyDescent="0.3">
      <c r="F35" s="7"/>
    </row>
    <row r="36" spans="6:6" x14ac:dyDescent="0.3">
      <c r="F36" s="7"/>
    </row>
    <row r="37" spans="6:6" x14ac:dyDescent="0.3">
      <c r="F37" s="7"/>
    </row>
  </sheetData>
  <mergeCells count="16">
    <mergeCell ref="N6:U6"/>
    <mergeCell ref="E8:F8"/>
    <mergeCell ref="G8:H8"/>
    <mergeCell ref="I8:J8"/>
    <mergeCell ref="K8:L8"/>
    <mergeCell ref="N8:O8"/>
    <mergeCell ref="P8:Q8"/>
    <mergeCell ref="R8:S8"/>
    <mergeCell ref="T8:U8"/>
    <mergeCell ref="E5:L5"/>
    <mergeCell ref="N5:U5"/>
    <mergeCell ref="A1:C1"/>
    <mergeCell ref="E3:L3"/>
    <mergeCell ref="N3:U3"/>
    <mergeCell ref="E4:L4"/>
    <mergeCell ref="N4:U4"/>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F2374-53DE-46C9-881B-C6743F4ED69D}">
  <sheetPr codeName="Sheet4"/>
  <dimension ref="A1:U37"/>
  <sheetViews>
    <sheetView tabSelected="1" workbookViewId="0">
      <selection activeCell="C8" sqref="C8"/>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33</v>
      </c>
      <c r="B1" s="10"/>
      <c r="C1" s="10"/>
    </row>
    <row r="3" spans="1:21" x14ac:dyDescent="0.3">
      <c r="A3" s="1" t="s">
        <v>27</v>
      </c>
      <c r="E3" s="15" t="s">
        <v>53</v>
      </c>
      <c r="F3" s="15"/>
      <c r="G3" s="15"/>
      <c r="H3" s="15"/>
      <c r="I3" s="15"/>
      <c r="J3" s="15"/>
      <c r="K3" s="15"/>
      <c r="L3" s="15"/>
      <c r="N3" s="15" t="s">
        <v>54</v>
      </c>
      <c r="O3" s="15"/>
      <c r="P3" s="15"/>
      <c r="Q3" s="15"/>
      <c r="R3" s="15"/>
      <c r="S3" s="15"/>
      <c r="T3" s="15"/>
      <c r="U3" s="15"/>
    </row>
    <row r="4" spans="1:21" x14ac:dyDescent="0.3">
      <c r="A4" s="1"/>
      <c r="E4" s="12" t="s">
        <v>55</v>
      </c>
      <c r="F4" s="12"/>
      <c r="G4" s="12"/>
      <c r="H4" s="12"/>
      <c r="I4" s="12"/>
      <c r="J4" s="12"/>
      <c r="K4" s="12"/>
      <c r="L4" s="12"/>
      <c r="N4" s="12" t="s">
        <v>62</v>
      </c>
      <c r="O4" s="12"/>
      <c r="P4" s="12"/>
      <c r="Q4" s="12"/>
      <c r="R4" s="12"/>
      <c r="S4" s="12"/>
      <c r="T4" s="12"/>
      <c r="U4" s="12"/>
    </row>
    <row r="5" spans="1:21" x14ac:dyDescent="0.3">
      <c r="A5" s="1" t="s">
        <v>28</v>
      </c>
      <c r="B5" t="s">
        <v>2</v>
      </c>
      <c r="E5" s="12" t="s">
        <v>58</v>
      </c>
      <c r="F5" s="12"/>
      <c r="G5" s="12"/>
      <c r="H5" s="12"/>
      <c r="I5" s="12"/>
      <c r="J5" s="12"/>
      <c r="K5" s="12"/>
      <c r="L5" s="12"/>
      <c r="N5" s="12" t="s">
        <v>61</v>
      </c>
      <c r="O5" s="12"/>
      <c r="P5" s="12"/>
      <c r="Q5" s="12"/>
      <c r="R5" s="12"/>
      <c r="S5" s="12"/>
      <c r="T5" s="12"/>
      <c r="U5" s="12"/>
    </row>
    <row r="6" spans="1:21" x14ac:dyDescent="0.3">
      <c r="A6" s="1" t="s">
        <v>29</v>
      </c>
      <c r="B6" t="s">
        <v>8</v>
      </c>
      <c r="C6" t="s">
        <v>69</v>
      </c>
      <c r="N6" s="12" t="s">
        <v>64</v>
      </c>
      <c r="O6" s="12"/>
      <c r="P6" s="12"/>
      <c r="Q6" s="12"/>
      <c r="R6" s="12"/>
      <c r="S6" s="12"/>
      <c r="T6" s="12"/>
      <c r="U6" s="12"/>
    </row>
    <row r="7" spans="1:21" x14ac:dyDescent="0.3">
      <c r="A7" s="1" t="s">
        <v>30</v>
      </c>
      <c r="B7" t="s">
        <v>3</v>
      </c>
    </row>
    <row r="8" spans="1:21" x14ac:dyDescent="0.3">
      <c r="A8" s="1" t="s">
        <v>31</v>
      </c>
      <c r="B8" t="s">
        <v>4</v>
      </c>
      <c r="E8" s="13" t="s">
        <v>68</v>
      </c>
      <c r="F8" s="14"/>
      <c r="G8" s="13" t="s">
        <v>65</v>
      </c>
      <c r="H8" s="14"/>
      <c r="I8" s="13" t="s">
        <v>0</v>
      </c>
      <c r="J8" s="14"/>
      <c r="K8" s="13" t="s">
        <v>1</v>
      </c>
      <c r="L8" s="14"/>
      <c r="N8" s="13" t="s">
        <v>34</v>
      </c>
      <c r="O8" s="14"/>
      <c r="P8" s="13" t="s">
        <v>1</v>
      </c>
      <c r="Q8" s="14"/>
      <c r="R8" s="13" t="s">
        <v>0</v>
      </c>
      <c r="S8" s="14"/>
      <c r="T8" s="13" t="s">
        <v>1</v>
      </c>
      <c r="U8" s="14"/>
    </row>
    <row r="9" spans="1:21" x14ac:dyDescent="0.3">
      <c r="A9" s="1" t="s">
        <v>51</v>
      </c>
      <c r="B9" t="s">
        <v>5</v>
      </c>
      <c r="E9" s="2" t="s">
        <v>17</v>
      </c>
      <c r="F9" s="3" t="s">
        <v>15</v>
      </c>
      <c r="G9" s="2" t="s">
        <v>24</v>
      </c>
      <c r="H9" s="3" t="s">
        <v>18</v>
      </c>
      <c r="I9" s="2" t="s">
        <v>25</v>
      </c>
      <c r="J9" s="3" t="s">
        <v>20</v>
      </c>
      <c r="K9" s="2" t="s">
        <v>6</v>
      </c>
      <c r="L9" s="3"/>
      <c r="N9" s="2" t="s">
        <v>35</v>
      </c>
      <c r="O9" s="3" t="s">
        <v>26</v>
      </c>
      <c r="P9" s="2" t="s">
        <v>24</v>
      </c>
      <c r="Q9" s="3" t="s">
        <v>60</v>
      </c>
      <c r="R9" s="2" t="s">
        <v>25</v>
      </c>
      <c r="S9" s="3" t="s">
        <v>59</v>
      </c>
      <c r="T9" s="2" t="s">
        <v>6</v>
      </c>
      <c r="U9" s="3" t="s">
        <v>63</v>
      </c>
    </row>
    <row r="10" spans="1:21" x14ac:dyDescent="0.3">
      <c r="A10" s="1" t="s">
        <v>52</v>
      </c>
      <c r="E10" s="4" t="s">
        <v>56</v>
      </c>
      <c r="F10" s="5" t="s">
        <v>57</v>
      </c>
      <c r="G10" s="4" t="s">
        <v>49</v>
      </c>
      <c r="H10" s="5" t="s">
        <v>50</v>
      </c>
      <c r="I10" s="4" t="s">
        <v>49</v>
      </c>
      <c r="J10" s="5" t="s">
        <v>50</v>
      </c>
      <c r="K10" s="4" t="s">
        <v>49</v>
      </c>
      <c r="L10" s="5" t="s">
        <v>50</v>
      </c>
      <c r="N10" s="4" t="s">
        <v>15</v>
      </c>
      <c r="O10" s="5" t="s">
        <v>16</v>
      </c>
      <c r="P10" s="6" t="s">
        <v>18</v>
      </c>
      <c r="Q10" s="5" t="s">
        <v>19</v>
      </c>
      <c r="R10" s="4" t="s">
        <v>20</v>
      </c>
      <c r="S10" s="5" t="s">
        <v>21</v>
      </c>
      <c r="T10" s="4" t="s">
        <v>18</v>
      </c>
      <c r="U10" s="5" t="s">
        <v>19</v>
      </c>
    </row>
    <row r="11" spans="1:21" x14ac:dyDescent="0.3">
      <c r="A11" s="1"/>
      <c r="E11" s="8">
        <v>25</v>
      </c>
      <c r="F11" s="8">
        <v>25</v>
      </c>
      <c r="G11">
        <v>0.154</v>
      </c>
      <c r="H11">
        <v>0.155</v>
      </c>
      <c r="I11">
        <v>1.4999999999999999E-2</v>
      </c>
      <c r="J11">
        <v>1.4999999999999999E-2</v>
      </c>
      <c r="K11" s="7">
        <v>4.2249999999999996</v>
      </c>
      <c r="L11" s="7">
        <v>4.2279999999999998</v>
      </c>
      <c r="N11" s="8">
        <f>AVERAGE(E11:F11)</f>
        <v>25</v>
      </c>
      <c r="O11" s="8">
        <f>(F11-E11)/2+0.5</f>
        <v>0.5</v>
      </c>
      <c r="P11" s="7">
        <f>AVERAGE(G11:H11)</f>
        <v>0.1545</v>
      </c>
      <c r="R11" s="7">
        <f>AVERAGE(I11:J11)</f>
        <v>1.4999999999999999E-2</v>
      </c>
      <c r="S11" s="7">
        <f>(J11-I11)/2+0.01</f>
        <v>0.01</v>
      </c>
      <c r="T11" s="7">
        <f>AVERAGE(K11:L11)</f>
        <v>4.2264999999999997</v>
      </c>
      <c r="U11" s="7">
        <f>(L11-K11)/2+T11*SQRT(0.03^2+0.002^2)</f>
        <v>0.12857645428638623</v>
      </c>
    </row>
    <row r="12" spans="1:21" x14ac:dyDescent="0.3">
      <c r="A12" s="1" t="s">
        <v>67</v>
      </c>
      <c r="B12" s="9">
        <v>15.01</v>
      </c>
      <c r="C12" s="9" t="s">
        <v>32</v>
      </c>
      <c r="E12" s="8">
        <v>23</v>
      </c>
      <c r="F12" s="8">
        <v>23</v>
      </c>
      <c r="G12">
        <v>0.157</v>
      </c>
      <c r="H12">
        <v>0.158</v>
      </c>
      <c r="I12">
        <v>1.4999999999999999E-2</v>
      </c>
      <c r="J12">
        <v>1.4999999999999999E-2</v>
      </c>
      <c r="K12" s="7">
        <v>4.3550000000000004</v>
      </c>
      <c r="L12" s="7">
        <v>4.3570000000000002</v>
      </c>
      <c r="N12" s="8">
        <f t="shared" ref="N12:N19" si="0">AVERAGE(E12:F12)</f>
        <v>23</v>
      </c>
      <c r="O12" s="8">
        <f t="shared" ref="O12:O19" si="1">(F12-E12)/2+0.5</f>
        <v>0.5</v>
      </c>
      <c r="P12" s="7">
        <f t="shared" ref="P12:P19" si="2">AVERAGE(G12:H12)</f>
        <v>0.1575</v>
      </c>
      <c r="R12" s="7">
        <f t="shared" ref="R12:R19" si="3">AVERAGE(I12:J12)</f>
        <v>1.4999999999999999E-2</v>
      </c>
      <c r="S12" s="7">
        <f t="shared" ref="S12:S19" si="4">(J12-I12)/2+0.01</f>
        <v>0.01</v>
      </c>
      <c r="T12" s="7">
        <f t="shared" ref="T12:T19" si="5">AVERAGE(K12:L12)</f>
        <v>4.3559999999999999</v>
      </c>
      <c r="U12" s="7">
        <f t="shared" ref="U12:U19" si="6">(L12-K12)/2+T12*SQRT(0.03^2+0.002^2)</f>
        <v>0.13197007804838465</v>
      </c>
    </row>
    <row r="13" spans="1:21" x14ac:dyDescent="0.3">
      <c r="E13" s="8">
        <v>20</v>
      </c>
      <c r="F13" s="8">
        <v>20</v>
      </c>
      <c r="G13">
        <v>0.16200000000000001</v>
      </c>
      <c r="H13">
        <v>0.16300000000000001</v>
      </c>
      <c r="I13">
        <v>1.6E-2</v>
      </c>
      <c r="J13">
        <v>1.6E-2</v>
      </c>
      <c r="K13" s="7">
        <v>4.5590000000000002</v>
      </c>
      <c r="L13" s="7">
        <v>4.5620000000000003</v>
      </c>
      <c r="N13" s="8">
        <f t="shared" si="0"/>
        <v>20</v>
      </c>
      <c r="O13" s="8">
        <f t="shared" si="1"/>
        <v>0.5</v>
      </c>
      <c r="P13" s="7">
        <f t="shared" si="2"/>
        <v>0.16250000000000001</v>
      </c>
      <c r="R13" s="7">
        <f t="shared" si="3"/>
        <v>1.6E-2</v>
      </c>
      <c r="S13" s="7">
        <f t="shared" si="4"/>
        <v>0.01</v>
      </c>
      <c r="T13" s="7">
        <f t="shared" si="5"/>
        <v>4.5605000000000002</v>
      </c>
      <c r="U13" s="7">
        <f t="shared" si="6"/>
        <v>0.13861869626713935</v>
      </c>
    </row>
    <row r="14" spans="1:21" x14ac:dyDescent="0.3">
      <c r="E14" s="8">
        <v>17</v>
      </c>
      <c r="F14" s="8">
        <v>17</v>
      </c>
      <c r="G14">
        <v>0.16600000000000001</v>
      </c>
      <c r="H14">
        <v>0.16600000000000001</v>
      </c>
      <c r="I14">
        <v>1.6E-2</v>
      </c>
      <c r="J14">
        <v>1.6E-2</v>
      </c>
      <c r="K14" s="7">
        <v>4.7329999999999997</v>
      </c>
      <c r="L14" s="7">
        <v>4.7350000000000003</v>
      </c>
      <c r="N14" s="8">
        <f t="shared" si="0"/>
        <v>17</v>
      </c>
      <c r="O14" s="8">
        <f t="shared" si="1"/>
        <v>0.5</v>
      </c>
      <c r="P14" s="7">
        <f t="shared" si="2"/>
        <v>0.16600000000000001</v>
      </c>
      <c r="R14" s="7">
        <f t="shared" si="3"/>
        <v>1.6E-2</v>
      </c>
      <c r="S14" s="7">
        <f t="shared" si="4"/>
        <v>0.01</v>
      </c>
      <c r="T14" s="7">
        <f t="shared" si="5"/>
        <v>4.734</v>
      </c>
      <c r="U14" s="7">
        <f t="shared" si="6"/>
        <v>0.14333525011043502</v>
      </c>
    </row>
    <row r="15" spans="1:21" x14ac:dyDescent="0.3">
      <c r="E15" s="8">
        <v>15</v>
      </c>
      <c r="F15" s="8">
        <v>15</v>
      </c>
      <c r="G15">
        <v>0.16900000000000001</v>
      </c>
      <c r="H15">
        <v>0.17</v>
      </c>
      <c r="I15">
        <v>1.6E-2</v>
      </c>
      <c r="J15">
        <v>1.6E-2</v>
      </c>
      <c r="K15" s="7">
        <v>4.875</v>
      </c>
      <c r="L15" s="7">
        <v>4.88</v>
      </c>
      <c r="N15" s="8">
        <f t="shared" si="0"/>
        <v>15</v>
      </c>
      <c r="O15" s="8">
        <f t="shared" si="1"/>
        <v>0.5</v>
      </c>
      <c r="P15" s="7">
        <f t="shared" si="2"/>
        <v>0.16950000000000001</v>
      </c>
      <c r="R15" s="7">
        <f t="shared" si="3"/>
        <v>1.6E-2</v>
      </c>
      <c r="S15" s="7">
        <f t="shared" si="4"/>
        <v>0.01</v>
      </c>
      <c r="T15" s="7">
        <f t="shared" si="5"/>
        <v>4.8774999999999995</v>
      </c>
      <c r="U15" s="7">
        <f t="shared" si="6"/>
        <v>0.14914980617102763</v>
      </c>
    </row>
    <row r="16" spans="1:21" x14ac:dyDescent="0.3">
      <c r="E16" s="8">
        <v>12</v>
      </c>
      <c r="F16" s="8">
        <v>12</v>
      </c>
      <c r="G16">
        <v>0.17399999999999999</v>
      </c>
      <c r="H16">
        <v>0.17499999999999999</v>
      </c>
      <c r="I16">
        <v>1.7000000000000001E-2</v>
      </c>
      <c r="J16">
        <v>1.7000000000000001E-2</v>
      </c>
      <c r="K16" s="7">
        <v>5.0679999999999996</v>
      </c>
      <c r="L16" s="7">
        <v>5.07</v>
      </c>
      <c r="N16" s="8">
        <f t="shared" si="0"/>
        <v>12</v>
      </c>
      <c r="O16" s="8">
        <f t="shared" si="1"/>
        <v>0.5</v>
      </c>
      <c r="P16" s="7">
        <f t="shared" si="2"/>
        <v>0.17449999999999999</v>
      </c>
      <c r="R16" s="7">
        <f t="shared" si="3"/>
        <v>1.7000000000000001E-2</v>
      </c>
      <c r="S16" s="7">
        <f t="shared" si="4"/>
        <v>0.01</v>
      </c>
      <c r="T16" s="7">
        <f t="shared" si="5"/>
        <v>5.069</v>
      </c>
      <c r="U16" s="7">
        <f t="shared" si="6"/>
        <v>0.15340755868394487</v>
      </c>
    </row>
    <row r="17" spans="5:21" x14ac:dyDescent="0.3">
      <c r="E17" s="8">
        <v>10</v>
      </c>
      <c r="F17" s="8">
        <v>10</v>
      </c>
      <c r="G17">
        <v>0.17699999999999999</v>
      </c>
      <c r="H17">
        <v>0.17799999999999999</v>
      </c>
      <c r="I17">
        <v>1.7000000000000001E-2</v>
      </c>
      <c r="J17">
        <v>1.7000000000000001E-2</v>
      </c>
      <c r="K17" s="7">
        <v>5.1909999999999998</v>
      </c>
      <c r="L17" s="7">
        <v>5.194</v>
      </c>
      <c r="N17" s="8">
        <f t="shared" si="0"/>
        <v>10</v>
      </c>
      <c r="O17" s="8">
        <f t="shared" si="1"/>
        <v>0.5</v>
      </c>
      <c r="P17" s="7">
        <f t="shared" si="2"/>
        <v>0.17749999999999999</v>
      </c>
      <c r="R17" s="7">
        <f t="shared" si="3"/>
        <v>1.7000000000000001E-2</v>
      </c>
      <c r="S17" s="7">
        <f t="shared" si="4"/>
        <v>0.01</v>
      </c>
      <c r="T17" s="7">
        <f t="shared" si="5"/>
        <v>5.1924999999999999</v>
      </c>
      <c r="U17" s="7">
        <f t="shared" si="6"/>
        <v>0.15762078288940271</v>
      </c>
    </row>
    <row r="18" spans="5:21" x14ac:dyDescent="0.3">
      <c r="E18" s="8">
        <v>6.99</v>
      </c>
      <c r="F18" s="8">
        <v>7</v>
      </c>
      <c r="G18">
        <v>0.19400000000000001</v>
      </c>
      <c r="H18">
        <v>0.19500000000000001</v>
      </c>
      <c r="I18">
        <v>1.9E-2</v>
      </c>
      <c r="J18">
        <v>1.9E-2</v>
      </c>
      <c r="K18" s="7">
        <v>5.2619999999999996</v>
      </c>
      <c r="L18" s="7">
        <v>5.2720000000000002</v>
      </c>
      <c r="N18" s="8">
        <f t="shared" si="0"/>
        <v>6.9950000000000001</v>
      </c>
      <c r="O18" s="8">
        <f t="shared" si="1"/>
        <v>0.50499999999999989</v>
      </c>
      <c r="P18" s="7">
        <f t="shared" si="2"/>
        <v>0.19450000000000001</v>
      </c>
      <c r="R18" s="7">
        <f t="shared" si="3"/>
        <v>1.9E-2</v>
      </c>
      <c r="S18" s="7">
        <f t="shared" si="4"/>
        <v>0.01</v>
      </c>
      <c r="T18" s="7">
        <f t="shared" si="5"/>
        <v>5.2669999999999995</v>
      </c>
      <c r="U18" s="7">
        <f t="shared" si="6"/>
        <v>0.16336074404978052</v>
      </c>
    </row>
    <row r="19" spans="5:21" x14ac:dyDescent="0.3">
      <c r="E19" s="8">
        <v>25</v>
      </c>
      <c r="F19" s="8">
        <v>25</v>
      </c>
      <c r="G19">
        <v>0.154</v>
      </c>
      <c r="H19">
        <v>0.155</v>
      </c>
      <c r="I19">
        <v>1.4999999999999999E-2</v>
      </c>
      <c r="J19">
        <v>1.4999999999999999E-2</v>
      </c>
      <c r="K19" s="7">
        <v>4.2329999999999997</v>
      </c>
      <c r="L19" s="7">
        <v>4.24</v>
      </c>
      <c r="N19" s="8">
        <f t="shared" si="0"/>
        <v>25</v>
      </c>
      <c r="O19" s="8">
        <f t="shared" si="1"/>
        <v>0.5</v>
      </c>
      <c r="P19" s="7">
        <f t="shared" si="2"/>
        <v>0.1545</v>
      </c>
      <c r="R19" s="7">
        <f t="shared" si="3"/>
        <v>1.4999999999999999E-2</v>
      </c>
      <c r="S19" s="7">
        <f t="shared" si="4"/>
        <v>0.01</v>
      </c>
      <c r="T19" s="7">
        <f t="shared" si="5"/>
        <v>4.2364999999999995</v>
      </c>
      <c r="U19" s="7">
        <f t="shared" si="6"/>
        <v>0.13087712021395392</v>
      </c>
    </row>
    <row r="20" spans="5:21" x14ac:dyDescent="0.3">
      <c r="E20" s="8"/>
      <c r="F20" s="8"/>
      <c r="G20" s="7"/>
      <c r="H20" s="7"/>
      <c r="I20" s="7"/>
      <c r="J20" s="7"/>
      <c r="K20" s="7"/>
      <c r="L20" s="7"/>
      <c r="N20" s="8"/>
      <c r="O20" s="8"/>
      <c r="P20" s="7"/>
      <c r="R20" s="7"/>
      <c r="S20" s="7"/>
      <c r="T20" s="7"/>
      <c r="U20" s="7"/>
    </row>
    <row r="21" spans="5:21" x14ac:dyDescent="0.3">
      <c r="E21" s="8"/>
      <c r="F21" s="8"/>
      <c r="G21" s="7"/>
      <c r="H21" s="7"/>
      <c r="I21" s="7"/>
      <c r="J21" s="7"/>
      <c r="K21" s="8"/>
      <c r="L21" s="8"/>
      <c r="N21" s="8"/>
      <c r="O21" s="8"/>
      <c r="P21" s="7"/>
      <c r="R21" s="7"/>
      <c r="S21" s="7"/>
      <c r="T21" s="7"/>
      <c r="U21" s="7"/>
    </row>
    <row r="22" spans="5:21" x14ac:dyDescent="0.3">
      <c r="E22" s="8"/>
      <c r="F22" s="8"/>
      <c r="G22" s="7"/>
      <c r="H22" s="7"/>
      <c r="I22" s="7"/>
      <c r="J22" s="7"/>
      <c r="K22" s="8"/>
      <c r="L22" s="8"/>
      <c r="N22" s="8"/>
      <c r="O22" s="8"/>
      <c r="P22" s="7"/>
      <c r="R22" s="7"/>
      <c r="S22" s="7"/>
      <c r="T22" s="7"/>
      <c r="U22" s="7"/>
    </row>
    <row r="23" spans="5:21" x14ac:dyDescent="0.3">
      <c r="E23" s="8"/>
      <c r="F23" s="8"/>
      <c r="G23" s="7"/>
      <c r="H23" s="7"/>
      <c r="I23" s="7"/>
      <c r="J23" s="7"/>
      <c r="K23" s="8"/>
      <c r="L23" s="8"/>
      <c r="N23" s="8"/>
      <c r="O23" s="8"/>
      <c r="P23" s="7"/>
      <c r="R23" s="7"/>
      <c r="S23" s="7"/>
      <c r="T23" s="7"/>
      <c r="U23" s="7"/>
    </row>
    <row r="24" spans="5:21" x14ac:dyDescent="0.3">
      <c r="E24" s="8"/>
      <c r="F24" s="8"/>
      <c r="G24" s="7"/>
      <c r="H24" s="7"/>
      <c r="I24" s="7"/>
      <c r="J24" s="7"/>
      <c r="K24" s="8"/>
      <c r="L24" s="8"/>
      <c r="N24" s="8"/>
      <c r="O24" s="8"/>
      <c r="P24" s="7"/>
      <c r="R24" s="7"/>
      <c r="S24" s="7"/>
      <c r="T24" s="7"/>
      <c r="U24" s="7"/>
    </row>
    <row r="25" spans="5:21" x14ac:dyDescent="0.3">
      <c r="E25" s="8"/>
      <c r="F25" s="8"/>
      <c r="G25" s="7"/>
      <c r="H25" s="7"/>
      <c r="I25" s="7"/>
      <c r="J25" s="7"/>
      <c r="K25" s="8"/>
      <c r="L25" s="8"/>
      <c r="N25" s="8"/>
      <c r="O25" s="8"/>
      <c r="P25" s="7"/>
      <c r="R25" s="7"/>
      <c r="S25" s="7"/>
      <c r="T25" s="7"/>
      <c r="U25" s="7"/>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N6:U6"/>
    <mergeCell ref="E8:F8"/>
    <mergeCell ref="G8:H8"/>
    <mergeCell ref="I8:J8"/>
    <mergeCell ref="K8:L8"/>
    <mergeCell ref="N8:O8"/>
    <mergeCell ref="P8:Q8"/>
    <mergeCell ref="R8:S8"/>
    <mergeCell ref="T8:U8"/>
    <mergeCell ref="E5:L5"/>
    <mergeCell ref="N5:U5"/>
    <mergeCell ref="A1:C1"/>
    <mergeCell ref="E3:L3"/>
    <mergeCell ref="N3:U3"/>
    <mergeCell ref="E4:L4"/>
    <mergeCell ref="N4:U4"/>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OpticalPower_vs_Current_20ºC</vt:lpstr>
      <vt:lpstr>OpticalPower_vs_Current_25º</vt:lpstr>
      <vt:lpstr>OpticalPower_vs_Temp_15mA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2024-12-30T16:55:52Z</dcterms:modified>
  <cp:category>Laser Diode</cp:category>
</cp:coreProperties>
</file>