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QSI QL78D6SA\"/>
    </mc:Choice>
  </mc:AlternateContent>
  <xr:revisionPtr revIDLastSave="0" documentId="13_ncr:1_{8B1C8279-6193-4CEC-A949-DC2B0A27E7DE}"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0" i="7" l="1"/>
  <c r="U20" i="7" s="1"/>
  <c r="T16" i="7"/>
  <c r="U16" i="7" s="1"/>
  <c r="T12" i="7"/>
  <c r="U12" i="7"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S20" i="7"/>
  <c r="R20" i="7"/>
  <c r="P20" i="7"/>
  <c r="T19" i="7"/>
  <c r="U19" i="7" s="1"/>
  <c r="S19" i="7"/>
  <c r="R19" i="7"/>
  <c r="P19" i="7"/>
  <c r="T18" i="7"/>
  <c r="U18" i="7" s="1"/>
  <c r="S18" i="7"/>
  <c r="R18" i="7"/>
  <c r="P18" i="7"/>
  <c r="T17" i="7"/>
  <c r="U17" i="7" s="1"/>
  <c r="S17" i="7"/>
  <c r="R17" i="7"/>
  <c r="P17" i="7"/>
  <c r="S16" i="7"/>
  <c r="R16" i="7"/>
  <c r="P16" i="7"/>
  <c r="T15" i="7"/>
  <c r="U15" i="7" s="1"/>
  <c r="S15" i="7"/>
  <c r="R15" i="7"/>
  <c r="P15" i="7"/>
  <c r="T14" i="7"/>
  <c r="U14" i="7" s="1"/>
  <c r="S14" i="7"/>
  <c r="R14" i="7"/>
  <c r="P14" i="7"/>
  <c r="T13" i="7"/>
  <c r="U13" i="7" s="1"/>
  <c r="S13" i="7"/>
  <c r="R13" i="7"/>
  <c r="P13" i="7"/>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<sst xmlns="http://schemas.openxmlformats.org/spreadsheetml/2006/main" count="211" uniqueCount="70">
  <si>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</si>
  <si>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</si>
  <si>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</si>
  <si>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</si>
  <si>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</si>
  <si>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</si>
  <si>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</si>
  <si>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</si>
  <si>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</si>
  <si>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</si>
  <si>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</si>
  <si>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</si>
  <si>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</si>
  <si>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</si>
  <si>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</si>
  <si>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</si>
  <si>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</si>
  <si>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</si>
  <si>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</si>
  <si>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</si>
  <si>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</si>
  <si>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</si>
  <si>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</si>
  <si>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</si>
  <si>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</si>
  <si>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</si>
  <si>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</si>
  <si>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</si>
  <si>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</si>
  <si>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</si>
  <si>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</si>
  <si>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</si>
  <si>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</si>
  <si>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</si>
  <si>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</si>
  <si>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</si>
  <si>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</si>
  <si>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</si>
  <si>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</si>
  <si>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</si>
  <si>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</si>
  <si>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</si>
  <si>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</si>
  <si>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</si>
  <si>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</si>
  <si>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</si>
  <si>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</si>
  <si>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</si>
  <si>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</si>
  <si>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</si>
  <si>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</si>
  <si>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</si>
  <si>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</si>
  <si>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</si>
  <si>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</si>
  <si>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</si>
  <si>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</si>
  <si>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</si>
  <si>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</si>
  <si>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</si>
  <si>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</si>
  <si>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</si>
  <si>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</si>
  <si>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</si>
  <si>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</si>
  <si>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</si>
  <si>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</si>
  <si>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(Set to 782 nm)</t>
  </si>
  <si>
    <t>QSI</t>
  </si>
  <si>
    <t>QL78D6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</si>
</sst>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c:v>
                  </c:pt>
                  <c:pt idx="2">
                    <c:v>0.5</c:v>
                  </c:pt>
                  <c:pt idx="3">
                    <c:v>0.50499999999999989</c:v>
                  </c:pt>
                  <c:pt idx="4">
                    <c:v>0.50500000000000078</c:v>
                  </c:pt>
                  <c:pt idx="5">
                    <c:v>0.5</c:v>
                  </c:pt>
                  <c:pt idx="6">
                    <c:v>0.5</c:v>
                  </c:pt>
                  <c:pt idx="7">
                    <c:v>0.5</c:v>
                  </c:pt>
                  <c:pt idx="8">
                    <c:v>0.5</c:v>
                  </c:pt>
                  <c:pt idx="9">
                    <c:v>0.5</c:v>
                  </c:pt>
                  <c:pt idx="10">
                    <c:v>0.5</c:v>
                  </c:pt>
                  <c:pt idx="11">
                    <c:v>0.50500000000000078</c:v>
                  </c:pt>
                  <c:pt idx="12">
                    <c:v>0.5</c:v>
                  </c:pt>
                  <c:pt idx="13">
                    <c:v>0.50500000000000078</c:v>
                  </c:pt>
                </c:numCache>
              </c:numRef>
            </c:plus>
            <c:minus>
              <c:numRef>
                <c:f>OpticalPower_vs_Current_20ºC!$O$11:$O$30</c:f>
                <c:numCache>
                  <c:formatCode>General</c:formatCode>
                  <c:ptCount val="20"/>
                  <c:pt idx="0">
                    <c:v>0.5</c:v>
                  </c:pt>
                  <c:pt idx="1">
                    <c:v>0.5</c:v>
                  </c:pt>
                  <c:pt idx="2">
                    <c:v>0.5</c:v>
                  </c:pt>
                  <c:pt idx="3">
                    <c:v>0.50499999999999989</c:v>
                  </c:pt>
                  <c:pt idx="4">
                    <c:v>0.50500000000000078</c:v>
                  </c:pt>
                  <c:pt idx="5">
                    <c:v>0.5</c:v>
                  </c:pt>
                  <c:pt idx="6">
                    <c:v>0.5</c:v>
                  </c:pt>
                  <c:pt idx="7">
                    <c:v>0.5</c:v>
                  </c:pt>
                  <c:pt idx="8">
                    <c:v>0.5</c:v>
                  </c:pt>
                  <c:pt idx="9">
                    <c:v>0.5</c:v>
                  </c:pt>
                  <c:pt idx="10">
                    <c:v>0.5</c:v>
                  </c:pt>
                  <c:pt idx="11">
                    <c:v>0.50500000000000078</c:v>
                  </c:pt>
                  <c:pt idx="12">
                    <c:v>0.5</c:v>
                  </c:pt>
                  <c:pt idx="13">
                    <c:v>0.50500000000000078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1.25416703990767E-2</c:v>
                  </c:pt>
                  <c:pt idx="1">
                    <c:v>3.963167047290473E-2</c:v>
                  </c:pt>
                  <c:pt idx="2">
                    <c:v>6.2752880302842373E-2</c:v>
                  </c:pt>
                  <c:pt idx="3">
                    <c:v>8.8880749408454265E-2</c:v>
                  </c:pt>
                  <c:pt idx="4">
                    <c:v>0.11158102693979735</c:v>
                  </c:pt>
                  <c:pt idx="5">
                    <c:v>0.13740823011784223</c:v>
                  </c:pt>
                  <c:pt idx="6">
                    <c:v>0.16227330232767101</c:v>
                  </c:pt>
                  <c:pt idx="7">
                    <c:v>0.186510877309122</c:v>
                  </c:pt>
                  <c:pt idx="8">
                    <c:v>0.20692219257143812</c:v>
                  </c:pt>
                  <c:pt idx="9">
                    <c:v>0.23287746455953748</c:v>
                  </c:pt>
                  <c:pt idx="10">
                    <c:v>0.26029543909752861</c:v>
                  </c:pt>
                  <c:pt idx="11">
                    <c:v>0.2837239741307081</c:v>
                  </c:pt>
                  <c:pt idx="12">
                    <c:v>0.30912358573448379</c:v>
                  </c:pt>
                  <c:pt idx="13">
                    <c:v>0.32892852475879919</c:v>
                  </c:pt>
                </c:numCache>
              </c:numRef>
            </c:plus>
            <c:minus>
              <c:numRef>
                <c:f>OpticalPower_vs_Current_20ºC!$U$11:$U$30</c:f>
                <c:numCache>
                  <c:formatCode>General</c:formatCode>
                  <c:ptCount val="20"/>
                  <c:pt idx="0">
                    <c:v>1.25416703990767E-2</c:v>
                  </c:pt>
                  <c:pt idx="1">
                    <c:v>3.963167047290473E-2</c:v>
                  </c:pt>
                  <c:pt idx="2">
                    <c:v>6.2752880302842373E-2</c:v>
                  </c:pt>
                  <c:pt idx="3">
                    <c:v>8.8880749408454265E-2</c:v>
                  </c:pt>
                  <c:pt idx="4">
                    <c:v>0.11158102693979735</c:v>
                  </c:pt>
                  <c:pt idx="5">
                    <c:v>0.13740823011784223</c:v>
                  </c:pt>
                  <c:pt idx="6">
                    <c:v>0.16227330232767101</c:v>
                  </c:pt>
                  <c:pt idx="7">
                    <c:v>0.186510877309122</c:v>
                  </c:pt>
                  <c:pt idx="8">
                    <c:v>0.20692219257143812</c:v>
                  </c:pt>
                  <c:pt idx="9">
                    <c:v>0.23287746455953748</c:v>
                  </c:pt>
                  <c:pt idx="10">
                    <c:v>0.26029543909752861</c:v>
                  </c:pt>
                  <c:pt idx="11">
                    <c:v>0.2837239741307081</c:v>
                  </c:pt>
                  <c:pt idx="12">
                    <c:v>0.30912358573448379</c:v>
                  </c:pt>
                  <c:pt idx="13">
                    <c:v>0.32892852475879919</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10.97</c:v>
                </c:pt>
                <c:pt idx="1">
                  <c:v>12.08</c:v>
                </c:pt>
                <c:pt idx="2">
                  <c:v>13.03</c:v>
                </c:pt>
                <c:pt idx="3">
                  <c:v>14.105</c:v>
                </c:pt>
                <c:pt idx="4">
                  <c:v>15.045</c:v>
                </c:pt>
                <c:pt idx="5">
                  <c:v>16.100000000000001</c:v>
                </c:pt>
                <c:pt idx="6">
                  <c:v>17.14</c:v>
                </c:pt>
                <c:pt idx="7">
                  <c:v>18.11</c:v>
                </c:pt>
                <c:pt idx="8">
                  <c:v>18.97</c:v>
                </c:pt>
                <c:pt idx="9">
                  <c:v>19.989999999999998</c:v>
                </c:pt>
                <c:pt idx="10">
                  <c:v>20.99</c:v>
                </c:pt>
                <c:pt idx="11">
                  <c:v>22.064999999999998</c:v>
                </c:pt>
                <c:pt idx="12">
                  <c:v>22.98</c:v>
                </c:pt>
                <c:pt idx="13">
                  <c:v>24.005000000000003</c:v>
                </c:pt>
              </c:numCache>
            </c:numRef>
          </c:xVal>
          <c:yVal>
            <c:numRef>
              <c:f>OpticalPower_vs_Current_20ºC!$T$11:$T$31</c:f>
              <c:numCache>
                <c:formatCode>0.000</c:formatCode>
                <c:ptCount val="21"/>
                <c:pt idx="0">
                  <c:v>0.40050000000000002</c:v>
                </c:pt>
                <c:pt idx="1">
                  <c:v>1.3014999999999999</c:v>
                </c:pt>
                <c:pt idx="2">
                  <c:v>2.0705</c:v>
                </c:pt>
                <c:pt idx="3">
                  <c:v>2.9394999999999998</c:v>
                </c:pt>
                <c:pt idx="4">
                  <c:v>3.6944999999999997</c:v>
                </c:pt>
                <c:pt idx="5">
                  <c:v>4.5534999999999997</c:v>
                </c:pt>
                <c:pt idx="6">
                  <c:v>5.3804999999999996</c:v>
                </c:pt>
                <c:pt idx="7">
                  <c:v>6.17</c:v>
                </c:pt>
                <c:pt idx="8">
                  <c:v>6.8654999999999999</c:v>
                </c:pt>
                <c:pt idx="9">
                  <c:v>7.6955</c:v>
                </c:pt>
                <c:pt idx="10">
                  <c:v>8.4909999999999997</c:v>
                </c:pt>
                <c:pt idx="11">
                  <c:v>9.370000000000001</c:v>
                </c:pt>
                <c:pt idx="12">
                  <c:v>10.114999999999998</c:v>
                </c:pt>
                <c:pt idx="13">
                  <c:v>10.94</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25"/>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0.50500000000000078</c:v>
                  </c:pt>
                  <c:pt idx="1">
                    <c:v>0.5</c:v>
                  </c:pt>
                  <c:pt idx="2">
                    <c:v>0.5</c:v>
                  </c:pt>
                  <c:pt idx="3">
                    <c:v>0.50499999999999989</c:v>
                  </c:pt>
                  <c:pt idx="4">
                    <c:v>0.50500000000000078</c:v>
                  </c:pt>
                  <c:pt idx="5">
                    <c:v>0.50500000000000078</c:v>
                  </c:pt>
                  <c:pt idx="6">
                    <c:v>0.5</c:v>
                  </c:pt>
                  <c:pt idx="7">
                    <c:v>0.5</c:v>
                  </c:pt>
                  <c:pt idx="8">
                    <c:v>0.5</c:v>
                  </c:pt>
                  <c:pt idx="9">
                    <c:v>0.50499999999999901</c:v>
                  </c:pt>
                  <c:pt idx="10">
                    <c:v>0.50499999999999901</c:v>
                  </c:pt>
                  <c:pt idx="11">
                    <c:v>0.5</c:v>
                  </c:pt>
                </c:numCache>
              </c:numRef>
            </c:plus>
            <c:minus>
              <c:numRef>
                <c:f>OpticalPower_vs_Current_25º!$O$11:$O$31</c:f>
                <c:numCache>
                  <c:formatCode>General</c:formatCode>
                  <c:ptCount val="21"/>
                  <c:pt idx="0">
                    <c:v>0.50500000000000078</c:v>
                  </c:pt>
                  <c:pt idx="1">
                    <c:v>0.5</c:v>
                  </c:pt>
                  <c:pt idx="2">
                    <c:v>0.5</c:v>
                  </c:pt>
                  <c:pt idx="3">
                    <c:v>0.50499999999999989</c:v>
                  </c:pt>
                  <c:pt idx="4">
                    <c:v>0.50500000000000078</c:v>
                  </c:pt>
                  <c:pt idx="5">
                    <c:v>0.50500000000000078</c:v>
                  </c:pt>
                  <c:pt idx="6">
                    <c:v>0.5</c:v>
                  </c:pt>
                  <c:pt idx="7">
                    <c:v>0.5</c:v>
                  </c:pt>
                  <c:pt idx="8">
                    <c:v>0.5</c:v>
                  </c:pt>
                  <c:pt idx="9">
                    <c:v>0.50499999999999901</c:v>
                  </c:pt>
                  <c:pt idx="10">
                    <c:v>0.50499999999999901</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2.8882863562367994E-2</c:v>
                  </c:pt>
                  <c:pt idx="1">
                    <c:v>5.370283588306167E-2</c:v>
                  </c:pt>
                  <c:pt idx="2">
                    <c:v>7.9950971359700987E-2</c:v>
                  </c:pt>
                  <c:pt idx="3">
                    <c:v>0.10619910683634007</c:v>
                  </c:pt>
                  <c:pt idx="4">
                    <c:v>0.13187597705060058</c:v>
                  </c:pt>
                  <c:pt idx="5">
                    <c:v>0.15741754759745613</c:v>
                  </c:pt>
                  <c:pt idx="6">
                    <c:v>0.18259831903123075</c:v>
                  </c:pt>
                  <c:pt idx="7">
                    <c:v>0.20900068869116789</c:v>
                  </c:pt>
                  <c:pt idx="8">
                    <c:v>0.23548545569034665</c:v>
                  </c:pt>
                  <c:pt idx="9">
                    <c:v>0.26086556119655352</c:v>
                  </c:pt>
                  <c:pt idx="10">
                    <c:v>0.28647839700578842</c:v>
                  </c:pt>
                  <c:pt idx="11">
                    <c:v>0.3120912328150216</c:v>
                  </c:pt>
                </c:numCache>
              </c:numRef>
            </c:plus>
            <c:minus>
              <c:numRef>
                <c:f>OpticalPower_vs_Current_25º!$U$11:$U$31</c:f>
                <c:numCache>
                  <c:formatCode>General</c:formatCode>
                  <c:ptCount val="21"/>
                  <c:pt idx="0">
                    <c:v>2.8882863562367994E-2</c:v>
                  </c:pt>
                  <c:pt idx="1">
                    <c:v>5.370283588306167E-2</c:v>
                  </c:pt>
                  <c:pt idx="2">
                    <c:v>7.9950971359700987E-2</c:v>
                  </c:pt>
                  <c:pt idx="3">
                    <c:v>0.10619910683634007</c:v>
                  </c:pt>
                  <c:pt idx="4">
                    <c:v>0.13187597705060058</c:v>
                  </c:pt>
                  <c:pt idx="5">
                    <c:v>0.15741754759745613</c:v>
                  </c:pt>
                  <c:pt idx="6">
                    <c:v>0.18259831903123075</c:v>
                  </c:pt>
                  <c:pt idx="7">
                    <c:v>0.20900068869116789</c:v>
                  </c:pt>
                  <c:pt idx="8">
                    <c:v>0.23548545569034665</c:v>
                  </c:pt>
                  <c:pt idx="9">
                    <c:v>0.26086556119655352</c:v>
                  </c:pt>
                  <c:pt idx="10">
                    <c:v>0.28647839700578842</c:v>
                  </c:pt>
                  <c:pt idx="11">
                    <c:v>0.3120912328150216</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12.045</c:v>
                </c:pt>
                <c:pt idx="1">
                  <c:v>13</c:v>
                </c:pt>
                <c:pt idx="2">
                  <c:v>14.02</c:v>
                </c:pt>
                <c:pt idx="3">
                  <c:v>15.024999999999999</c:v>
                </c:pt>
                <c:pt idx="4">
                  <c:v>16.024999999999999</c:v>
                </c:pt>
                <c:pt idx="5">
                  <c:v>17.024999999999999</c:v>
                </c:pt>
                <c:pt idx="6">
                  <c:v>18.010000000000002</c:v>
                </c:pt>
                <c:pt idx="7">
                  <c:v>19.010000000000002</c:v>
                </c:pt>
                <c:pt idx="8">
                  <c:v>20.05</c:v>
                </c:pt>
                <c:pt idx="9">
                  <c:v>21.015000000000001</c:v>
                </c:pt>
                <c:pt idx="10">
                  <c:v>22.035</c:v>
                </c:pt>
                <c:pt idx="11">
                  <c:v>23.05</c:v>
                </c:pt>
              </c:numCache>
            </c:numRef>
          </c:xVal>
          <c:yVal>
            <c:numRef>
              <c:f>OpticalPower_vs_Current_25º!$T$11:$T$31</c:f>
              <c:numCache>
                <c:formatCode>0.000</c:formatCode>
                <c:ptCount val="21"/>
                <c:pt idx="0">
                  <c:v>0.94399999999999995</c:v>
                </c:pt>
                <c:pt idx="1">
                  <c:v>1.7695000000000001</c:v>
                </c:pt>
                <c:pt idx="2">
                  <c:v>2.6425000000000001</c:v>
                </c:pt>
                <c:pt idx="3">
                  <c:v>3.5154999999999998</c:v>
                </c:pt>
                <c:pt idx="4">
                  <c:v>4.3695000000000004</c:v>
                </c:pt>
                <c:pt idx="5">
                  <c:v>5.2190000000000003</c:v>
                </c:pt>
                <c:pt idx="6">
                  <c:v>6.0564999999999998</c:v>
                </c:pt>
                <c:pt idx="7">
                  <c:v>6.9180000000000001</c:v>
                </c:pt>
                <c:pt idx="8">
                  <c:v>7.8155000000000001</c:v>
                </c:pt>
                <c:pt idx="9">
                  <c:v>8.6430000000000007</c:v>
                </c:pt>
                <c:pt idx="10">
                  <c:v>9.5114999999999998</c:v>
                </c:pt>
                <c:pt idx="11">
                  <c:v>10.38</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25"/>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c:v>
                  </c:pt>
                  <c:pt idx="4">
                    <c:v>0.5</c:v>
                  </c:pt>
                  <c:pt idx="5">
                    <c:v>0.5</c:v>
                  </c:pt>
                  <c:pt idx="6">
                    <c:v>0.5</c:v>
                  </c:pt>
                  <c:pt idx="7">
                    <c:v>0.5</c:v>
                  </c:pt>
                  <c:pt idx="8">
                    <c:v>0.50500000000000078</c:v>
                  </c:pt>
                </c:numCache>
              </c:numRef>
            </c:plus>
            <c:minus>
              <c:numRef>
                <c:f>OpticalPower_vs_Temp!$O$11:$O$30</c:f>
                <c:numCache>
                  <c:formatCode>General</c:formatCode>
                  <c:ptCount val="20"/>
                  <c:pt idx="0">
                    <c:v>0.5</c:v>
                  </c:pt>
                  <c:pt idx="1">
                    <c:v>0.5</c:v>
                  </c:pt>
                  <c:pt idx="2">
                    <c:v>0.5</c:v>
                  </c:pt>
                  <c:pt idx="3">
                    <c:v>0.5</c:v>
                  </c:pt>
                  <c:pt idx="4">
                    <c:v>0.5</c:v>
                  </c:pt>
                  <c:pt idx="5">
                    <c:v>0.5</c:v>
                  </c:pt>
                  <c:pt idx="6">
                    <c:v>0.5</c:v>
                  </c:pt>
                  <c:pt idx="7">
                    <c:v>0.5</c:v>
                  </c:pt>
                  <c:pt idx="8">
                    <c:v>0.50500000000000078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0.12505086049481928</c:v>
                  </c:pt>
                  <c:pt idx="1">
                    <c:v>0.1293843510713045</c:v>
                  </c:pt>
                  <c:pt idx="2">
                    <c:v>0.13455190380595095</c:v>
                  </c:pt>
                  <c:pt idx="3">
                    <c:v>0.13996389050216565</c:v>
                  </c:pt>
                  <c:pt idx="4">
                    <c:v>0.14360194822573144</c:v>
                  </c:pt>
                  <c:pt idx="5">
                    <c:v>0.14889756977043256</c:v>
                  </c:pt>
                  <c:pt idx="6">
                    <c:v>0.15150946212075558</c:v>
                  </c:pt>
                  <c:pt idx="7">
                    <c:v>0.15750051651837574</c:v>
                  </c:pt>
                  <c:pt idx="8">
                    <c:v>0.12580642653325175</c:v>
                  </c:pt>
                </c:numCache>
              </c:numRef>
            </c:plus>
            <c:minus>
              <c:numRef>
                <c:f>OpticalPower_vs_Temp!$U$11:$U$30</c:f>
                <c:numCache>
                  <c:formatCode>General</c:formatCode>
                  <c:ptCount val="20"/>
                  <c:pt idx="0">
                    <c:v>0.12505086049481928</c:v>
                  </c:pt>
                  <c:pt idx="1">
                    <c:v>0.1293843510713045</c:v>
                  </c:pt>
                  <c:pt idx="2">
                    <c:v>0.13455190380595095</c:v>
                  </c:pt>
                  <c:pt idx="3">
                    <c:v>0.13996389050216565</c:v>
                  </c:pt>
                  <c:pt idx="4">
                    <c:v>0.14360194822573144</c:v>
                  </c:pt>
                  <c:pt idx="5">
                    <c:v>0.14889756977043256</c:v>
                  </c:pt>
                  <c:pt idx="6">
                    <c:v>0.15150946212075558</c:v>
                  </c:pt>
                  <c:pt idx="7">
                    <c:v>0.15750051651837574</c:v>
                  </c:pt>
                  <c:pt idx="8">
                    <c:v>0.12580642653325175</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c:v>
                </c:pt>
                <c:pt idx="1">
                  <c:v>23</c:v>
                </c:pt>
                <c:pt idx="2">
                  <c:v>20.010000000000002</c:v>
                </c:pt>
                <c:pt idx="3">
                  <c:v>16.989999999999998</c:v>
                </c:pt>
                <c:pt idx="4">
                  <c:v>15</c:v>
                </c:pt>
                <c:pt idx="5">
                  <c:v>12</c:v>
                </c:pt>
                <c:pt idx="6">
                  <c:v>10</c:v>
                </c:pt>
                <c:pt idx="7">
                  <c:v>6.99</c:v>
                </c:pt>
                <c:pt idx="8">
                  <c:v>24.994999999999997</c:v>
                </c:pt>
              </c:numCache>
            </c:numRef>
          </c:xVal>
          <c:yVal>
            <c:numRef>
              <c:f>OpticalPower_vs_Temp!$T$11:$T$31</c:f>
              <c:numCache>
                <c:formatCode>0.000</c:formatCode>
                <c:ptCount val="21"/>
                <c:pt idx="0">
                  <c:v>4.1425000000000001</c:v>
                </c:pt>
                <c:pt idx="1">
                  <c:v>4.2699999999999996</c:v>
                </c:pt>
                <c:pt idx="2">
                  <c:v>4.4584999999999999</c:v>
                </c:pt>
                <c:pt idx="3">
                  <c:v>4.6385000000000005</c:v>
                </c:pt>
                <c:pt idx="4">
                  <c:v>4.7595000000000001</c:v>
                </c:pt>
                <c:pt idx="5">
                  <c:v>4.9190000000000005</c:v>
                </c:pt>
                <c:pt idx="6">
                  <c:v>5.0225</c:v>
                </c:pt>
                <c:pt idx="7">
                  <c:v>5.1885000000000003</c:v>
                </c:pt>
                <c:pt idx="8">
                  <c:v>4.1509999999999998</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6"/>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19" sqref="B19"/>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13</v>
      </c>
      <c r="B1" s="10"/>
      <c r="C1" s="10"/>
    </row>
    <row r="2" spans="1:3" ht="18" x14ac:dyDescent="0.35">
      <c r="A2" s="11" t="s">
        <v>43</v>
      </c>
      <c r="B2" s="11"/>
      <c r="C2" s="11"/>
    </row>
    <row r="4" spans="1:3" x14ac:dyDescent="0.3">
      <c r="A4" s="1" t="s">
        <v>9</v>
      </c>
      <c r="B4" s="12" t="s">
        <v>68</v>
      </c>
      <c r="C4" s="12"/>
    </row>
    <row r="5" spans="1:3" x14ac:dyDescent="0.3">
      <c r="A5" s="1" t="s">
        <v>35</v>
      </c>
      <c r="B5" s="12" t="s">
        <v>69</v>
      </c>
      <c r="C5" s="12"/>
    </row>
    <row r="6" spans="1:3" x14ac:dyDescent="0.3">
      <c r="A6" s="1" t="s">
        <v>36</v>
      </c>
      <c r="B6" s="12" t="s">
        <v>37</v>
      </c>
      <c r="C6" s="12"/>
    </row>
    <row r="7" spans="1:3" x14ac:dyDescent="0.3">
      <c r="A7" s="1"/>
    </row>
    <row r="8" spans="1:3" x14ac:dyDescent="0.3">
      <c r="A8" s="1" t="s">
        <v>21</v>
      </c>
      <c r="B8" t="s">
        <v>22</v>
      </c>
    </row>
    <row r="10" spans="1:3" x14ac:dyDescent="0.3">
      <c r="A10" s="1" t="s">
        <v>10</v>
      </c>
      <c r="B10">
        <v>780</v>
      </c>
      <c r="C10" t="s">
        <v>11</v>
      </c>
    </row>
    <row r="11" spans="1:3" x14ac:dyDescent="0.3">
      <c r="A11" s="1" t="s">
        <v>12</v>
      </c>
      <c r="B11">
        <v>5</v>
      </c>
      <c r="C11" t="s">
        <v>6</v>
      </c>
    </row>
    <row r="13" spans="1:3" x14ac:dyDescent="0.3">
      <c r="A13" s="1" t="s">
        <v>38</v>
      </c>
      <c r="B13">
        <v>12</v>
      </c>
      <c r="C13" t="s">
        <v>31</v>
      </c>
    </row>
    <row r="14" spans="1:3" x14ac:dyDescent="0.3">
      <c r="A14" s="1" t="s">
        <v>39</v>
      </c>
      <c r="B14">
        <v>20</v>
      </c>
      <c r="C14" t="s">
        <v>31</v>
      </c>
    </row>
    <row r="15" spans="1:3" x14ac:dyDescent="0.3">
      <c r="A15" s="1" t="s">
        <v>44</v>
      </c>
      <c r="B15">
        <v>0.75</v>
      </c>
      <c r="C15" t="s">
        <v>40</v>
      </c>
    </row>
    <row r="16" spans="1:3" x14ac:dyDescent="0.3">
      <c r="A16" s="1"/>
    </row>
    <row r="17" spans="1:3" x14ac:dyDescent="0.3">
      <c r="A17" s="1" t="s">
        <v>41</v>
      </c>
    </row>
    <row r="18" spans="1:3" x14ac:dyDescent="0.3">
      <c r="A18" s="1" t="s">
        <v>45</v>
      </c>
      <c r="B18">
        <v>9</v>
      </c>
      <c r="C18" t="s">
        <v>42</v>
      </c>
    </row>
    <row r="19" spans="1:3" x14ac:dyDescent="0.3">
      <c r="A19" s="1" t="s">
        <v>46</v>
      </c>
      <c r="B19">
        <v>31</v>
      </c>
      <c r="C19" t="s">
        <v>42</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D14" sqref="D14"/>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88671875" bestFit="1" customWidth="1"/>
    <col min="9" max="9" width="9.21875" customWidth="1"/>
    <col min="10" max="10" width="8.109375" customWidth="1"/>
    <col min="11" max="12" width="6.55468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32</v>
      </c>
      <c r="B1" s="10"/>
      <c r="C1" s="10"/>
    </row>
    <row r="3" spans="1:21" x14ac:dyDescent="0.3">
      <c r="A3" s="1" t="s">
        <v>26</v>
      </c>
      <c r="E3" s="15" t="s">
        <v>51</v>
      </c>
      <c r="F3" s="15"/>
      <c r="G3" s="15"/>
      <c r="H3" s="15"/>
      <c r="I3" s="15"/>
      <c r="J3" s="15"/>
      <c r="K3" s="15"/>
      <c r="L3" s="15"/>
      <c r="N3" s="15" t="s">
        <v>52</v>
      </c>
      <c r="O3" s="15"/>
      <c r="P3" s="15"/>
      <c r="Q3" s="15"/>
      <c r="R3" s="15"/>
      <c r="S3" s="15"/>
      <c r="T3" s="15"/>
      <c r="U3" s="15"/>
    </row>
    <row r="4" spans="1:21" x14ac:dyDescent="0.3">
      <c r="A4" s="1"/>
      <c r="E4" s="12" t="s">
        <v>53</v>
      </c>
      <c r="F4" s="12"/>
      <c r="G4" s="12"/>
      <c r="H4" s="12"/>
      <c r="I4" s="12"/>
      <c r="J4" s="12"/>
      <c r="K4" s="12"/>
      <c r="L4" s="12"/>
      <c r="N4" s="12" t="s">
        <v>60</v>
      </c>
      <c r="O4" s="12"/>
      <c r="P4" s="12"/>
      <c r="Q4" s="12"/>
      <c r="R4" s="12"/>
      <c r="S4" s="12"/>
      <c r="T4" s="12"/>
      <c r="U4" s="12"/>
    </row>
    <row r="5" spans="1:21" x14ac:dyDescent="0.3">
      <c r="A5" s="1" t="s">
        <v>27</v>
      </c>
      <c r="B5" t="s">
        <v>2</v>
      </c>
      <c r="E5" s="12" t="s">
        <v>56</v>
      </c>
      <c r="F5" s="12"/>
      <c r="G5" s="12"/>
      <c r="H5" s="12"/>
      <c r="I5" s="12"/>
      <c r="J5" s="12"/>
      <c r="K5" s="12"/>
      <c r="L5" s="12"/>
      <c r="N5" s="12" t="s">
        <v>59</v>
      </c>
      <c r="O5" s="12"/>
      <c r="P5" s="12"/>
      <c r="Q5" s="12"/>
      <c r="R5" s="12"/>
      <c r="S5" s="12"/>
      <c r="T5" s="12"/>
      <c r="U5" s="12"/>
    </row>
    <row r="6" spans="1:21" x14ac:dyDescent="0.3">
      <c r="A6" s="1" t="s">
        <v>28</v>
      </c>
      <c r="B6" t="s">
        <v>8</v>
      </c>
      <c r="C6" t="s">
        <v>67</v>
      </c>
      <c r="N6" s="12" t="s">
        <v>62</v>
      </c>
      <c r="O6" s="12"/>
      <c r="P6" s="12"/>
      <c r="Q6" s="12"/>
      <c r="R6" s="12"/>
      <c r="S6" s="12"/>
      <c r="T6" s="12"/>
      <c r="U6" s="12"/>
    </row>
    <row r="7" spans="1:21" x14ac:dyDescent="0.3">
      <c r="A7" s="1" t="s">
        <v>29</v>
      </c>
      <c r="B7" t="s">
        <v>3</v>
      </c>
    </row>
    <row r="8" spans="1:21" x14ac:dyDescent="0.3">
      <c r="A8" s="1" t="s">
        <v>30</v>
      </c>
      <c r="B8" t="s">
        <v>4</v>
      </c>
      <c r="E8" s="13" t="s">
        <v>33</v>
      </c>
      <c r="F8" s="14"/>
      <c r="G8" s="13" t="s">
        <v>63</v>
      </c>
      <c r="H8" s="14"/>
      <c r="I8" s="13" t="s">
        <v>0</v>
      </c>
      <c r="J8" s="14"/>
      <c r="K8" s="13" t="s">
        <v>1</v>
      </c>
      <c r="L8" s="14"/>
      <c r="N8" s="13" t="s">
        <v>33</v>
      </c>
      <c r="O8" s="14"/>
      <c r="P8" s="13" t="s">
        <v>1</v>
      </c>
      <c r="Q8" s="14"/>
      <c r="R8" s="13" t="s">
        <v>0</v>
      </c>
      <c r="S8" s="14"/>
      <c r="T8" s="13" t="s">
        <v>1</v>
      </c>
      <c r="U8" s="14"/>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10.97</v>
      </c>
      <c r="F11" s="8">
        <v>10.97</v>
      </c>
      <c r="G11" s="7">
        <v>0.22700000000000001</v>
      </c>
      <c r="H11" s="7">
        <v>0.22800000000000001</v>
      </c>
      <c r="I11" s="7">
        <v>2.1999999999999999E-2</v>
      </c>
      <c r="J11" s="7">
        <v>2.1999999999999999E-2</v>
      </c>
      <c r="K11" s="7">
        <v>0.4</v>
      </c>
      <c r="L11" s="7">
        <v>0.40100000000000002</v>
      </c>
      <c r="N11" s="8">
        <f t="shared" ref="N11:N16" si="0">AVERAGE(E11:F11)</f>
        <v>10.97</v>
      </c>
      <c r="O11" s="8">
        <f t="shared" ref="O11:O16" si="1">(F11-E11)/2+0.5</f>
        <v>0.5</v>
      </c>
      <c r="P11" s="7">
        <f>AVERAGE(G11:H11)</f>
        <v>0.22750000000000001</v>
      </c>
      <c r="R11" s="7">
        <f>AVERAGE(I11:J11)</f>
        <v>2.1999999999999999E-2</v>
      </c>
      <c r="S11" s="7">
        <f>(J11-I11)/2+0.01</f>
        <v>0.01</v>
      </c>
      <c r="T11" s="7">
        <f>AVERAGE(K11:L11)</f>
        <v>0.40050000000000002</v>
      </c>
      <c r="U11" s="7">
        <f>(L11-K11)/2+T11*SQRT(0.03^2+0.002^2)</f>
        <v>1.25416703990767E-2</v>
      </c>
    </row>
    <row r="12" spans="1:21" x14ac:dyDescent="0.3">
      <c r="A12" s="1" t="s">
        <v>64</v>
      </c>
      <c r="B12" s="9">
        <v>19.995000000000001</v>
      </c>
      <c r="C12" s="9" t="s">
        <v>7</v>
      </c>
      <c r="E12" s="8">
        <v>12.08</v>
      </c>
      <c r="F12" s="8">
        <v>12.08</v>
      </c>
      <c r="G12" s="7">
        <v>0.72899999999999998</v>
      </c>
      <c r="H12" s="7">
        <v>0.73099999999999998</v>
      </c>
      <c r="I12" s="7">
        <v>7.0000000000000007E-2</v>
      </c>
      <c r="J12" s="7">
        <v>7.0000000000000007E-2</v>
      </c>
      <c r="K12" s="7">
        <v>1.3009999999999999</v>
      </c>
      <c r="L12" s="7">
        <v>1.302</v>
      </c>
      <c r="N12" s="8">
        <f t="shared" si="0"/>
        <v>12.08</v>
      </c>
      <c r="O12" s="8">
        <f t="shared" si="1"/>
        <v>0.5</v>
      </c>
      <c r="P12" s="7">
        <f t="shared" ref="P12:P24" si="2">AVERAGE(G12:H12)</f>
        <v>0.73</v>
      </c>
      <c r="R12" s="7">
        <f t="shared" ref="R12:R24" si="3">AVERAGE(I12:J12)</f>
        <v>7.0000000000000007E-2</v>
      </c>
      <c r="S12" s="7">
        <f t="shared" ref="S12:S24" si="4">(J12-I12)/2+0.01</f>
        <v>0.01</v>
      </c>
      <c r="T12" s="7">
        <f t="shared" ref="T12:T24" si="5">AVERAGE(K12:L12)</f>
        <v>1.3014999999999999</v>
      </c>
      <c r="U12" s="7">
        <f t="shared" ref="U12:U24" si="6">(L12-K12)/2+T12*SQRT(0.03^2+0.002^2)</f>
        <v>3.963167047290473E-2</v>
      </c>
    </row>
    <row r="13" spans="1:21" x14ac:dyDescent="0.3">
      <c r="E13" s="8">
        <v>13.03</v>
      </c>
      <c r="F13" s="8">
        <v>13.03</v>
      </c>
      <c r="G13" s="7">
        <v>1.161</v>
      </c>
      <c r="H13" s="7">
        <v>1.1619999999999999</v>
      </c>
      <c r="I13" s="7">
        <v>0.112</v>
      </c>
      <c r="J13" s="7">
        <v>0.112</v>
      </c>
      <c r="K13" s="7">
        <v>2.0699999999999998</v>
      </c>
      <c r="L13" s="7">
        <v>2.0710000000000002</v>
      </c>
      <c r="N13" s="8">
        <f t="shared" si="0"/>
        <v>13.03</v>
      </c>
      <c r="O13" s="8">
        <f t="shared" si="1"/>
        <v>0.5</v>
      </c>
      <c r="P13" s="7">
        <f t="shared" si="2"/>
        <v>1.1615</v>
      </c>
      <c r="R13" s="7">
        <f t="shared" si="3"/>
        <v>0.112</v>
      </c>
      <c r="S13" s="7">
        <f t="shared" si="4"/>
        <v>0.01</v>
      </c>
      <c r="T13" s="7">
        <f t="shared" si="5"/>
        <v>2.0705</v>
      </c>
      <c r="U13" s="7">
        <f t="shared" si="6"/>
        <v>6.2752880302842373E-2</v>
      </c>
    </row>
    <row r="14" spans="1:21" x14ac:dyDescent="0.3">
      <c r="E14" s="8">
        <v>14.1</v>
      </c>
      <c r="F14" s="8">
        <v>14.11</v>
      </c>
      <c r="G14" s="7">
        <v>1.649</v>
      </c>
      <c r="H14" s="7">
        <v>1.65</v>
      </c>
      <c r="I14" s="7">
        <v>0.159</v>
      </c>
      <c r="J14" s="7">
        <v>0.159</v>
      </c>
      <c r="K14" s="7">
        <v>2.9390000000000001</v>
      </c>
      <c r="L14" s="7">
        <v>2.94</v>
      </c>
      <c r="N14" s="8">
        <f t="shared" si="0"/>
        <v>14.105</v>
      </c>
      <c r="O14" s="8">
        <f t="shared" si="1"/>
        <v>0.50499999999999989</v>
      </c>
      <c r="P14" s="7">
        <f t="shared" si="2"/>
        <v>1.6495</v>
      </c>
      <c r="R14" s="7">
        <f t="shared" si="3"/>
        <v>0.159</v>
      </c>
      <c r="S14" s="7">
        <f t="shared" si="4"/>
        <v>0.01</v>
      </c>
      <c r="T14" s="7">
        <f t="shared" si="5"/>
        <v>2.9394999999999998</v>
      </c>
      <c r="U14" s="7">
        <f t="shared" si="6"/>
        <v>8.8880749408454265E-2</v>
      </c>
    </row>
    <row r="15" spans="1:21" x14ac:dyDescent="0.3">
      <c r="E15" s="8">
        <v>15.04</v>
      </c>
      <c r="F15" s="8">
        <v>15.05</v>
      </c>
      <c r="G15" s="7">
        <v>2.0720000000000001</v>
      </c>
      <c r="H15" s="7">
        <v>2.073</v>
      </c>
      <c r="I15" s="7">
        <v>0.2</v>
      </c>
      <c r="J15" s="7">
        <v>0.2</v>
      </c>
      <c r="K15" s="7">
        <v>3.694</v>
      </c>
      <c r="L15" s="7">
        <v>3.6949999999999998</v>
      </c>
      <c r="N15" s="8">
        <f t="shared" si="0"/>
        <v>15.045</v>
      </c>
      <c r="O15" s="8">
        <f t="shared" si="1"/>
        <v>0.50500000000000078</v>
      </c>
      <c r="P15" s="7">
        <f t="shared" si="2"/>
        <v>2.0724999999999998</v>
      </c>
      <c r="R15" s="7">
        <f t="shared" si="3"/>
        <v>0.2</v>
      </c>
      <c r="S15" s="7">
        <f t="shared" si="4"/>
        <v>0.01</v>
      </c>
      <c r="T15" s="7">
        <f t="shared" si="5"/>
        <v>3.6944999999999997</v>
      </c>
      <c r="U15" s="7">
        <f t="shared" si="6"/>
        <v>0.11158102693979735</v>
      </c>
    </row>
    <row r="16" spans="1:21" x14ac:dyDescent="0.3">
      <c r="E16" s="8">
        <v>16.100000000000001</v>
      </c>
      <c r="F16" s="8">
        <v>16.100000000000001</v>
      </c>
      <c r="G16" s="7">
        <v>2.552</v>
      </c>
      <c r="H16" s="7">
        <v>2.5529999999999999</v>
      </c>
      <c r="I16" s="7">
        <v>0.246</v>
      </c>
      <c r="J16" s="7">
        <v>0.246</v>
      </c>
      <c r="K16" s="7">
        <v>4.5529999999999999</v>
      </c>
      <c r="L16" s="7">
        <v>4.5540000000000003</v>
      </c>
      <c r="N16" s="8">
        <f t="shared" si="0"/>
        <v>16.100000000000001</v>
      </c>
      <c r="O16" s="8">
        <f t="shared" si="1"/>
        <v>0.5</v>
      </c>
      <c r="P16" s="7">
        <f t="shared" si="2"/>
        <v>2.5525000000000002</v>
      </c>
      <c r="R16" s="7">
        <f t="shared" si="3"/>
        <v>0.246</v>
      </c>
      <c r="S16" s="7">
        <f t="shared" si="4"/>
        <v>0.01</v>
      </c>
      <c r="T16" s="7">
        <f t="shared" si="5"/>
        <v>4.5534999999999997</v>
      </c>
      <c r="U16" s="7">
        <f t="shared" si="6"/>
        <v>0.13740823011784223</v>
      </c>
    </row>
    <row r="17" spans="5:21" x14ac:dyDescent="0.3">
      <c r="E17" s="8">
        <v>17.14</v>
      </c>
      <c r="F17" s="8">
        <v>17.14</v>
      </c>
      <c r="G17" s="7">
        <v>3.0179999999999998</v>
      </c>
      <c r="H17" s="7">
        <v>3.0179999999999998</v>
      </c>
      <c r="I17" s="7">
        <v>0.29099999999999998</v>
      </c>
      <c r="J17" s="7">
        <v>0.29099999999999998</v>
      </c>
      <c r="K17" s="7">
        <v>5.38</v>
      </c>
      <c r="L17" s="7">
        <v>5.3810000000000002</v>
      </c>
      <c r="N17" s="8">
        <f t="shared" ref="N17:N24" si="7">AVERAGE(E17:F17)</f>
        <v>17.14</v>
      </c>
      <c r="O17" s="8">
        <f t="shared" ref="O17:O24" si="8">(F17-E17)/2+0.5</f>
        <v>0.5</v>
      </c>
      <c r="P17" s="7">
        <f t="shared" si="2"/>
        <v>3.0179999999999998</v>
      </c>
      <c r="R17" s="7">
        <f t="shared" si="3"/>
        <v>0.29099999999999998</v>
      </c>
      <c r="S17" s="7">
        <f t="shared" si="4"/>
        <v>0.01</v>
      </c>
      <c r="T17" s="7">
        <f t="shared" si="5"/>
        <v>5.3804999999999996</v>
      </c>
      <c r="U17" s="7">
        <f t="shared" si="6"/>
        <v>0.16227330232767101</v>
      </c>
    </row>
    <row r="18" spans="5:21" x14ac:dyDescent="0.3">
      <c r="E18" s="8">
        <v>18.11</v>
      </c>
      <c r="F18" s="8">
        <v>18.11</v>
      </c>
      <c r="G18" s="7">
        <v>3.456</v>
      </c>
      <c r="H18" s="7">
        <v>3.456</v>
      </c>
      <c r="I18" s="7">
        <v>0.33300000000000002</v>
      </c>
      <c r="J18" s="7">
        <v>0.33300000000000002</v>
      </c>
      <c r="K18" s="7">
        <v>6.1689999999999996</v>
      </c>
      <c r="L18" s="7">
        <v>6.1710000000000003</v>
      </c>
      <c r="N18" s="8">
        <f t="shared" si="7"/>
        <v>18.11</v>
      </c>
      <c r="O18" s="8">
        <f t="shared" si="8"/>
        <v>0.5</v>
      </c>
      <c r="P18" s="7">
        <f t="shared" si="2"/>
        <v>3.456</v>
      </c>
      <c r="R18" s="7">
        <f t="shared" si="3"/>
        <v>0.33300000000000002</v>
      </c>
      <c r="S18" s="7">
        <f t="shared" si="4"/>
        <v>0.01</v>
      </c>
      <c r="T18" s="7">
        <f t="shared" si="5"/>
        <v>6.17</v>
      </c>
      <c r="U18" s="7">
        <f t="shared" si="6"/>
        <v>0.186510877309122</v>
      </c>
    </row>
    <row r="19" spans="5:21" x14ac:dyDescent="0.3">
      <c r="E19" s="8">
        <v>18.97</v>
      </c>
      <c r="F19" s="8">
        <v>18.97</v>
      </c>
      <c r="G19" s="7">
        <v>3.8450000000000002</v>
      </c>
      <c r="H19" s="7">
        <v>3.8450000000000002</v>
      </c>
      <c r="I19" s="7">
        <v>0.37</v>
      </c>
      <c r="J19" s="7">
        <v>0.37</v>
      </c>
      <c r="K19" s="7">
        <v>6.8650000000000002</v>
      </c>
      <c r="L19" s="7">
        <v>6.8659999999999997</v>
      </c>
      <c r="N19" s="8">
        <f t="shared" si="7"/>
        <v>18.97</v>
      </c>
      <c r="O19" s="8">
        <f t="shared" si="8"/>
        <v>0.5</v>
      </c>
      <c r="P19" s="7">
        <f t="shared" si="2"/>
        <v>3.8450000000000002</v>
      </c>
      <c r="R19" s="7">
        <f t="shared" si="3"/>
        <v>0.37</v>
      </c>
      <c r="S19" s="7">
        <f t="shared" si="4"/>
        <v>0.01</v>
      </c>
      <c r="T19" s="7">
        <f t="shared" si="5"/>
        <v>6.8654999999999999</v>
      </c>
      <c r="U19" s="7">
        <f t="shared" si="6"/>
        <v>0.20692219257143812</v>
      </c>
    </row>
    <row r="20" spans="5:21" x14ac:dyDescent="0.3">
      <c r="E20" s="8">
        <v>19.989999999999998</v>
      </c>
      <c r="F20" s="8">
        <v>19.989999999999998</v>
      </c>
      <c r="G20" s="7">
        <v>4.3040000000000003</v>
      </c>
      <c r="H20" s="7">
        <v>4.3049999999999997</v>
      </c>
      <c r="I20" s="7">
        <v>0.41399999999999998</v>
      </c>
      <c r="J20" s="7">
        <v>0.41399999999999998</v>
      </c>
      <c r="K20" s="7">
        <v>7.694</v>
      </c>
      <c r="L20" s="7">
        <v>7.6970000000000001</v>
      </c>
      <c r="N20" s="8">
        <f t="shared" si="7"/>
        <v>19.989999999999998</v>
      </c>
      <c r="O20" s="8">
        <f t="shared" si="8"/>
        <v>0.5</v>
      </c>
      <c r="P20" s="7">
        <f t="shared" si="2"/>
        <v>4.3045</v>
      </c>
      <c r="R20" s="7">
        <f t="shared" si="3"/>
        <v>0.41399999999999998</v>
      </c>
      <c r="S20" s="7">
        <f t="shared" si="4"/>
        <v>0.01</v>
      </c>
      <c r="T20" s="7">
        <f t="shared" si="5"/>
        <v>7.6955</v>
      </c>
      <c r="U20" s="7">
        <f t="shared" si="6"/>
        <v>0.23287746455953748</v>
      </c>
    </row>
    <row r="21" spans="5:21" x14ac:dyDescent="0.3">
      <c r="E21" s="8">
        <v>20.99</v>
      </c>
      <c r="F21" s="8">
        <v>20.99</v>
      </c>
      <c r="G21" s="7">
        <v>4.7480000000000002</v>
      </c>
      <c r="H21" s="7">
        <v>4.7489999999999997</v>
      </c>
      <c r="I21" s="7">
        <v>0.45700000000000002</v>
      </c>
      <c r="J21" s="7">
        <v>0.45700000000000002</v>
      </c>
      <c r="K21" s="7">
        <v>8.4860000000000007</v>
      </c>
      <c r="L21" s="7">
        <v>8.4960000000000004</v>
      </c>
      <c r="N21" s="8">
        <f t="shared" si="7"/>
        <v>20.99</v>
      </c>
      <c r="O21" s="8">
        <f t="shared" si="8"/>
        <v>0.5</v>
      </c>
      <c r="P21" s="7">
        <f t="shared" si="2"/>
        <v>4.7484999999999999</v>
      </c>
      <c r="R21" s="7">
        <f t="shared" si="3"/>
        <v>0.45700000000000002</v>
      </c>
      <c r="S21" s="7">
        <f t="shared" si="4"/>
        <v>0.01</v>
      </c>
      <c r="T21" s="7">
        <f t="shared" si="5"/>
        <v>8.4909999999999997</v>
      </c>
      <c r="U21" s="7">
        <f t="shared" si="6"/>
        <v>0.26029543909752861</v>
      </c>
    </row>
    <row r="22" spans="5:21" x14ac:dyDescent="0.3">
      <c r="E22" s="8">
        <v>22.06</v>
      </c>
      <c r="F22" s="8">
        <v>22.07</v>
      </c>
      <c r="G22" s="7">
        <v>5.2320000000000002</v>
      </c>
      <c r="H22" s="7">
        <v>5.2329999999999997</v>
      </c>
      <c r="I22" s="7">
        <v>0.504</v>
      </c>
      <c r="J22" s="7">
        <v>0.504</v>
      </c>
      <c r="K22" s="7">
        <v>9.3680000000000003</v>
      </c>
      <c r="L22" s="7">
        <v>9.3719999999999999</v>
      </c>
      <c r="N22" s="8">
        <f t="shared" si="7"/>
        <v>22.064999999999998</v>
      </c>
      <c r="O22" s="8">
        <f t="shared" si="8"/>
        <v>0.50500000000000078</v>
      </c>
      <c r="P22" s="7">
        <f t="shared" si="2"/>
        <v>5.2324999999999999</v>
      </c>
      <c r="R22" s="7">
        <f t="shared" si="3"/>
        <v>0.504</v>
      </c>
      <c r="S22" s="7">
        <f t="shared" si="4"/>
        <v>0.01</v>
      </c>
      <c r="T22" s="7">
        <f t="shared" si="5"/>
        <v>9.370000000000001</v>
      </c>
      <c r="U22" s="7">
        <f t="shared" si="6"/>
        <v>0.2837239741307081</v>
      </c>
    </row>
    <row r="23" spans="5:21" x14ac:dyDescent="0.3">
      <c r="E23" s="8">
        <v>22.98</v>
      </c>
      <c r="F23" s="8">
        <v>22.98</v>
      </c>
      <c r="G23" s="7">
        <v>5.6429999999999998</v>
      </c>
      <c r="H23" s="7">
        <v>5.6440000000000001</v>
      </c>
      <c r="I23" s="7">
        <v>0.54300000000000004</v>
      </c>
      <c r="J23" s="7">
        <v>0.54300000000000004</v>
      </c>
      <c r="K23" s="7">
        <v>10.11</v>
      </c>
      <c r="L23" s="7">
        <v>10.119999999999999</v>
      </c>
      <c r="N23" s="8">
        <f t="shared" si="7"/>
        <v>22.98</v>
      </c>
      <c r="O23" s="8">
        <f t="shared" si="8"/>
        <v>0.5</v>
      </c>
      <c r="P23" s="7">
        <f t="shared" si="2"/>
        <v>5.6434999999999995</v>
      </c>
      <c r="R23" s="7">
        <f t="shared" si="3"/>
        <v>0.54300000000000004</v>
      </c>
      <c r="S23" s="7">
        <f t="shared" si="4"/>
        <v>0.01</v>
      </c>
      <c r="T23" s="7">
        <f t="shared" si="5"/>
        <v>10.114999999999998</v>
      </c>
      <c r="U23" s="7">
        <f t="shared" si="6"/>
        <v>0.30912358573448379</v>
      </c>
    </row>
    <row r="24" spans="5:21" x14ac:dyDescent="0.3">
      <c r="E24" s="8">
        <v>24</v>
      </c>
      <c r="F24" s="8">
        <v>24.01</v>
      </c>
      <c r="G24" s="7">
        <v>6.1</v>
      </c>
      <c r="H24" s="7">
        <v>6.101</v>
      </c>
      <c r="I24" s="7">
        <v>0.58699999999999997</v>
      </c>
      <c r="J24" s="7">
        <v>0.58699999999999997</v>
      </c>
      <c r="K24" s="7">
        <v>10.94</v>
      </c>
      <c r="L24" s="7">
        <v>10.94</v>
      </c>
      <c r="N24" s="8">
        <f t="shared" si="7"/>
        <v>24.005000000000003</v>
      </c>
      <c r="O24" s="8">
        <f t="shared" si="8"/>
        <v>0.50500000000000078</v>
      </c>
      <c r="P24" s="7">
        <f t="shared" si="2"/>
        <v>6.1005000000000003</v>
      </c>
      <c r="R24" s="7">
        <f t="shared" si="3"/>
        <v>0.58699999999999997</v>
      </c>
      <c r="S24" s="7">
        <f t="shared" si="4"/>
        <v>0.01</v>
      </c>
      <c r="T24" s="7">
        <f t="shared" si="5"/>
        <v>10.94</v>
      </c>
      <c r="U24" s="7">
        <f t="shared" si="6"/>
        <v>0.32892852475879919</v>
      </c>
    </row>
    <row r="25" spans="5:21" x14ac:dyDescent="0.3">
      <c r="E25" s="8"/>
      <c r="F25" s="8"/>
      <c r="G25" s="7"/>
      <c r="H25" s="7"/>
      <c r="I25" s="7"/>
      <c r="J25" s="7"/>
      <c r="K25" s="7"/>
      <c r="L25" s="7"/>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I29" sqref="I29"/>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32</v>
      </c>
      <c r="B1" s="10"/>
      <c r="C1" s="10"/>
    </row>
    <row r="3" spans="1:21" x14ac:dyDescent="0.3">
      <c r="A3" s="1" t="s">
        <v>26</v>
      </c>
      <c r="E3" s="15" t="s">
        <v>51</v>
      </c>
      <c r="F3" s="15"/>
      <c r="G3" s="15"/>
      <c r="H3" s="15"/>
      <c r="I3" s="15"/>
      <c r="J3" s="15"/>
      <c r="K3" s="15"/>
      <c r="L3" s="15"/>
      <c r="N3" s="15" t="s">
        <v>52</v>
      </c>
      <c r="O3" s="15"/>
      <c r="P3" s="15"/>
      <c r="Q3" s="15"/>
      <c r="R3" s="15"/>
      <c r="S3" s="15"/>
      <c r="T3" s="15"/>
      <c r="U3" s="15"/>
    </row>
    <row r="4" spans="1:21" x14ac:dyDescent="0.3">
      <c r="A4" s="1"/>
      <c r="E4" s="12" t="s">
        <v>53</v>
      </c>
      <c r="F4" s="12"/>
      <c r="G4" s="12"/>
      <c r="H4" s="12"/>
      <c r="I4" s="12"/>
      <c r="J4" s="12"/>
      <c r="K4" s="12"/>
      <c r="L4" s="12"/>
      <c r="N4" s="12" t="s">
        <v>60</v>
      </c>
      <c r="O4" s="12"/>
      <c r="P4" s="12"/>
      <c r="Q4" s="12"/>
      <c r="R4" s="12"/>
      <c r="S4" s="12"/>
      <c r="T4" s="12"/>
      <c r="U4" s="12"/>
    </row>
    <row r="5" spans="1:21" x14ac:dyDescent="0.3">
      <c r="A5" s="1" t="s">
        <v>27</v>
      </c>
      <c r="B5" t="s">
        <v>2</v>
      </c>
      <c r="E5" s="12" t="s">
        <v>56</v>
      </c>
      <c r="F5" s="12"/>
      <c r="G5" s="12"/>
      <c r="H5" s="12"/>
      <c r="I5" s="12"/>
      <c r="J5" s="12"/>
      <c r="K5" s="12"/>
      <c r="L5" s="12"/>
      <c r="N5" s="12" t="s">
        <v>59</v>
      </c>
      <c r="O5" s="12"/>
      <c r="P5" s="12"/>
      <c r="Q5" s="12"/>
      <c r="R5" s="12"/>
      <c r="S5" s="12"/>
      <c r="T5" s="12"/>
      <c r="U5" s="12"/>
    </row>
    <row r="6" spans="1:21" x14ac:dyDescent="0.3">
      <c r="A6" s="1" t="s">
        <v>28</v>
      </c>
      <c r="B6" t="s">
        <v>8</v>
      </c>
      <c r="C6" t="s">
        <v>67</v>
      </c>
      <c r="N6" s="12" t="s">
        <v>62</v>
      </c>
      <c r="O6" s="12"/>
      <c r="P6" s="12"/>
      <c r="Q6" s="12"/>
      <c r="R6" s="12"/>
      <c r="S6" s="12"/>
      <c r="T6" s="12"/>
      <c r="U6" s="12"/>
    </row>
    <row r="7" spans="1:21" x14ac:dyDescent="0.3">
      <c r="A7" s="1" t="s">
        <v>29</v>
      </c>
      <c r="B7" t="s">
        <v>3</v>
      </c>
    </row>
    <row r="8" spans="1:21" x14ac:dyDescent="0.3">
      <c r="A8" s="1" t="s">
        <v>30</v>
      </c>
      <c r="B8" t="s">
        <v>4</v>
      </c>
      <c r="E8" s="13" t="s">
        <v>33</v>
      </c>
      <c r="F8" s="14"/>
      <c r="G8" s="13" t="s">
        <v>63</v>
      </c>
      <c r="H8" s="14"/>
      <c r="I8" s="13" t="s">
        <v>0</v>
      </c>
      <c r="J8" s="14"/>
      <c r="K8" s="13" t="s">
        <v>1</v>
      </c>
      <c r="L8" s="14"/>
      <c r="N8" s="13" t="s">
        <v>33</v>
      </c>
      <c r="O8" s="14"/>
      <c r="P8" s="13" t="s">
        <v>1</v>
      </c>
      <c r="Q8" s="14"/>
      <c r="R8" s="13" t="s">
        <v>0</v>
      </c>
      <c r="S8" s="14"/>
      <c r="T8" s="13" t="s">
        <v>1</v>
      </c>
      <c r="U8" s="14"/>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12.04</v>
      </c>
      <c r="F11" s="8">
        <v>12.05</v>
      </c>
      <c r="G11" s="7">
        <v>0.49099999999999999</v>
      </c>
      <c r="H11" s="7">
        <v>0.49099999999999999</v>
      </c>
      <c r="I11">
        <v>4.7E-2</v>
      </c>
      <c r="J11">
        <v>4.7E-2</v>
      </c>
      <c r="K11">
        <v>0.94350000000000001</v>
      </c>
      <c r="L11">
        <v>0.9444999999999999</v>
      </c>
      <c r="N11" s="8">
        <f>AVERAGE(E11:F11)</f>
        <v>12.045</v>
      </c>
      <c r="O11" s="8">
        <f>(F11-E11)/2+0.5</f>
        <v>0.50500000000000078</v>
      </c>
      <c r="P11" s="7">
        <f>AVERAGE(G11:H11)</f>
        <v>0.49099999999999999</v>
      </c>
      <c r="R11" s="7">
        <f>AVERAGE(I11:J11)</f>
        <v>4.7E-2</v>
      </c>
      <c r="S11" s="7">
        <f>(J11-I11)/2+0.01</f>
        <v>0.01</v>
      </c>
      <c r="T11" s="7">
        <f>AVERAGE(K11:L11)</f>
        <v>0.94399999999999995</v>
      </c>
      <c r="U11" s="7">
        <f>(L11-K11)/2+T11*SQRT(0.03^2+0.002^2)</f>
        <v>2.8882863562367994E-2</v>
      </c>
    </row>
    <row r="12" spans="1:21" x14ac:dyDescent="0.3">
      <c r="A12" s="1" t="s">
        <v>64</v>
      </c>
      <c r="B12" s="9">
        <v>25</v>
      </c>
      <c r="C12" s="9" t="s">
        <v>7</v>
      </c>
      <c r="E12" s="8">
        <v>13</v>
      </c>
      <c r="F12" s="8">
        <v>13</v>
      </c>
      <c r="G12" s="7">
        <v>0.92400000000000004</v>
      </c>
      <c r="H12" s="7">
        <v>0.92400000000000004</v>
      </c>
      <c r="I12">
        <v>8.8999999999999996E-2</v>
      </c>
      <c r="J12">
        <v>8.8999999999999996E-2</v>
      </c>
      <c r="K12">
        <v>1.7690000000000001</v>
      </c>
      <c r="L12">
        <v>1.77</v>
      </c>
      <c r="N12" s="8">
        <f t="shared" ref="N12:N22" si="0">AVERAGE(E12:F12)</f>
        <v>13</v>
      </c>
      <c r="O12" s="8">
        <f t="shared" ref="O12:O22" si="1">(F12-E12)/2+0.5</f>
        <v>0.5</v>
      </c>
      <c r="P12" s="7">
        <f t="shared" ref="P12:P22" si="2">AVERAGE(G12:H12)</f>
        <v>0.92400000000000004</v>
      </c>
      <c r="R12" s="7">
        <f t="shared" ref="R12:R22" si="3">AVERAGE(I12:J12)</f>
        <v>8.8999999999999996E-2</v>
      </c>
      <c r="S12" s="7">
        <f t="shared" ref="S12:S22" si="4">(J12-I12)/2+0.01</f>
        <v>0.01</v>
      </c>
      <c r="T12" s="7">
        <f t="shared" ref="T12:T22" si="5">AVERAGE(K12:L12)</f>
        <v>1.7695000000000001</v>
      </c>
      <c r="U12" s="7">
        <f t="shared" ref="U12:U22" si="6">(L12-K12)/2+T12*SQRT(0.03^2+0.002^2)</f>
        <v>5.370283588306167E-2</v>
      </c>
    </row>
    <row r="13" spans="1:21" x14ac:dyDescent="0.3">
      <c r="E13" s="8">
        <v>14.02</v>
      </c>
      <c r="F13" s="8">
        <v>14.02</v>
      </c>
      <c r="G13" s="7">
        <v>1.381</v>
      </c>
      <c r="H13" s="7">
        <v>1.3819999999999999</v>
      </c>
      <c r="I13">
        <v>0.13300000000000001</v>
      </c>
      <c r="J13">
        <v>0.13300000000000001</v>
      </c>
      <c r="K13">
        <v>2.6419999999999999</v>
      </c>
      <c r="L13">
        <v>2.6430000000000002</v>
      </c>
      <c r="N13" s="8">
        <f t="shared" si="0"/>
        <v>14.02</v>
      </c>
      <c r="O13" s="8">
        <f t="shared" si="1"/>
        <v>0.5</v>
      </c>
      <c r="P13" s="7">
        <f t="shared" si="2"/>
        <v>1.3815</v>
      </c>
      <c r="R13" s="7">
        <f t="shared" si="3"/>
        <v>0.13300000000000001</v>
      </c>
      <c r="S13" s="7">
        <f t="shared" si="4"/>
        <v>0.01</v>
      </c>
      <c r="T13" s="7">
        <f t="shared" si="5"/>
        <v>2.6425000000000001</v>
      </c>
      <c r="U13" s="7">
        <f t="shared" si="6"/>
        <v>7.9950971359700987E-2</v>
      </c>
    </row>
    <row r="14" spans="1:21" x14ac:dyDescent="0.3">
      <c r="E14" s="8">
        <v>15.02</v>
      </c>
      <c r="F14" s="8">
        <v>15.03</v>
      </c>
      <c r="G14" s="7">
        <v>1.835</v>
      </c>
      <c r="H14" s="7">
        <v>1.835</v>
      </c>
      <c r="I14">
        <v>0.17699999999999999</v>
      </c>
      <c r="J14">
        <v>0.17699999999999999</v>
      </c>
      <c r="K14">
        <v>3.5149999999999997</v>
      </c>
      <c r="L14">
        <v>3.516</v>
      </c>
      <c r="N14" s="8">
        <f t="shared" si="0"/>
        <v>15.024999999999999</v>
      </c>
      <c r="O14" s="8">
        <f t="shared" si="1"/>
        <v>0.50499999999999989</v>
      </c>
      <c r="P14" s="7">
        <f t="shared" si="2"/>
        <v>1.835</v>
      </c>
      <c r="R14" s="7">
        <f t="shared" si="3"/>
        <v>0.17699999999999999</v>
      </c>
      <c r="S14" s="7">
        <f t="shared" si="4"/>
        <v>0.01</v>
      </c>
      <c r="T14" s="7">
        <f t="shared" si="5"/>
        <v>3.5154999999999998</v>
      </c>
      <c r="U14" s="7">
        <f t="shared" si="6"/>
        <v>0.10619910683634007</v>
      </c>
    </row>
    <row r="15" spans="1:21" x14ac:dyDescent="0.3">
      <c r="E15" s="8">
        <v>16.02</v>
      </c>
      <c r="F15" s="8">
        <v>16.03</v>
      </c>
      <c r="G15" s="7">
        <v>2.2730000000000001</v>
      </c>
      <c r="H15" s="7">
        <v>2.274</v>
      </c>
      <c r="I15">
        <v>0.218</v>
      </c>
      <c r="J15">
        <v>0.218</v>
      </c>
      <c r="K15">
        <v>4.3690000000000007</v>
      </c>
      <c r="L15">
        <v>4.37</v>
      </c>
      <c r="N15" s="8">
        <f t="shared" si="0"/>
        <v>16.024999999999999</v>
      </c>
      <c r="O15" s="8">
        <f t="shared" si="1"/>
        <v>0.50500000000000078</v>
      </c>
      <c r="P15" s="7">
        <f t="shared" si="2"/>
        <v>2.2735000000000003</v>
      </c>
      <c r="R15" s="7">
        <f t="shared" si="3"/>
        <v>0.218</v>
      </c>
      <c r="S15" s="7">
        <f t="shared" si="4"/>
        <v>0.01</v>
      </c>
      <c r="T15" s="7">
        <f t="shared" si="5"/>
        <v>4.3695000000000004</v>
      </c>
      <c r="U15" s="7">
        <f t="shared" si="6"/>
        <v>0.13187597705060058</v>
      </c>
    </row>
    <row r="16" spans="1:21" x14ac:dyDescent="0.3">
      <c r="E16" s="8">
        <v>17.02</v>
      </c>
      <c r="F16" s="8">
        <v>17.03</v>
      </c>
      <c r="G16" s="7">
        <v>2.72</v>
      </c>
      <c r="H16" s="7">
        <v>2.72</v>
      </c>
      <c r="I16">
        <v>0.26200000000000001</v>
      </c>
      <c r="J16">
        <v>0.26200000000000001</v>
      </c>
      <c r="K16">
        <v>5.2185000000000006</v>
      </c>
      <c r="L16">
        <v>5.2195</v>
      </c>
      <c r="N16" s="8">
        <f t="shared" si="0"/>
        <v>17.024999999999999</v>
      </c>
      <c r="O16" s="8">
        <f t="shared" si="1"/>
        <v>0.50500000000000078</v>
      </c>
      <c r="P16" s="7">
        <f t="shared" si="2"/>
        <v>2.72</v>
      </c>
      <c r="R16" s="7">
        <f t="shared" si="3"/>
        <v>0.26200000000000001</v>
      </c>
      <c r="S16" s="7">
        <f t="shared" si="4"/>
        <v>0.01</v>
      </c>
      <c r="T16" s="7">
        <f t="shared" si="5"/>
        <v>5.2190000000000003</v>
      </c>
      <c r="U16" s="7">
        <f t="shared" si="6"/>
        <v>0.15741754759745613</v>
      </c>
    </row>
    <row r="17" spans="5:21" x14ac:dyDescent="0.3">
      <c r="E17" s="8">
        <v>18.010000000000002</v>
      </c>
      <c r="F17" s="8">
        <v>18.010000000000002</v>
      </c>
      <c r="G17" s="7">
        <v>3.157</v>
      </c>
      <c r="H17" s="7">
        <v>3.1579999999999999</v>
      </c>
      <c r="I17">
        <v>0.30399999999999999</v>
      </c>
      <c r="J17">
        <v>0.30399999999999999</v>
      </c>
      <c r="K17">
        <v>6.056</v>
      </c>
      <c r="L17">
        <v>6.0569999999999995</v>
      </c>
      <c r="N17" s="8">
        <f t="shared" si="0"/>
        <v>18.010000000000002</v>
      </c>
      <c r="O17" s="8">
        <f t="shared" si="1"/>
        <v>0.5</v>
      </c>
      <c r="P17" s="7">
        <f t="shared" si="2"/>
        <v>3.1574999999999998</v>
      </c>
      <c r="R17" s="7">
        <f t="shared" si="3"/>
        <v>0.30399999999999999</v>
      </c>
      <c r="S17" s="7">
        <f t="shared" si="4"/>
        <v>0.01</v>
      </c>
      <c r="T17" s="7">
        <f t="shared" si="5"/>
        <v>6.0564999999999998</v>
      </c>
      <c r="U17" s="7">
        <f t="shared" si="6"/>
        <v>0.18259831903123075</v>
      </c>
    </row>
    <row r="18" spans="5:21" x14ac:dyDescent="0.3">
      <c r="E18" s="8">
        <v>19.010000000000002</v>
      </c>
      <c r="F18" s="8">
        <v>19.010000000000002</v>
      </c>
      <c r="G18" s="7">
        <v>3.6019999999999999</v>
      </c>
      <c r="H18" s="7">
        <v>3.6030000000000002</v>
      </c>
      <c r="I18">
        <v>0.34699999999999998</v>
      </c>
      <c r="J18">
        <v>0.34699999999999998</v>
      </c>
      <c r="K18">
        <v>6.9169999999999998</v>
      </c>
      <c r="L18">
        <v>6.9190000000000005</v>
      </c>
      <c r="N18" s="8">
        <f t="shared" si="0"/>
        <v>19.010000000000002</v>
      </c>
      <c r="O18" s="8">
        <f t="shared" si="1"/>
        <v>0.5</v>
      </c>
      <c r="P18" s="7">
        <f t="shared" si="2"/>
        <v>3.6025</v>
      </c>
      <c r="R18" s="7">
        <f t="shared" si="3"/>
        <v>0.34699999999999998</v>
      </c>
      <c r="S18" s="7">
        <f t="shared" si="4"/>
        <v>0.01</v>
      </c>
      <c r="T18" s="7">
        <f t="shared" si="5"/>
        <v>6.9180000000000001</v>
      </c>
      <c r="U18" s="7">
        <f t="shared" si="6"/>
        <v>0.20900068869116789</v>
      </c>
    </row>
    <row r="19" spans="5:21" x14ac:dyDescent="0.3">
      <c r="E19" s="8">
        <v>20.05</v>
      </c>
      <c r="F19" s="8">
        <v>20.05</v>
      </c>
      <c r="G19" s="7">
        <v>4.0659999999999998</v>
      </c>
      <c r="H19" s="7">
        <v>4.0670000000000002</v>
      </c>
      <c r="I19">
        <v>0.39100000000000001</v>
      </c>
      <c r="J19">
        <v>0.39100000000000001</v>
      </c>
      <c r="K19">
        <v>7.8150000000000004</v>
      </c>
      <c r="L19">
        <v>7.8159999999999998</v>
      </c>
      <c r="N19" s="8">
        <f t="shared" si="0"/>
        <v>20.05</v>
      </c>
      <c r="O19" s="8">
        <f t="shared" si="1"/>
        <v>0.5</v>
      </c>
      <c r="P19" s="7">
        <f t="shared" si="2"/>
        <v>4.0664999999999996</v>
      </c>
      <c r="R19" s="7">
        <f t="shared" si="3"/>
        <v>0.39100000000000001</v>
      </c>
      <c r="S19" s="7">
        <f t="shared" si="4"/>
        <v>0.01</v>
      </c>
      <c r="T19" s="7">
        <f t="shared" si="5"/>
        <v>7.8155000000000001</v>
      </c>
      <c r="U19" s="7">
        <f t="shared" si="6"/>
        <v>0.23548545569034665</v>
      </c>
    </row>
    <row r="20" spans="5:21" x14ac:dyDescent="0.3">
      <c r="E20" s="8">
        <v>21.01</v>
      </c>
      <c r="F20" s="8">
        <v>21.02</v>
      </c>
      <c r="G20" s="7">
        <v>4.4939999999999998</v>
      </c>
      <c r="H20" s="7">
        <v>4.4950000000000001</v>
      </c>
      <c r="I20">
        <v>0.433</v>
      </c>
      <c r="J20">
        <v>0.433</v>
      </c>
      <c r="K20">
        <v>8.6420000000000012</v>
      </c>
      <c r="L20">
        <v>8.6440000000000001</v>
      </c>
      <c r="N20" s="8">
        <f t="shared" si="0"/>
        <v>21.015000000000001</v>
      </c>
      <c r="O20" s="8">
        <f t="shared" si="1"/>
        <v>0.50499999999999901</v>
      </c>
      <c r="P20" s="7">
        <f t="shared" si="2"/>
        <v>4.4945000000000004</v>
      </c>
      <c r="R20" s="7">
        <f t="shared" si="3"/>
        <v>0.433</v>
      </c>
      <c r="S20" s="7">
        <f t="shared" si="4"/>
        <v>0.01</v>
      </c>
      <c r="T20" s="7">
        <f t="shared" si="5"/>
        <v>8.6430000000000007</v>
      </c>
      <c r="U20" s="7">
        <f t="shared" si="6"/>
        <v>0.26086556119655352</v>
      </c>
    </row>
    <row r="21" spans="5:21" x14ac:dyDescent="0.3">
      <c r="E21" s="8">
        <v>22.03</v>
      </c>
      <c r="F21" s="8">
        <v>22.04</v>
      </c>
      <c r="G21" s="7">
        <v>4.9409999999999998</v>
      </c>
      <c r="H21" s="7">
        <v>4.9420000000000002</v>
      </c>
      <c r="I21">
        <v>0.47599999999999998</v>
      </c>
      <c r="J21">
        <v>0.47599999999999998</v>
      </c>
      <c r="K21">
        <v>9.5109999999999992</v>
      </c>
      <c r="L21">
        <v>9.5120000000000005</v>
      </c>
      <c r="N21" s="8">
        <f t="shared" si="0"/>
        <v>22.035</v>
      </c>
      <c r="O21" s="8">
        <f t="shared" si="1"/>
        <v>0.50499999999999901</v>
      </c>
      <c r="P21" s="7">
        <f t="shared" si="2"/>
        <v>4.9414999999999996</v>
      </c>
      <c r="R21" s="7">
        <f t="shared" si="3"/>
        <v>0.47599999999999998</v>
      </c>
      <c r="S21" s="7">
        <f t="shared" si="4"/>
        <v>0.01</v>
      </c>
      <c r="T21" s="7">
        <f t="shared" si="5"/>
        <v>9.5114999999999998</v>
      </c>
      <c r="U21" s="7">
        <f t="shared" si="6"/>
        <v>0.28647839700578842</v>
      </c>
    </row>
    <row r="22" spans="5:21" x14ac:dyDescent="0.3">
      <c r="E22" s="8">
        <v>23.05</v>
      </c>
      <c r="F22" s="8">
        <v>23.05</v>
      </c>
      <c r="G22" s="7">
        <v>5.3860000000000001</v>
      </c>
      <c r="H22" s="7">
        <v>5.3860000000000001</v>
      </c>
      <c r="I22">
        <v>0.51800000000000002</v>
      </c>
      <c r="J22">
        <v>0.51900000000000002</v>
      </c>
      <c r="K22">
        <v>10.38</v>
      </c>
      <c r="L22">
        <v>10.38</v>
      </c>
      <c r="N22" s="8">
        <f t="shared" si="0"/>
        <v>23.05</v>
      </c>
      <c r="O22" s="8">
        <f t="shared" si="1"/>
        <v>0.5</v>
      </c>
      <c r="P22" s="7">
        <f t="shared" si="2"/>
        <v>5.3860000000000001</v>
      </c>
      <c r="R22" s="7">
        <f t="shared" si="3"/>
        <v>0.51849999999999996</v>
      </c>
      <c r="S22" s="7">
        <f t="shared" si="4"/>
        <v>1.0500000000000001E-2</v>
      </c>
      <c r="T22" s="7">
        <f t="shared" si="5"/>
        <v>10.38</v>
      </c>
      <c r="U22" s="7">
        <f t="shared" si="6"/>
        <v>0.3120912328150216</v>
      </c>
    </row>
    <row r="23" spans="5:21" x14ac:dyDescent="0.3">
      <c r="E23" s="8">
        <v>23.98</v>
      </c>
      <c r="F23" s="8">
        <v>23.99</v>
      </c>
      <c r="G23" s="7">
        <v>5.7960000000000003</v>
      </c>
      <c r="H23" s="7">
        <v>5.7960000000000003</v>
      </c>
      <c r="I23">
        <v>0.55800000000000005</v>
      </c>
      <c r="J23">
        <v>0.55800000000000005</v>
      </c>
      <c r="K23" s="8">
        <v>11.18</v>
      </c>
      <c r="L23" s="8">
        <v>11.18</v>
      </c>
      <c r="N23" s="8"/>
      <c r="O23" s="8"/>
      <c r="P23" s="7"/>
      <c r="R23" s="7"/>
      <c r="S23" s="7"/>
      <c r="T23" s="7"/>
      <c r="U23" s="7"/>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I29" sqref="I29"/>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8.5546875" bestFit="1" customWidth="1"/>
    <col min="9" max="9" width="9.21875" customWidth="1"/>
    <col min="10" max="10" width="8.109375" customWidth="1"/>
    <col min="11" max="12" width="6.1093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32</v>
      </c>
      <c r="B1" s="10"/>
      <c r="C1" s="10"/>
    </row>
    <row r="3" spans="1:21" x14ac:dyDescent="0.3">
      <c r="A3" s="1" t="s">
        <v>26</v>
      </c>
      <c r="E3" s="15" t="s">
        <v>51</v>
      </c>
      <c r="F3" s="15"/>
      <c r="G3" s="15"/>
      <c r="H3" s="15"/>
      <c r="I3" s="15"/>
      <c r="J3" s="15"/>
      <c r="K3" s="15"/>
      <c r="L3" s="15"/>
      <c r="N3" s="15" t="s">
        <v>52</v>
      </c>
      <c r="O3" s="15"/>
      <c r="P3" s="15"/>
      <c r="Q3" s="15"/>
      <c r="R3" s="15"/>
      <c r="S3" s="15"/>
      <c r="T3" s="15"/>
      <c r="U3" s="15"/>
    </row>
    <row r="4" spans="1:21" x14ac:dyDescent="0.3">
      <c r="A4" s="1"/>
      <c r="E4" s="12" t="s">
        <v>53</v>
      </c>
      <c r="F4" s="12"/>
      <c r="G4" s="12"/>
      <c r="H4" s="12"/>
      <c r="I4" s="12"/>
      <c r="J4" s="12"/>
      <c r="K4" s="12"/>
      <c r="L4" s="12"/>
      <c r="N4" s="12" t="s">
        <v>60</v>
      </c>
      <c r="O4" s="12"/>
      <c r="P4" s="12"/>
      <c r="Q4" s="12"/>
      <c r="R4" s="12"/>
      <c r="S4" s="12"/>
      <c r="T4" s="12"/>
      <c r="U4" s="12"/>
    </row>
    <row r="5" spans="1:21" x14ac:dyDescent="0.3">
      <c r="A5" s="1" t="s">
        <v>27</v>
      </c>
      <c r="B5" t="s">
        <v>2</v>
      </c>
      <c r="E5" s="12" t="s">
        <v>56</v>
      </c>
      <c r="F5" s="12"/>
      <c r="G5" s="12"/>
      <c r="H5" s="12"/>
      <c r="I5" s="12"/>
      <c r="J5" s="12"/>
      <c r="K5" s="12"/>
      <c r="L5" s="12"/>
      <c r="N5" s="12" t="s">
        <v>59</v>
      </c>
      <c r="O5" s="12"/>
      <c r="P5" s="12"/>
      <c r="Q5" s="12"/>
      <c r="R5" s="12"/>
      <c r="S5" s="12"/>
      <c r="T5" s="12"/>
      <c r="U5" s="12"/>
    </row>
    <row r="6" spans="1:21" x14ac:dyDescent="0.3">
      <c r="A6" s="1" t="s">
        <v>28</v>
      </c>
      <c r="B6" t="s">
        <v>8</v>
      </c>
      <c r="C6" t="s">
        <v>67</v>
      </c>
      <c r="N6" s="12" t="s">
        <v>62</v>
      </c>
      <c r="O6" s="12"/>
      <c r="P6" s="12"/>
      <c r="Q6" s="12"/>
      <c r="R6" s="12"/>
      <c r="S6" s="12"/>
      <c r="T6" s="12"/>
      <c r="U6" s="12"/>
    </row>
    <row r="7" spans="1:21" x14ac:dyDescent="0.3">
      <c r="A7" s="1" t="s">
        <v>29</v>
      </c>
      <c r="B7" t="s">
        <v>3</v>
      </c>
    </row>
    <row r="8" spans="1:21" x14ac:dyDescent="0.3">
      <c r="A8" s="1" t="s">
        <v>30</v>
      </c>
      <c r="B8" t="s">
        <v>4</v>
      </c>
      <c r="E8" s="13" t="s">
        <v>66</v>
      </c>
      <c r="F8" s="14"/>
      <c r="G8" s="13" t="s">
        <v>63</v>
      </c>
      <c r="H8" s="14"/>
      <c r="I8" s="13" t="s">
        <v>0</v>
      </c>
      <c r="J8" s="14"/>
      <c r="K8" s="13" t="s">
        <v>1</v>
      </c>
      <c r="L8" s="14"/>
      <c r="N8" s="13" t="s">
        <v>33</v>
      </c>
      <c r="O8" s="14"/>
      <c r="P8" s="13" t="s">
        <v>1</v>
      </c>
      <c r="Q8" s="14"/>
      <c r="R8" s="13" t="s">
        <v>0</v>
      </c>
      <c r="S8" s="14"/>
      <c r="T8" s="13" t="s">
        <v>1</v>
      </c>
      <c r="U8" s="14"/>
    </row>
    <row r="9" spans="1:21" x14ac:dyDescent="0.3">
      <c r="A9" s="1" t="s">
        <v>49</v>
      </c>
      <c r="B9" t="s">
        <v>5</v>
      </c>
      <c r="E9" s="2" t="s">
        <v>16</v>
      </c>
      <c r="F9" s="3" t="s">
        <v>14</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25</v>
      </c>
      <c r="F11" s="8">
        <v>25</v>
      </c>
      <c r="G11" s="7">
        <v>2.3199999999999998</v>
      </c>
      <c r="H11" s="7">
        <v>2.3210000000000002</v>
      </c>
      <c r="I11" s="7">
        <v>0.223</v>
      </c>
      <c r="J11" s="7">
        <v>0.223</v>
      </c>
      <c r="K11" s="7">
        <v>4.1420000000000003</v>
      </c>
      <c r="L11" s="7">
        <v>4.1429999999999998</v>
      </c>
      <c r="N11" s="8">
        <f>AVERAGE(E11:F11)</f>
        <v>25</v>
      </c>
      <c r="O11" s="8">
        <f>(F11-E11)/2+0.5</f>
        <v>0.5</v>
      </c>
      <c r="P11" s="7">
        <f>AVERAGE(G11:H11)</f>
        <v>2.3205</v>
      </c>
      <c r="R11" s="7">
        <f>AVERAGE(I11:J11)</f>
        <v>0.223</v>
      </c>
      <c r="S11" s="7">
        <f>(J11-I11)/2+0.01</f>
        <v>0.01</v>
      </c>
      <c r="T11" s="7">
        <f>AVERAGE(K11:L11)</f>
        <v>4.1425000000000001</v>
      </c>
      <c r="U11" s="7">
        <f>(L11-K11)/2+T11*SQRT(0.03^2+0.002^2)</f>
        <v>0.12505086049481928</v>
      </c>
    </row>
    <row r="12" spans="1:21" x14ac:dyDescent="0.3">
      <c r="A12" s="1" t="s">
        <v>65</v>
      </c>
      <c r="B12" s="9">
        <v>16</v>
      </c>
      <c r="C12" s="9" t="s">
        <v>31</v>
      </c>
      <c r="E12" s="8">
        <v>23</v>
      </c>
      <c r="F12" s="8">
        <v>23</v>
      </c>
      <c r="G12" s="7">
        <v>2.395</v>
      </c>
      <c r="H12" s="7">
        <v>2.3959999999999999</v>
      </c>
      <c r="I12" s="7">
        <v>0.23100000000000001</v>
      </c>
      <c r="J12" s="7">
        <v>0.23100000000000001</v>
      </c>
      <c r="K12" s="7">
        <v>4.2690000000000001</v>
      </c>
      <c r="L12" s="7">
        <v>4.2709999999999999</v>
      </c>
      <c r="N12" s="8">
        <f t="shared" ref="N12:N19" si="0">AVERAGE(E12:F12)</f>
        <v>23</v>
      </c>
      <c r="O12" s="8">
        <f t="shared" ref="O12:O19" si="1">(F12-E12)/2+0.5</f>
        <v>0.5</v>
      </c>
      <c r="P12" s="7">
        <f t="shared" ref="P12:P19" si="2">AVERAGE(G12:H12)</f>
        <v>2.3955000000000002</v>
      </c>
      <c r="R12" s="7">
        <f t="shared" ref="R12:R19" si="3">AVERAGE(I12:J12)</f>
        <v>0.23100000000000001</v>
      </c>
      <c r="S12" s="7">
        <f t="shared" ref="S12:S19" si="4">(J12-I12)/2+0.01</f>
        <v>0.01</v>
      </c>
      <c r="T12" s="7">
        <f t="shared" ref="T12:T19" si="5">AVERAGE(K12:L12)</f>
        <v>4.2699999999999996</v>
      </c>
      <c r="U12" s="7">
        <f t="shared" ref="U12:U19" si="6">(L12-K12)/2+T12*SQRT(0.03^2+0.002^2)</f>
        <v>0.1293843510713045</v>
      </c>
    </row>
    <row r="13" spans="1:21" x14ac:dyDescent="0.3">
      <c r="E13" s="8">
        <v>20.010000000000002</v>
      </c>
      <c r="F13" s="8">
        <v>20.010000000000002</v>
      </c>
      <c r="G13" s="7">
        <v>2.4990000000000001</v>
      </c>
      <c r="H13" s="7">
        <v>2.4990000000000001</v>
      </c>
      <c r="I13" s="7">
        <v>0.24099999999999999</v>
      </c>
      <c r="J13" s="7">
        <v>0.24099999999999999</v>
      </c>
      <c r="K13" s="7">
        <v>4.4580000000000002</v>
      </c>
      <c r="L13" s="7">
        <v>4.4589999999999996</v>
      </c>
      <c r="N13" s="8">
        <f t="shared" si="0"/>
        <v>20.010000000000002</v>
      </c>
      <c r="O13" s="8">
        <f t="shared" si="1"/>
        <v>0.5</v>
      </c>
      <c r="P13" s="7">
        <f t="shared" si="2"/>
        <v>2.4990000000000001</v>
      </c>
      <c r="R13" s="7">
        <f t="shared" si="3"/>
        <v>0.24099999999999999</v>
      </c>
      <c r="S13" s="7">
        <f t="shared" si="4"/>
        <v>0.01</v>
      </c>
      <c r="T13" s="7">
        <f t="shared" si="5"/>
        <v>4.4584999999999999</v>
      </c>
      <c r="U13" s="7">
        <f t="shared" si="6"/>
        <v>0.13455190380595095</v>
      </c>
    </row>
    <row r="14" spans="1:21" x14ac:dyDescent="0.3">
      <c r="E14" s="8">
        <v>16.989999999999998</v>
      </c>
      <c r="F14" s="8">
        <v>16.989999999999998</v>
      </c>
      <c r="G14" s="7">
        <v>2.601</v>
      </c>
      <c r="H14" s="7">
        <v>2.6019999999999999</v>
      </c>
      <c r="I14" s="7">
        <v>0.25</v>
      </c>
      <c r="J14" s="7">
        <v>0.25</v>
      </c>
      <c r="K14" s="7">
        <v>4.6379999999999999</v>
      </c>
      <c r="L14" s="7">
        <v>4.6390000000000002</v>
      </c>
      <c r="N14" s="8">
        <f t="shared" si="0"/>
        <v>16.989999999999998</v>
      </c>
      <c r="O14" s="8">
        <f t="shared" si="1"/>
        <v>0.5</v>
      </c>
      <c r="P14" s="7">
        <f t="shared" si="2"/>
        <v>2.6014999999999997</v>
      </c>
      <c r="R14" s="7">
        <f t="shared" si="3"/>
        <v>0.25</v>
      </c>
      <c r="S14" s="7">
        <f t="shared" si="4"/>
        <v>0.01</v>
      </c>
      <c r="T14" s="7">
        <f t="shared" si="5"/>
        <v>4.6385000000000005</v>
      </c>
      <c r="U14" s="7">
        <f t="shared" si="6"/>
        <v>0.13996389050216565</v>
      </c>
    </row>
    <row r="15" spans="1:21" x14ac:dyDescent="0.3">
      <c r="E15" s="8">
        <v>15</v>
      </c>
      <c r="F15" s="8">
        <v>15</v>
      </c>
      <c r="G15" s="7">
        <v>2.673</v>
      </c>
      <c r="H15" s="7">
        <v>2.673</v>
      </c>
      <c r="I15" s="7">
        <v>0.25700000000000001</v>
      </c>
      <c r="J15" s="7">
        <v>0.25700000000000001</v>
      </c>
      <c r="K15" s="7">
        <v>4.7590000000000003</v>
      </c>
      <c r="L15" s="7">
        <v>4.76</v>
      </c>
      <c r="N15" s="8">
        <f t="shared" si="0"/>
        <v>15</v>
      </c>
      <c r="O15" s="8">
        <f t="shared" si="1"/>
        <v>0.5</v>
      </c>
      <c r="P15" s="7">
        <f t="shared" si="2"/>
        <v>2.673</v>
      </c>
      <c r="R15" s="7">
        <f t="shared" si="3"/>
        <v>0.25700000000000001</v>
      </c>
      <c r="S15" s="7">
        <f t="shared" si="4"/>
        <v>0.01</v>
      </c>
      <c r="T15" s="7">
        <f t="shared" si="5"/>
        <v>4.7595000000000001</v>
      </c>
      <c r="U15" s="7">
        <f t="shared" si="6"/>
        <v>0.14360194822573144</v>
      </c>
    </row>
    <row r="16" spans="1:21" x14ac:dyDescent="0.3">
      <c r="E16" s="8">
        <v>12</v>
      </c>
      <c r="F16" s="8">
        <v>12</v>
      </c>
      <c r="G16" s="7">
        <v>2.77</v>
      </c>
      <c r="H16" s="7">
        <v>2771</v>
      </c>
      <c r="I16" s="7">
        <v>0.26700000000000002</v>
      </c>
      <c r="J16" s="7">
        <v>0.26700000000000002</v>
      </c>
      <c r="K16" s="7">
        <v>4.9180000000000001</v>
      </c>
      <c r="L16" s="7">
        <v>4.92</v>
      </c>
      <c r="N16" s="8">
        <f t="shared" si="0"/>
        <v>12</v>
      </c>
      <c r="O16" s="8">
        <f t="shared" si="1"/>
        <v>0.5</v>
      </c>
      <c r="P16" s="7">
        <f t="shared" si="2"/>
        <v>1386.885</v>
      </c>
      <c r="R16" s="7">
        <f t="shared" si="3"/>
        <v>0.26700000000000002</v>
      </c>
      <c r="S16" s="7">
        <f t="shared" si="4"/>
        <v>0.01</v>
      </c>
      <c r="T16" s="7">
        <f t="shared" si="5"/>
        <v>4.9190000000000005</v>
      </c>
      <c r="U16" s="7">
        <f t="shared" si="6"/>
        <v>0.14889756977043256</v>
      </c>
    </row>
    <row r="17" spans="5:21" x14ac:dyDescent="0.3">
      <c r="E17" s="8">
        <v>10</v>
      </c>
      <c r="F17" s="8">
        <v>10</v>
      </c>
      <c r="G17" s="7">
        <v>2.83</v>
      </c>
      <c r="H17" s="7">
        <v>2.831</v>
      </c>
      <c r="I17" s="7">
        <v>0.27200000000000002</v>
      </c>
      <c r="J17" s="7">
        <v>0.27200000000000002</v>
      </c>
      <c r="K17" s="7">
        <v>5.0220000000000002</v>
      </c>
      <c r="L17" s="7">
        <v>5.0229999999999997</v>
      </c>
      <c r="N17" s="8">
        <f t="shared" si="0"/>
        <v>10</v>
      </c>
      <c r="O17" s="8">
        <f t="shared" si="1"/>
        <v>0.5</v>
      </c>
      <c r="P17" s="7">
        <f t="shared" si="2"/>
        <v>2.8304999999999998</v>
      </c>
      <c r="R17" s="7">
        <f t="shared" si="3"/>
        <v>0.27200000000000002</v>
      </c>
      <c r="S17" s="7">
        <f t="shared" si="4"/>
        <v>0.01</v>
      </c>
      <c r="T17" s="7">
        <f t="shared" si="5"/>
        <v>5.0225</v>
      </c>
      <c r="U17" s="7">
        <f t="shared" si="6"/>
        <v>0.15150946212075558</v>
      </c>
    </row>
    <row r="18" spans="5:21" x14ac:dyDescent="0.3">
      <c r="E18" s="8">
        <v>6.99</v>
      </c>
      <c r="F18" s="8">
        <v>6.99</v>
      </c>
      <c r="G18" s="7">
        <v>2.9289999999999998</v>
      </c>
      <c r="H18" s="7">
        <v>2.9289999999999998</v>
      </c>
      <c r="I18" s="7">
        <v>0.28199999999999997</v>
      </c>
      <c r="J18" s="7">
        <v>0.28199999999999997</v>
      </c>
      <c r="K18" s="7">
        <v>5.1870000000000003</v>
      </c>
      <c r="L18" s="7">
        <v>5.19</v>
      </c>
      <c r="N18" s="8">
        <f t="shared" si="0"/>
        <v>6.99</v>
      </c>
      <c r="O18" s="8">
        <f t="shared" si="1"/>
        <v>0.5</v>
      </c>
      <c r="P18" s="7">
        <f t="shared" si="2"/>
        <v>2.9289999999999998</v>
      </c>
      <c r="R18" s="7">
        <f t="shared" si="3"/>
        <v>0.28199999999999997</v>
      </c>
      <c r="S18" s="7">
        <f t="shared" si="4"/>
        <v>0.01</v>
      </c>
      <c r="T18" s="7">
        <f t="shared" si="5"/>
        <v>5.1885000000000003</v>
      </c>
      <c r="U18" s="7">
        <f t="shared" si="6"/>
        <v>0.15750051651837574</v>
      </c>
    </row>
    <row r="19" spans="5:21" x14ac:dyDescent="0.3">
      <c r="E19" s="8">
        <v>24.99</v>
      </c>
      <c r="F19" s="8">
        <v>25</v>
      </c>
      <c r="G19" s="7">
        <v>2.3250000000000002</v>
      </c>
      <c r="H19" s="7">
        <v>2.3260000000000001</v>
      </c>
      <c r="I19" s="7">
        <v>0.224</v>
      </c>
      <c r="J19" s="7">
        <v>0.224</v>
      </c>
      <c r="K19" s="7">
        <v>4.1500000000000004</v>
      </c>
      <c r="L19" s="7">
        <v>4.1520000000000001</v>
      </c>
      <c r="N19" s="8">
        <f t="shared" si="0"/>
        <v>24.994999999999997</v>
      </c>
      <c r="O19" s="8">
        <f t="shared" si="1"/>
        <v>0.50500000000000078</v>
      </c>
      <c r="P19" s="7">
        <f t="shared" si="2"/>
        <v>2.3254999999999999</v>
      </c>
      <c r="R19" s="7">
        <f t="shared" si="3"/>
        <v>0.224</v>
      </c>
      <c r="S19" s="7">
        <f t="shared" si="4"/>
        <v>0.01</v>
      </c>
      <c r="T19" s="7">
        <f t="shared" si="5"/>
        <v>4.1509999999999998</v>
      </c>
      <c r="U19" s="7">
        <f t="shared" si="6"/>
        <v>0.12580642653325175</v>
      </c>
    </row>
    <row r="20" spans="5:21" x14ac:dyDescent="0.3">
      <c r="E20" s="8"/>
      <c r="F20" s="8"/>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2025-01-02T17:09:46Z</dcterms:modified>
  <cp:category>Laser Diode</cp:category>
</cp:coreProperties>
</file>