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QSI QL85D6SA\"/>
    </mc:Choice>
  </mc:AlternateContent>
  <xr:revisionPtr revIDLastSave="0" documentId="13_ncr:1_{0705C9B0-ABAE-4F2C-ABF9-F3E9C41F95E6}" xr6:coauthVersionLast="47" xr6:coauthVersionMax="47" xr10:uidLastSave="{00000000-0000-0000-0000-000000000000}"/>
  <bookViews>
    <workbookView xWindow="-108" yWindow="-108" windowWidth="23256" windowHeight="12576" xr2:uid="{00000000-000D-0000-FFFF-FFFF00000000}"/>
  </bookViews>
  <sheets>
    <sheet name="Information" sheetId="5" r:id="rId1"/>
    <sheet name="OpticalPower_vs_Current_20ºC" sheetId="6" r:id="rId2"/>
    <sheet name="OpticalPower_vs_Current_25º" sheetId="7" r:id="rId3"/>
    <sheet name="OpticalPower_vs_Temp"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0" i="7" l="1"/>
  <c r="U20" i="7" s="1"/>
  <c r="T16" i="7"/>
  <c r="U16" i="7" s="1"/>
  <c r="T12" i="7"/>
  <c r="U12" i="7" s="1"/>
  <c r="T19" i="8"/>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T14" i="8"/>
  <c r="U14" i="8" s="1"/>
  <c r="S14" i="8"/>
  <c r="R14" i="8"/>
  <c r="P14" i="8"/>
  <c r="O14" i="8"/>
  <c r="N14" i="8"/>
  <c r="T13" i="8"/>
  <c r="U13" i="8" s="1"/>
  <c r="S13" i="8"/>
  <c r="R13" i="8"/>
  <c r="P13" i="8"/>
  <c r="O13" i="8"/>
  <c r="N13" i="8"/>
  <c r="T12" i="8"/>
  <c r="U12" i="8" s="1"/>
  <c r="S12" i="8"/>
  <c r="R12" i="8"/>
  <c r="P12" i="8"/>
  <c r="O12" i="8"/>
  <c r="N12" i="8"/>
  <c r="T11" i="8"/>
  <c r="U11" i="8" s="1"/>
  <c r="S11" i="8"/>
  <c r="R11" i="8"/>
  <c r="P11" i="8"/>
  <c r="O11" i="8"/>
  <c r="N11" i="8"/>
  <c r="N12" i="7"/>
  <c r="O12" i="7"/>
  <c r="N13" i="7"/>
  <c r="O13" i="7"/>
  <c r="N14" i="7"/>
  <c r="O14" i="7"/>
  <c r="N15" i="7"/>
  <c r="O15" i="7"/>
  <c r="N16" i="7"/>
  <c r="O16" i="7"/>
  <c r="N17" i="7"/>
  <c r="O17" i="7"/>
  <c r="N18" i="7"/>
  <c r="O18" i="7"/>
  <c r="N19" i="7"/>
  <c r="O19" i="7"/>
  <c r="N20" i="7"/>
  <c r="O20" i="7"/>
  <c r="N21" i="7"/>
  <c r="O21" i="7"/>
  <c r="N22" i="7"/>
  <c r="O22" i="7"/>
  <c r="T22" i="7"/>
  <c r="U22" i="7" s="1"/>
  <c r="S22" i="7"/>
  <c r="R22" i="7"/>
  <c r="P22" i="7"/>
  <c r="T21" i="7"/>
  <c r="U21" i="7" s="1"/>
  <c r="S21" i="7"/>
  <c r="R21" i="7"/>
  <c r="P21" i="7"/>
  <c r="S20" i="7"/>
  <c r="R20" i="7"/>
  <c r="P20" i="7"/>
  <c r="T19" i="7"/>
  <c r="U19" i="7" s="1"/>
  <c r="S19" i="7"/>
  <c r="R19" i="7"/>
  <c r="P19" i="7"/>
  <c r="T18" i="7"/>
  <c r="U18" i="7" s="1"/>
  <c r="S18" i="7"/>
  <c r="R18" i="7"/>
  <c r="P18" i="7"/>
  <c r="T17" i="7"/>
  <c r="U17" i="7" s="1"/>
  <c r="S17" i="7"/>
  <c r="R17" i="7"/>
  <c r="P17" i="7"/>
  <c r="S16" i="7"/>
  <c r="R16" i="7"/>
  <c r="P16" i="7"/>
  <c r="T15" i="7"/>
  <c r="U15" i="7" s="1"/>
  <c r="S15" i="7"/>
  <c r="R15" i="7"/>
  <c r="P15" i="7"/>
  <c r="T14" i="7"/>
  <c r="U14" i="7" s="1"/>
  <c r="S14" i="7"/>
  <c r="R14" i="7"/>
  <c r="P14" i="7"/>
  <c r="T13" i="7"/>
  <c r="U13" i="7" s="1"/>
  <c r="S13" i="7"/>
  <c r="R13" i="7"/>
  <c r="P13" i="7"/>
  <c r="S12" i="7"/>
  <c r="R12" i="7"/>
  <c r="P12" i="7"/>
  <c r="T11" i="7"/>
  <c r="U11" i="7" s="1"/>
  <c r="S11" i="7"/>
  <c r="R11" i="7"/>
  <c r="P11" i="7"/>
  <c r="O11" i="7"/>
  <c r="N11" i="7"/>
  <c r="S12" i="6" l="1"/>
  <c r="S13" i="6"/>
  <c r="S14" i="6"/>
  <c r="S15" i="6"/>
  <c r="S16" i="6"/>
  <c r="S17" i="6"/>
  <c r="S18" i="6"/>
  <c r="S19" i="6"/>
  <c r="S20" i="6"/>
  <c r="S21" i="6"/>
  <c r="S22" i="6"/>
  <c r="S11" i="6"/>
  <c r="O12" i="6"/>
  <c r="O13" i="6"/>
  <c r="O14" i="6"/>
  <c r="O15" i="6"/>
  <c r="O16" i="6"/>
  <c r="O17" i="6"/>
  <c r="O18" i="6"/>
  <c r="O19" i="6"/>
  <c r="O20" i="6"/>
  <c r="O21" i="6"/>
  <c r="O22" i="6"/>
  <c r="O11" i="6"/>
  <c r="T12" i="6"/>
  <c r="U12" i="6" s="1"/>
  <c r="T13" i="6"/>
  <c r="U13" i="6" s="1"/>
  <c r="T14" i="6"/>
  <c r="U14" i="6" s="1"/>
  <c r="T15" i="6"/>
  <c r="U15" i="6" s="1"/>
  <c r="T16" i="6"/>
  <c r="U16" i="6" s="1"/>
  <c r="T17" i="6"/>
  <c r="U17" i="6" s="1"/>
  <c r="T18" i="6"/>
  <c r="U18" i="6" s="1"/>
  <c r="T19" i="6"/>
  <c r="U19" i="6" s="1"/>
  <c r="T20" i="6"/>
  <c r="U20" i="6" s="1"/>
  <c r="T21" i="6"/>
  <c r="U21" i="6" s="1"/>
  <c r="T22" i="6"/>
  <c r="U22" i="6" s="1"/>
  <c r="R12" i="6"/>
  <c r="R13" i="6"/>
  <c r="R14" i="6"/>
  <c r="R15" i="6"/>
  <c r="R16" i="6"/>
  <c r="R17" i="6"/>
  <c r="R18" i="6"/>
  <c r="R19" i="6"/>
  <c r="R20" i="6"/>
  <c r="R21" i="6"/>
  <c r="R22" i="6"/>
  <c r="T11" i="6"/>
  <c r="U11" i="6" s="1"/>
  <c r="R11" i="6"/>
  <c r="P12" i="6"/>
  <c r="P13" i="6"/>
  <c r="P14" i="6"/>
  <c r="P15" i="6"/>
  <c r="P16" i="6"/>
  <c r="P17" i="6"/>
  <c r="P18" i="6"/>
  <c r="P19" i="6"/>
  <c r="P20" i="6"/>
  <c r="P21" i="6"/>
  <c r="P22" i="6"/>
  <c r="P11" i="6"/>
  <c r="N12" i="6"/>
  <c r="N13" i="6"/>
  <c r="N14" i="6"/>
  <c r="N15" i="6"/>
  <c r="N16" i="6"/>
  <c r="N17" i="6"/>
  <c r="N18" i="6"/>
  <c r="N19" i="6"/>
  <c r="N20" i="6"/>
  <c r="N21" i="6"/>
  <c r="N22"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<sst xmlns="http://schemas.openxmlformats.org/spreadsheetml/2006/main" count="211" uniqueCount="70">
  <si>
    <t>Photodiode Current</t>
  </si>
  <si>
    <t>Optical Power</t>
  </si>
  <si>
    <t>Thorlabs PM320E</t>
  </si>
  <si>
    <t>Thorlabs LDC205C</t>
  </si>
  <si>
    <t xml:space="preserve">Throlabs TED200C </t>
  </si>
  <si>
    <t>Thorlabs TCLDM9</t>
  </si>
  <si>
    <t>mW</t>
  </si>
  <si>
    <t>ºC</t>
  </si>
  <si>
    <t>Thorlabs S142C</t>
  </si>
  <si>
    <t>Brand:</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</si>
  <si>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</si>
  <si>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</si>
  <si>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</si>
  <si>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</si>
  <si>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</si>
  <si>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</si>
  <si>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</si>
  <si>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</si>
  <si>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</si>
  <si>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</si>
  <si>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</si>
  <si>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</si>
  <si>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</si>
  <si>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</si>
  <si>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</si>
  <si>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</si>
  <si>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</si>
  <si>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</si>
  <si>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</si>
  <si>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</si>
  <si>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</si>
  <si>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</si>
  <si>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</si>
  <si>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</si>
  <si>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</si>
  <si>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</si>
  <si>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</si>
  <si>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</si>
  <si>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</si>
  <si>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</si>
  <si>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</si>
  <si>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</si>
  <si>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</si>
  <si>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</si>
  <si>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</si>
  <si>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</si>
  <si>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</si>
  <si>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</si>
  <si>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</si>
  <si>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</si>
  <si>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</si>
  <si>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</si>
  <si>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</si>
  <si>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</si>
  <si>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</si>
  <si>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</si>
  <si>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</si>
  <si>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</si>
  <si>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</si>
  <si>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</si>
  <si>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</si>
  <si>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</si>
  <si>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</si>
  <si>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</si>
  <si>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</si>
  <si>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</si>
  <si>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</si>
  <si>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QSI</t>
  </si>
  <si>
    <t>QL85D6</t>
  </si>
  <si>
    <t>(Set to 851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</si>
</sst>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165" fontId="0" fillId="0" borderId="0" xfId="0" applyNumberFormat="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c:v>
                  </c:pt>
                  <c:pt idx="1">
                    <c:v>0.50499999999999989</c:v>
                  </c:pt>
                  <c:pt idx="2">
                    <c:v>0.5</c:v>
                  </c:pt>
                  <c:pt idx="3">
                    <c:v>0.5</c:v>
                  </c:pt>
                  <c:pt idx="4">
                    <c:v>0.5</c:v>
                  </c:pt>
                  <c:pt idx="5">
                    <c:v>0.50499999999999989</c:v>
                  </c:pt>
                  <c:pt idx="6">
                    <c:v>0.5</c:v>
                  </c:pt>
                  <c:pt idx="7">
                    <c:v>0.5</c:v>
                  </c:pt>
                  <c:pt idx="8">
                    <c:v>0.50500000000000078</c:v>
                  </c:pt>
                  <c:pt idx="9">
                    <c:v>0.5</c:v>
                  </c:pt>
                  <c:pt idx="10">
                    <c:v>0.5</c:v>
                  </c:pt>
                  <c:pt idx="11">
                    <c:v>0.5</c:v>
                  </c:pt>
                </c:numCache>
              </c:numRef>
            </c:plus>
            <c:minus>
              <c:numRef>
                <c:f>OpticalPower_vs_Current_20ºC!$O$11:$O$30</c:f>
                <c:numCache>
                  <c:formatCode>General</c:formatCode>
                  <c:ptCount val="20"/>
                  <c:pt idx="0">
                    <c:v>0.5</c:v>
                  </c:pt>
                  <c:pt idx="1">
                    <c:v>0.50499999999999989</c:v>
                  </c:pt>
                  <c:pt idx="2">
                    <c:v>0.5</c:v>
                  </c:pt>
                  <c:pt idx="3">
                    <c:v>0.5</c:v>
                  </c:pt>
                  <c:pt idx="4">
                    <c:v>0.5</c:v>
                  </c:pt>
                  <c:pt idx="5">
                    <c:v>0.50499999999999989</c:v>
                  </c:pt>
                  <c:pt idx="6">
                    <c:v>0.5</c:v>
                  </c:pt>
                  <c:pt idx="7">
                    <c:v>0.5</c:v>
                  </c:pt>
                  <c:pt idx="8">
                    <c:v>0.50500000000000078</c:v>
                  </c:pt>
                  <c:pt idx="9">
                    <c:v>0.5</c:v>
                  </c:pt>
                  <c:pt idx="10">
                    <c:v>0.5</c:v>
                  </c:pt>
                  <c:pt idx="11">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2.1862199837332608E-2</c:v>
                  </c:pt>
                  <c:pt idx="1">
                    <c:v>4.6212353067118316E-2</c:v>
                  </c:pt>
                  <c:pt idx="2">
                    <c:v>7.087086034716375E-2</c:v>
                  </c:pt>
                  <c:pt idx="3">
                    <c:v>9.7175227789802476E-2</c:v>
                  </c:pt>
                  <c:pt idx="4">
                    <c:v>0.12117227002919952</c:v>
                  </c:pt>
                  <c:pt idx="5">
                    <c:v>0.14510527786356872</c:v>
                  </c:pt>
                  <c:pt idx="6">
                    <c:v>0.17038738115247853</c:v>
                  </c:pt>
                  <c:pt idx="7">
                    <c:v>0.19356872416792956</c:v>
                  </c:pt>
                  <c:pt idx="8">
                    <c:v>0.21834749781900195</c:v>
                  </c:pt>
                  <c:pt idx="9">
                    <c:v>0.24423093296304624</c:v>
                  </c:pt>
                  <c:pt idx="10">
                    <c:v>0.27228306400509006</c:v>
                  </c:pt>
                  <c:pt idx="11">
                    <c:v>0.29417154353200109</c:v>
                  </c:pt>
                </c:numCache>
              </c:numRef>
            </c:plus>
            <c:minus>
              <c:numRef>
                <c:f>OpticalPower_vs_Current_20ºC!$U$11:$U$30</c:f>
                <c:numCache>
                  <c:formatCode>General</c:formatCode>
                  <c:ptCount val="20"/>
                  <c:pt idx="0">
                    <c:v>2.1862199837332608E-2</c:v>
                  </c:pt>
                  <c:pt idx="1">
                    <c:v>4.6212353067118316E-2</c:v>
                  </c:pt>
                  <c:pt idx="2">
                    <c:v>7.087086034716375E-2</c:v>
                  </c:pt>
                  <c:pt idx="3">
                    <c:v>9.7175227789802476E-2</c:v>
                  </c:pt>
                  <c:pt idx="4">
                    <c:v>0.12117227002919952</c:v>
                  </c:pt>
                  <c:pt idx="5">
                    <c:v>0.14510527786356872</c:v>
                  </c:pt>
                  <c:pt idx="6">
                    <c:v>0.17038738115247853</c:v>
                  </c:pt>
                  <c:pt idx="7">
                    <c:v>0.19356872416792956</c:v>
                  </c:pt>
                  <c:pt idx="8">
                    <c:v>0.21834749781900195</c:v>
                  </c:pt>
                  <c:pt idx="9">
                    <c:v>0.24423093296304624</c:v>
                  </c:pt>
                  <c:pt idx="10">
                    <c:v>0.27228306400509006</c:v>
                  </c:pt>
                  <c:pt idx="11">
                    <c:v>0.29417154353200109</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9</c:v>
                </c:pt>
                <c:pt idx="1">
                  <c:v>10.004999999999999</c:v>
                </c:pt>
                <c:pt idx="2">
                  <c:v>10.99</c:v>
                </c:pt>
                <c:pt idx="3">
                  <c:v>12.08</c:v>
                </c:pt>
                <c:pt idx="4">
                  <c:v>13.04</c:v>
                </c:pt>
                <c:pt idx="5">
                  <c:v>14.004999999999999</c:v>
                </c:pt>
                <c:pt idx="6">
                  <c:v>15.05</c:v>
                </c:pt>
                <c:pt idx="7">
                  <c:v>15.99</c:v>
                </c:pt>
                <c:pt idx="8">
                  <c:v>16.975000000000001</c:v>
                </c:pt>
                <c:pt idx="9">
                  <c:v>18.04</c:v>
                </c:pt>
                <c:pt idx="10">
                  <c:v>19.170000000000002</c:v>
                </c:pt>
                <c:pt idx="11">
                  <c:v>20.059999999999999</c:v>
                </c:pt>
              </c:numCache>
            </c:numRef>
          </c:xVal>
          <c:yVal>
            <c:numRef>
              <c:f>OpticalPower_vs_Current_20ºC!$T$11:$T$31</c:f>
              <c:numCache>
                <c:formatCode>0.000</c:formatCode>
                <c:ptCount val="21"/>
                <c:pt idx="0">
                  <c:v>0.7238</c:v>
                </c:pt>
                <c:pt idx="1">
                  <c:v>1.5369999999999999</c:v>
                </c:pt>
                <c:pt idx="2">
                  <c:v>2.3405</c:v>
                </c:pt>
                <c:pt idx="3">
                  <c:v>3.2320000000000002</c:v>
                </c:pt>
                <c:pt idx="4">
                  <c:v>4.0135000000000005</c:v>
                </c:pt>
                <c:pt idx="5">
                  <c:v>4.8094999999999999</c:v>
                </c:pt>
                <c:pt idx="6">
                  <c:v>5.6669999999999998</c:v>
                </c:pt>
                <c:pt idx="7">
                  <c:v>6.4379999999999997</c:v>
                </c:pt>
                <c:pt idx="8">
                  <c:v>7.2454999999999998</c:v>
                </c:pt>
                <c:pt idx="9">
                  <c:v>8.1229999999999993</c:v>
                </c:pt>
                <c:pt idx="10">
                  <c:v>9.0559999999999992</c:v>
                </c:pt>
                <c:pt idx="11">
                  <c:v>9.7840000000000007</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22"/>
          <c:min val="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0.5024999999999995</c:v>
                  </c:pt>
                  <c:pt idx="1">
                    <c:v>0.50499999999999989</c:v>
                  </c:pt>
                  <c:pt idx="2">
                    <c:v>0.5</c:v>
                  </c:pt>
                  <c:pt idx="3">
                    <c:v>0.5</c:v>
                  </c:pt>
                  <c:pt idx="4">
                    <c:v>0.50499999999999989</c:v>
                  </c:pt>
                  <c:pt idx="5">
                    <c:v>0.5</c:v>
                  </c:pt>
                  <c:pt idx="6">
                    <c:v>0.5</c:v>
                  </c:pt>
                  <c:pt idx="7">
                    <c:v>0.5</c:v>
                  </c:pt>
                  <c:pt idx="8">
                    <c:v>0.5</c:v>
                  </c:pt>
                  <c:pt idx="9">
                    <c:v>0.50500000000000078</c:v>
                  </c:pt>
                  <c:pt idx="10">
                    <c:v>0.50499999999999901</c:v>
                  </c:pt>
                  <c:pt idx="11">
                    <c:v>0.5</c:v>
                  </c:pt>
                </c:numCache>
              </c:numRef>
            </c:plus>
            <c:minus>
              <c:numRef>
                <c:f>OpticalPower_vs_Current_25º!$O$11:$O$31</c:f>
                <c:numCache>
                  <c:formatCode>General</c:formatCode>
                  <c:ptCount val="21"/>
                  <c:pt idx="0">
                    <c:v>0.5024999999999995</c:v>
                  </c:pt>
                  <c:pt idx="1">
                    <c:v>0.50499999999999989</c:v>
                  </c:pt>
                  <c:pt idx="2">
                    <c:v>0.5</c:v>
                  </c:pt>
                  <c:pt idx="3">
                    <c:v>0.5</c:v>
                  </c:pt>
                  <c:pt idx="4">
                    <c:v>0.50499999999999989</c:v>
                  </c:pt>
                  <c:pt idx="5">
                    <c:v>0.5</c:v>
                  </c:pt>
                  <c:pt idx="6">
                    <c:v>0.5</c:v>
                  </c:pt>
                  <c:pt idx="7">
                    <c:v>0.5</c:v>
                  </c:pt>
                  <c:pt idx="8">
                    <c:v>0.5</c:v>
                  </c:pt>
                  <c:pt idx="9">
                    <c:v>0.50500000000000078</c:v>
                  </c:pt>
                  <c:pt idx="10">
                    <c:v>0.50499999999999901</c:v>
                  </c:pt>
                  <c:pt idx="11">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1.7353771411626195E-2</c:v>
                  </c:pt>
                  <c:pt idx="1">
                    <c:v>4.5374389689443191E-2</c:v>
                  </c:pt>
                  <c:pt idx="2">
                    <c:v>7.0836892534893142E-2</c:v>
                  </c:pt>
                  <c:pt idx="3">
                    <c:v>9.6912430894019033E-2</c:v>
                  </c:pt>
                  <c:pt idx="4">
                    <c:v>0.12303249756060386</c:v>
                  </c:pt>
                  <c:pt idx="5">
                    <c:v>0.14609747542454177</c:v>
                  </c:pt>
                  <c:pt idx="6">
                    <c:v>0.17603990059074676</c:v>
                  </c:pt>
                  <c:pt idx="7">
                    <c:v>0.20162657102673745</c:v>
                  </c:pt>
                  <c:pt idx="8">
                    <c:v>0.22866033913456577</c:v>
                  </c:pt>
                  <c:pt idx="9">
                    <c:v>0.25641180424904259</c:v>
                  </c:pt>
                  <c:pt idx="10">
                    <c:v>0.2822651728003297</c:v>
                  </c:pt>
                  <c:pt idx="11">
                    <c:v>0.3075812439015097</c:v>
                  </c:pt>
                </c:numCache>
              </c:numRef>
            </c:plus>
            <c:minus>
              <c:numRef>
                <c:f>OpticalPower_vs_Current_25º!$U$11:$U$31</c:f>
                <c:numCache>
                  <c:formatCode>General</c:formatCode>
                  <c:ptCount val="21"/>
                  <c:pt idx="0">
                    <c:v>1.7353771411626195E-2</c:v>
                  </c:pt>
                  <c:pt idx="1">
                    <c:v>4.5374389689443191E-2</c:v>
                  </c:pt>
                  <c:pt idx="2">
                    <c:v>7.0836892534893142E-2</c:v>
                  </c:pt>
                  <c:pt idx="3">
                    <c:v>9.6912430894019033E-2</c:v>
                  </c:pt>
                  <c:pt idx="4">
                    <c:v>0.12303249756060386</c:v>
                  </c:pt>
                  <c:pt idx="5">
                    <c:v>0.14609747542454177</c:v>
                  </c:pt>
                  <c:pt idx="6">
                    <c:v>0.17603990059074676</c:v>
                  </c:pt>
                  <c:pt idx="7">
                    <c:v>0.20162657102673745</c:v>
                  </c:pt>
                  <c:pt idx="8">
                    <c:v>0.22866033913456577</c:v>
                  </c:pt>
                  <c:pt idx="9">
                    <c:v>0.25641180424904259</c:v>
                  </c:pt>
                  <c:pt idx="10">
                    <c:v>0.2822651728003297</c:v>
                  </c:pt>
                  <c:pt idx="11">
                    <c:v>0.3075812439015097</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9.0175000000000001</c:v>
                </c:pt>
                <c:pt idx="1">
                  <c:v>10.074999999999999</c:v>
                </c:pt>
                <c:pt idx="2">
                  <c:v>11.06</c:v>
                </c:pt>
                <c:pt idx="3">
                  <c:v>12.01</c:v>
                </c:pt>
                <c:pt idx="4">
                  <c:v>13.035</c:v>
                </c:pt>
                <c:pt idx="5">
                  <c:v>14</c:v>
                </c:pt>
                <c:pt idx="6">
                  <c:v>15.03</c:v>
                </c:pt>
                <c:pt idx="7">
                  <c:v>16</c:v>
                </c:pt>
                <c:pt idx="8">
                  <c:v>17</c:v>
                </c:pt>
                <c:pt idx="9">
                  <c:v>18.045000000000002</c:v>
                </c:pt>
                <c:pt idx="10">
                  <c:v>19.035</c:v>
                </c:pt>
                <c:pt idx="11">
                  <c:v>19.989999999999998</c:v>
                </c:pt>
              </c:numCache>
            </c:numRef>
          </c:xVal>
          <c:yVal>
            <c:numRef>
              <c:f>OpticalPower_vs_Current_25º!$T$11:$T$31</c:f>
              <c:numCache>
                <c:formatCode>0.000</c:formatCode>
                <c:ptCount val="21"/>
                <c:pt idx="0">
                  <c:v>0.56720000000000004</c:v>
                </c:pt>
                <c:pt idx="1">
                  <c:v>1.4925000000000002</c:v>
                </c:pt>
                <c:pt idx="2">
                  <c:v>2.3559999999999999</c:v>
                </c:pt>
                <c:pt idx="3">
                  <c:v>3.19</c:v>
                </c:pt>
                <c:pt idx="4">
                  <c:v>4.0919999999999996</c:v>
                </c:pt>
                <c:pt idx="5">
                  <c:v>4.8424999999999994</c:v>
                </c:pt>
                <c:pt idx="6">
                  <c:v>5.8550000000000004</c:v>
                </c:pt>
                <c:pt idx="7">
                  <c:v>6.7060000000000004</c:v>
                </c:pt>
                <c:pt idx="8">
                  <c:v>7.5884999999999998</c:v>
                </c:pt>
                <c:pt idx="9">
                  <c:v>8.5114999999999998</c:v>
                </c:pt>
                <c:pt idx="10">
                  <c:v>9.3879999999999999</c:v>
                </c:pt>
                <c:pt idx="11">
                  <c:v>10.23</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22"/>
          <c:min val="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OpticalPower_vs_Temp!$O$11:$O$30</c:f>
                <c:numCache>
                  <c:formatCode>General</c:formatCode>
                  <c:ptCount val="20"/>
                  <c:pt idx="0">
                    <c:v>0.5</c:v>
                  </c:pt>
                  <c:pt idx="1">
                    <c:v>0.5</c:v>
                  </c:pt>
                  <c:pt idx="2">
                    <c:v>0.5</c:v>
                  </c:pt>
                  <c:pt idx="3">
                    <c:v>0.5</c:v>
                  </c:pt>
                  <c:pt idx="4">
                    <c:v>0.50499999999999989</c:v>
                  </c:pt>
                  <c:pt idx="5">
                    <c:v>0.5</c:v>
                  </c:pt>
                  <c:pt idx="6">
                    <c:v>0.5</c:v>
                  </c:pt>
                  <c:pt idx="7">
                    <c:v>0.5</c:v>
                  </c:pt>
                  <c:pt idx="8">
                    <c:v>0.5</c:v>
                  </c:pt>
                </c:numCache>
              </c:numRef>
            </c:plus>
            <c:minus>
              <c:numRef>
                <c:f>OpticalPower_vs_Temp!$O$11:$O$30</c:f>
                <c:numCache>
                  <c:formatCode>General</c:formatCode>
                  <c:ptCount val="20"/>
                  <c:pt idx="0">
                    <c:v>0.5</c:v>
                  </c:pt>
                  <c:pt idx="1">
                    <c:v>0.5</c:v>
                  </c:pt>
                  <c:pt idx="2">
                    <c:v>0.5</c:v>
                  </c:pt>
                  <c:pt idx="3">
                    <c:v>0.5</c:v>
                  </c:pt>
                  <c:pt idx="4">
                    <c:v>0.50499999999999989</c:v>
                  </c:pt>
                  <c:pt idx="5">
                    <c:v>0.5</c:v>
                  </c:pt>
                  <c:pt idx="6">
                    <c:v>0.5</c:v>
                  </c:pt>
                  <c:pt idx="7">
                    <c:v>0.5</c:v>
                  </c:pt>
                  <c:pt idx="8">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OpticalPower_vs_Temp!$U$11:$U$30</c:f>
                <c:numCache>
                  <c:formatCode>General</c:formatCode>
                  <c:ptCount val="20"/>
                  <c:pt idx="0">
                    <c:v>0.1394828250180577</c:v>
                  </c:pt>
                  <c:pt idx="1">
                    <c:v>0.14122278617843509</c:v>
                  </c:pt>
                  <c:pt idx="2">
                    <c:v>0.14504514467805524</c:v>
                  </c:pt>
                  <c:pt idx="3">
                    <c:v>0.14820213691751397</c:v>
                  </c:pt>
                  <c:pt idx="4">
                    <c:v>0.14967149874308067</c:v>
                  </c:pt>
                  <c:pt idx="5">
                    <c:v>0.15273829120426874</c:v>
                  </c:pt>
                  <c:pt idx="6">
                    <c:v>0.154602419955187</c:v>
                  </c:pt>
                  <c:pt idx="7">
                    <c:v>0.15730841330329412</c:v>
                  </c:pt>
                  <c:pt idx="8">
                    <c:v>0.13972335776011166</c:v>
                  </c:pt>
                </c:numCache>
              </c:numRef>
            </c:plus>
            <c:minus>
              <c:numRef>
                <c:f>OpticalPower_vs_Temp!$U$11:$U$30</c:f>
                <c:numCache>
                  <c:formatCode>General</c:formatCode>
                  <c:ptCount val="20"/>
                  <c:pt idx="0">
                    <c:v>0.1394828250180577</c:v>
                  </c:pt>
                  <c:pt idx="1">
                    <c:v>0.14122278617843509</c:v>
                  </c:pt>
                  <c:pt idx="2">
                    <c:v>0.14504514467805524</c:v>
                  </c:pt>
                  <c:pt idx="3">
                    <c:v>0.14820213691751397</c:v>
                  </c:pt>
                  <c:pt idx="4">
                    <c:v>0.14967149874308067</c:v>
                  </c:pt>
                  <c:pt idx="5">
                    <c:v>0.15273829120426874</c:v>
                  </c:pt>
                  <c:pt idx="6">
                    <c:v>0.154602419955187</c:v>
                  </c:pt>
                  <c:pt idx="7">
                    <c:v>0.15730841330329412</c:v>
                  </c:pt>
                  <c:pt idx="8">
                    <c:v>0.13972335776011166</c:v>
                  </c:pt>
                </c:numCache>
              </c:numRef>
            </c:minus>
            <c:spPr>
              <a:noFill/>
              <a:ln w="9525" cap="flat" cmpd="sng" algn="ctr">
                <a:solidFill>
                  <a:schemeClr val="tx1">
                    <a:lumMod val="65000"/>
                    <a:lumOff val="35000"/>
                  </a:schemeClr>
                </a:solidFill>
                <a:round/>
              </a:ln>
              <a:effectLst/>
            </c:spPr>
          </c:errBars>
          <c:xVal>
            <c:numRef>
              <c:f>OpticalPower_vs_Temp!$N$11:$N$31</c:f>
              <c:numCache>
                <c:formatCode>0.00</c:formatCode>
                <c:ptCount val="21"/>
                <c:pt idx="0">
                  <c:v>25.01</c:v>
                </c:pt>
                <c:pt idx="1">
                  <c:v>23</c:v>
                </c:pt>
                <c:pt idx="2">
                  <c:v>20.010000000000002</c:v>
                </c:pt>
                <c:pt idx="3">
                  <c:v>16.989999999999998</c:v>
                </c:pt>
                <c:pt idx="4">
                  <c:v>14.995000000000001</c:v>
                </c:pt>
                <c:pt idx="5">
                  <c:v>12</c:v>
                </c:pt>
                <c:pt idx="6">
                  <c:v>10</c:v>
                </c:pt>
                <c:pt idx="7">
                  <c:v>7</c:v>
                </c:pt>
                <c:pt idx="8">
                  <c:v>25</c:v>
                </c:pt>
              </c:numCache>
            </c:numRef>
          </c:xVal>
          <c:yVal>
            <c:numRef>
              <c:f>OpticalPower_vs_Temp!$T$11:$T$31</c:f>
              <c:numCache>
                <c:formatCode>0.000</c:formatCode>
                <c:ptCount val="21"/>
                <c:pt idx="0">
                  <c:v>4.6225000000000005</c:v>
                </c:pt>
                <c:pt idx="1">
                  <c:v>4.6970000000000001</c:v>
                </c:pt>
                <c:pt idx="2">
                  <c:v>4.8075000000000001</c:v>
                </c:pt>
                <c:pt idx="3">
                  <c:v>4.9124999999999996</c:v>
                </c:pt>
                <c:pt idx="4">
                  <c:v>4.9779999999999998</c:v>
                </c:pt>
                <c:pt idx="5">
                  <c:v>5.08</c:v>
                </c:pt>
                <c:pt idx="6">
                  <c:v>5.1420000000000003</c:v>
                </c:pt>
                <c:pt idx="7">
                  <c:v>5.2320000000000002</c:v>
                </c:pt>
                <c:pt idx="8">
                  <c:v>4.6304999999999996</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6"/>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tabSelected="1" workbookViewId="0">
      <selection activeCell="D16" sqref="D16"/>
    </sheetView>
  </sheetViews>
  <sheetFormatPr defaultRowHeight="14.4" x14ac:dyDescent="0.3"/>
  <cols>
    <col min="1" max="1" width="23.33203125" customWidth="1"/>
    <col min="2" max="2" width="9.44140625" bestFit="1" customWidth="1"/>
    <col min="3" max="3" width="14.33203125" customWidth="1"/>
  </cols>
  <sheetData>
    <row r="1" spans="1:3" ht="25.8" x14ac:dyDescent="0.5">
      <c r="A1" s="11" t="s">
        <v>13</v>
      </c>
      <c r="B1" s="11"/>
      <c r="C1" s="11"/>
    </row>
    <row r="2" spans="1:3" ht="18" x14ac:dyDescent="0.35">
      <c r="A2" s="12" t="s">
        <v>43</v>
      </c>
      <c r="B2" s="12"/>
      <c r="C2" s="12"/>
    </row>
    <row r="4" spans="1:3" x14ac:dyDescent="0.3">
      <c r="A4" s="1" t="s">
        <v>9</v>
      </c>
      <c r="B4" s="13" t="s">
        <v>67</v>
      </c>
      <c r="C4" s="13"/>
    </row>
    <row r="5" spans="1:3" x14ac:dyDescent="0.3">
      <c r="A5" s="1" t="s">
        <v>35</v>
      </c>
      <c r="B5" s="13" t="s">
        <v>68</v>
      </c>
      <c r="C5" s="13"/>
    </row>
    <row r="6" spans="1:3" x14ac:dyDescent="0.3">
      <c r="A6" s="1" t="s">
        <v>36</v>
      </c>
      <c r="B6" s="13" t="s">
        <v>37</v>
      </c>
      <c r="C6" s="13"/>
    </row>
    <row r="7" spans="1:3" x14ac:dyDescent="0.3">
      <c r="A7" s="1"/>
    </row>
    <row r="8" spans="1:3" x14ac:dyDescent="0.3">
      <c r="A8" s="1" t="s">
        <v>21</v>
      </c>
      <c r="B8" t="s">
        <v>22</v>
      </c>
    </row>
    <row r="10" spans="1:3" x14ac:dyDescent="0.3">
      <c r="A10" s="1" t="s">
        <v>10</v>
      </c>
      <c r="B10">
        <v>852</v>
      </c>
      <c r="C10" t="s">
        <v>11</v>
      </c>
    </row>
    <row r="11" spans="1:3" x14ac:dyDescent="0.3">
      <c r="A11" s="1" t="s">
        <v>12</v>
      </c>
      <c r="B11">
        <v>5</v>
      </c>
      <c r="C11" t="s">
        <v>6</v>
      </c>
    </row>
    <row r="13" spans="1:3" x14ac:dyDescent="0.3">
      <c r="A13" s="1" t="s">
        <v>38</v>
      </c>
      <c r="B13">
        <v>11</v>
      </c>
      <c r="C13" t="s">
        <v>31</v>
      </c>
    </row>
    <row r="14" spans="1:3" x14ac:dyDescent="0.3">
      <c r="A14" s="1" t="s">
        <v>39</v>
      </c>
      <c r="B14">
        <v>17</v>
      </c>
      <c r="C14" t="s">
        <v>31</v>
      </c>
    </row>
    <row r="15" spans="1:3" x14ac:dyDescent="0.3">
      <c r="A15" s="1" t="s">
        <v>44</v>
      </c>
      <c r="B15">
        <v>0.7</v>
      </c>
      <c r="C15" t="s">
        <v>40</v>
      </c>
    </row>
    <row r="16" spans="1:3" x14ac:dyDescent="0.3">
      <c r="A16" s="1"/>
    </row>
    <row r="17" spans="1:3" x14ac:dyDescent="0.3">
      <c r="A17" s="1" t="s">
        <v>41</v>
      </c>
    </row>
    <row r="18" spans="1:3" x14ac:dyDescent="0.3">
      <c r="A18" s="1" t="s">
        <v>45</v>
      </c>
      <c r="B18">
        <v>9</v>
      </c>
      <c r="C18" t="s">
        <v>42</v>
      </c>
    </row>
    <row r="19" spans="1:3" x14ac:dyDescent="0.3">
      <c r="A19" s="1" t="s">
        <v>46</v>
      </c>
      <c r="B19">
        <v>32</v>
      </c>
      <c r="C19" t="s">
        <v>42</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M25" sqref="M25"/>
    </sheetView>
  </sheetViews>
  <sheetFormatPr defaultRowHeight="14.4" x14ac:dyDescent="0.3"/>
  <cols>
    <col min="1" max="1" width="23.21875" bestFit="1" customWidth="1"/>
    <col min="2" max="2" width="16.33203125" bestFit="1" customWidth="1"/>
    <col min="3" max="3" width="20.6640625" customWidth="1"/>
    <col min="5" max="6" width="6.5546875" bestFit="1" customWidth="1"/>
    <col min="7" max="7" width="7.21875" customWidth="1"/>
    <col min="8" max="8" width="5.88671875" bestFit="1" customWidth="1"/>
    <col min="9" max="9" width="9.21875" customWidth="1"/>
    <col min="10" max="10" width="8.109375" customWidth="1"/>
    <col min="11" max="12" width="6.5546875"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32</v>
      </c>
      <c r="B1" s="11"/>
      <c r="C1" s="11"/>
    </row>
    <row r="3" spans="1:21" x14ac:dyDescent="0.3">
      <c r="A3" s="1" t="s">
        <v>26</v>
      </c>
      <c r="E3" s="16" t="s">
        <v>51</v>
      </c>
      <c r="F3" s="16"/>
      <c r="G3" s="16"/>
      <c r="H3" s="16"/>
      <c r="I3" s="16"/>
      <c r="J3" s="16"/>
      <c r="K3" s="16"/>
      <c r="L3" s="16"/>
      <c r="N3" s="16" t="s">
        <v>52</v>
      </c>
      <c r="O3" s="16"/>
      <c r="P3" s="16"/>
      <c r="Q3" s="16"/>
      <c r="R3" s="16"/>
      <c r="S3" s="16"/>
      <c r="T3" s="16"/>
      <c r="U3" s="16"/>
    </row>
    <row r="4" spans="1:21" x14ac:dyDescent="0.3">
      <c r="A4" s="1"/>
      <c r="E4" s="13" t="s">
        <v>53</v>
      </c>
      <c r="F4" s="13"/>
      <c r="G4" s="13"/>
      <c r="H4" s="13"/>
      <c r="I4" s="13"/>
      <c r="J4" s="13"/>
      <c r="K4" s="13"/>
      <c r="L4" s="13"/>
      <c r="N4" s="13" t="s">
        <v>60</v>
      </c>
      <c r="O4" s="13"/>
      <c r="P4" s="13"/>
      <c r="Q4" s="13"/>
      <c r="R4" s="13"/>
      <c r="S4" s="13"/>
      <c r="T4" s="13"/>
      <c r="U4" s="13"/>
    </row>
    <row r="5" spans="1:21" x14ac:dyDescent="0.3">
      <c r="A5" s="1" t="s">
        <v>27</v>
      </c>
      <c r="B5" t="s">
        <v>2</v>
      </c>
      <c r="E5" s="13" t="s">
        <v>56</v>
      </c>
      <c r="F5" s="13"/>
      <c r="G5" s="13"/>
      <c r="H5" s="13"/>
      <c r="I5" s="13"/>
      <c r="J5" s="13"/>
      <c r="K5" s="13"/>
      <c r="L5" s="13"/>
      <c r="N5" s="13" t="s">
        <v>59</v>
      </c>
      <c r="O5" s="13"/>
      <c r="P5" s="13"/>
      <c r="Q5" s="13"/>
      <c r="R5" s="13"/>
      <c r="S5" s="13"/>
      <c r="T5" s="13"/>
      <c r="U5" s="13"/>
    </row>
    <row r="6" spans="1:21" x14ac:dyDescent="0.3">
      <c r="A6" s="1" t="s">
        <v>28</v>
      </c>
      <c r="B6" t="s">
        <v>8</v>
      </c>
      <c r="C6" t="s">
        <v>69</v>
      </c>
      <c r="N6" s="13" t="s">
        <v>62</v>
      </c>
      <c r="O6" s="13"/>
      <c r="P6" s="13"/>
      <c r="Q6" s="13"/>
      <c r="R6" s="13"/>
      <c r="S6" s="13"/>
      <c r="T6" s="13"/>
      <c r="U6" s="13"/>
    </row>
    <row r="7" spans="1:21" x14ac:dyDescent="0.3">
      <c r="A7" s="1" t="s">
        <v>29</v>
      </c>
      <c r="B7" t="s">
        <v>3</v>
      </c>
    </row>
    <row r="8" spans="1:21" x14ac:dyDescent="0.3">
      <c r="A8" s="1" t="s">
        <v>30</v>
      </c>
      <c r="B8" t="s">
        <v>4</v>
      </c>
      <c r="E8" s="14" t="s">
        <v>33</v>
      </c>
      <c r="F8" s="15"/>
      <c r="G8" s="14" t="s">
        <v>63</v>
      </c>
      <c r="H8" s="15"/>
      <c r="I8" s="14" t="s">
        <v>0</v>
      </c>
      <c r="J8" s="15"/>
      <c r="K8" s="14" t="s">
        <v>1</v>
      </c>
      <c r="L8" s="15"/>
      <c r="N8" s="14" t="s">
        <v>33</v>
      </c>
      <c r="O8" s="15"/>
      <c r="P8" s="14" t="s">
        <v>1</v>
      </c>
      <c r="Q8" s="15"/>
      <c r="R8" s="14" t="s">
        <v>0</v>
      </c>
      <c r="S8" s="15"/>
      <c r="T8" s="14" t="s">
        <v>1</v>
      </c>
      <c r="U8" s="15"/>
    </row>
    <row r="9" spans="1:21" x14ac:dyDescent="0.3">
      <c r="A9" s="1" t="s">
        <v>49</v>
      </c>
      <c r="B9" t="s">
        <v>5</v>
      </c>
      <c r="E9" s="2" t="s">
        <v>34</v>
      </c>
      <c r="F9" s="3" t="s">
        <v>19</v>
      </c>
      <c r="G9" s="2" t="s">
        <v>23</v>
      </c>
      <c r="H9" s="3" t="s">
        <v>17</v>
      </c>
      <c r="I9" s="2" t="s">
        <v>24</v>
      </c>
      <c r="J9" s="3" t="s">
        <v>19</v>
      </c>
      <c r="K9" s="2" t="s">
        <v>6</v>
      </c>
      <c r="L9" s="3"/>
      <c r="N9" s="2" t="s">
        <v>34</v>
      </c>
      <c r="O9" s="3" t="s">
        <v>25</v>
      </c>
      <c r="P9" s="2" t="s">
        <v>23</v>
      </c>
      <c r="Q9" s="3" t="s">
        <v>58</v>
      </c>
      <c r="R9" s="2" t="s">
        <v>24</v>
      </c>
      <c r="S9" s="3" t="s">
        <v>57</v>
      </c>
      <c r="T9" s="2" t="s">
        <v>6</v>
      </c>
      <c r="U9" s="3" t="s">
        <v>61</v>
      </c>
    </row>
    <row r="10" spans="1:21" x14ac:dyDescent="0.3">
      <c r="A10" s="1" t="s">
        <v>50</v>
      </c>
      <c r="E10" s="4" t="s">
        <v>54</v>
      </c>
      <c r="F10" s="5" t="s">
        <v>55</v>
      </c>
      <c r="G10" s="4" t="s">
        <v>47</v>
      </c>
      <c r="H10" s="5" t="s">
        <v>48</v>
      </c>
      <c r="I10" s="4" t="s">
        <v>47</v>
      </c>
      <c r="J10" s="5" t="s">
        <v>48</v>
      </c>
      <c r="K10" s="4" t="s">
        <v>47</v>
      </c>
      <c r="L10" s="5" t="s">
        <v>48</v>
      </c>
      <c r="N10" s="4" t="s">
        <v>14</v>
      </c>
      <c r="O10" s="5" t="s">
        <v>15</v>
      </c>
      <c r="P10" s="6" t="s">
        <v>17</v>
      </c>
      <c r="Q10" s="5" t="s">
        <v>18</v>
      </c>
      <c r="R10" s="4" t="s">
        <v>19</v>
      </c>
      <c r="S10" s="5" t="s">
        <v>20</v>
      </c>
      <c r="T10" s="4" t="s">
        <v>17</v>
      </c>
      <c r="U10" s="5" t="s">
        <v>18</v>
      </c>
    </row>
    <row r="11" spans="1:21" x14ac:dyDescent="0.3">
      <c r="A11" s="1"/>
      <c r="E11" s="8">
        <v>9</v>
      </c>
      <c r="F11" s="8">
        <v>9</v>
      </c>
      <c r="G11" s="7">
        <v>0.66700000000000004</v>
      </c>
      <c r="H11" s="7">
        <v>0.66800000000000004</v>
      </c>
      <c r="I11" s="7">
        <v>6.4000000000000001E-2</v>
      </c>
      <c r="J11" s="7">
        <v>6.4000000000000001E-2</v>
      </c>
      <c r="K11" s="7">
        <v>0.72370000000000001</v>
      </c>
      <c r="L11" s="7">
        <v>0.72389999999999999</v>
      </c>
      <c r="N11" s="8">
        <f t="shared" ref="N11:N16" si="0">AVERAGE(E11:F11)</f>
        <v>9</v>
      </c>
      <c r="O11" s="8">
        <f t="shared" ref="O11:O16" si="1">(F11-E11)/2+0.5</f>
        <v>0.5</v>
      </c>
      <c r="P11" s="7">
        <f>AVERAGE(G11:H11)</f>
        <v>0.66749999999999998</v>
      </c>
      <c r="R11" s="7">
        <f>AVERAGE(I11:J11)</f>
        <v>6.4000000000000001E-2</v>
      </c>
      <c r="S11" s="7">
        <f>(J11-I11)/2+0.01</f>
        <v>0.01</v>
      </c>
      <c r="T11" s="7">
        <f>AVERAGE(K11:L11)</f>
        <v>0.7238</v>
      </c>
      <c r="U11" s="7">
        <f>(L11-K11)/2+T11*SQRT(0.03^2+0.002^2)</f>
        <v>2.1862199837332608E-2</v>
      </c>
    </row>
    <row r="12" spans="1:21" x14ac:dyDescent="0.3">
      <c r="A12" s="1" t="s">
        <v>64</v>
      </c>
      <c r="B12" s="9">
        <v>20.010000000000002</v>
      </c>
      <c r="C12" s="9" t="s">
        <v>7</v>
      </c>
      <c r="E12" s="8">
        <v>10</v>
      </c>
      <c r="F12" s="8">
        <v>10.01</v>
      </c>
      <c r="G12" s="7">
        <v>1.427</v>
      </c>
      <c r="H12" s="7">
        <v>1.4279999999999999</v>
      </c>
      <c r="I12" s="7">
        <v>0.13700000000000001</v>
      </c>
      <c r="J12" s="7">
        <v>0.13700000000000001</v>
      </c>
      <c r="K12" s="7">
        <v>1.5369999999999999</v>
      </c>
      <c r="L12" s="7">
        <v>1.5369999999999999</v>
      </c>
      <c r="N12" s="8">
        <f t="shared" si="0"/>
        <v>10.004999999999999</v>
      </c>
      <c r="O12" s="8">
        <f t="shared" si="1"/>
        <v>0.50499999999999989</v>
      </c>
      <c r="P12" s="7">
        <f t="shared" ref="P12:P22" si="2">AVERAGE(G12:H12)</f>
        <v>1.4275</v>
      </c>
      <c r="R12" s="7">
        <f t="shared" ref="R12:R22" si="3">AVERAGE(I12:J12)</f>
        <v>0.13700000000000001</v>
      </c>
      <c r="S12" s="7">
        <f t="shared" ref="S12:S22" si="4">(J12-I12)/2+0.01</f>
        <v>0.01</v>
      </c>
      <c r="T12" s="7">
        <f t="shared" ref="T12:T22" si="5">AVERAGE(K12:L12)</f>
        <v>1.5369999999999999</v>
      </c>
      <c r="U12" s="7">
        <f t="shared" ref="U12:U22" si="6">(L12-K12)/2+T12*SQRT(0.03^2+0.002^2)</f>
        <v>4.6212353067118316E-2</v>
      </c>
    </row>
    <row r="13" spans="1:21" x14ac:dyDescent="0.3">
      <c r="E13" s="8">
        <v>10.99</v>
      </c>
      <c r="F13" s="8">
        <v>10.99</v>
      </c>
      <c r="G13" s="7">
        <v>2.1779999999999999</v>
      </c>
      <c r="H13" s="7">
        <v>2.1779999999999999</v>
      </c>
      <c r="I13" s="7">
        <v>0.21</v>
      </c>
      <c r="J13" s="7">
        <v>0.21</v>
      </c>
      <c r="K13" s="7">
        <v>2.34</v>
      </c>
      <c r="L13" s="7">
        <v>2.3410000000000002</v>
      </c>
      <c r="N13" s="8">
        <f t="shared" si="0"/>
        <v>10.99</v>
      </c>
      <c r="O13" s="8">
        <f t="shared" si="1"/>
        <v>0.5</v>
      </c>
      <c r="P13" s="7">
        <f t="shared" si="2"/>
        <v>2.1779999999999999</v>
      </c>
      <c r="R13" s="7">
        <f t="shared" si="3"/>
        <v>0.21</v>
      </c>
      <c r="S13" s="7">
        <f t="shared" si="4"/>
        <v>0.01</v>
      </c>
      <c r="T13" s="7">
        <f t="shared" si="5"/>
        <v>2.3405</v>
      </c>
      <c r="U13" s="7">
        <f t="shared" si="6"/>
        <v>7.087086034716375E-2</v>
      </c>
    </row>
    <row r="14" spans="1:21" x14ac:dyDescent="0.3">
      <c r="E14" s="8">
        <v>12.08</v>
      </c>
      <c r="F14" s="8">
        <v>12.08</v>
      </c>
      <c r="G14" s="7">
        <v>3.0110000000000001</v>
      </c>
      <c r="H14" s="7">
        <v>3.012</v>
      </c>
      <c r="I14" s="7">
        <v>0.28999999999999998</v>
      </c>
      <c r="J14" s="7">
        <v>0.28999999999999998</v>
      </c>
      <c r="K14" s="7">
        <v>3.2320000000000002</v>
      </c>
      <c r="L14" s="7">
        <v>3.2320000000000002</v>
      </c>
      <c r="N14" s="8">
        <f t="shared" si="0"/>
        <v>12.08</v>
      </c>
      <c r="O14" s="8">
        <f t="shared" si="1"/>
        <v>0.5</v>
      </c>
      <c r="P14" s="7">
        <f t="shared" si="2"/>
        <v>3.0114999999999998</v>
      </c>
      <c r="R14" s="7">
        <f t="shared" si="3"/>
        <v>0.28999999999999998</v>
      </c>
      <c r="S14" s="7">
        <f t="shared" si="4"/>
        <v>0.01</v>
      </c>
      <c r="T14" s="7">
        <f t="shared" si="5"/>
        <v>3.2320000000000002</v>
      </c>
      <c r="U14" s="7">
        <f t="shared" si="6"/>
        <v>9.7175227789802476E-2</v>
      </c>
    </row>
    <row r="15" spans="1:21" x14ac:dyDescent="0.3">
      <c r="E15" s="8">
        <v>13.04</v>
      </c>
      <c r="F15" s="8">
        <v>13.04</v>
      </c>
      <c r="G15" s="7">
        <v>3.742</v>
      </c>
      <c r="H15" s="7">
        <v>3.742</v>
      </c>
      <c r="I15" s="7">
        <v>0.36</v>
      </c>
      <c r="J15" s="7">
        <v>0.36</v>
      </c>
      <c r="K15" s="7">
        <v>4.0129999999999999</v>
      </c>
      <c r="L15" s="7">
        <v>4.0140000000000002</v>
      </c>
      <c r="N15" s="8">
        <f t="shared" si="0"/>
        <v>13.04</v>
      </c>
      <c r="O15" s="8">
        <f t="shared" si="1"/>
        <v>0.5</v>
      </c>
      <c r="P15" s="7">
        <f t="shared" si="2"/>
        <v>3.742</v>
      </c>
      <c r="R15" s="7">
        <f t="shared" si="3"/>
        <v>0.36</v>
      </c>
      <c r="S15" s="7">
        <f t="shared" si="4"/>
        <v>0.01</v>
      </c>
      <c r="T15" s="7">
        <f t="shared" si="5"/>
        <v>4.0135000000000005</v>
      </c>
      <c r="U15" s="7">
        <f t="shared" si="6"/>
        <v>0.12117227002919952</v>
      </c>
    </row>
    <row r="16" spans="1:21" x14ac:dyDescent="0.3">
      <c r="E16" s="8">
        <v>14</v>
      </c>
      <c r="F16" s="8">
        <v>14.01</v>
      </c>
      <c r="G16" s="7">
        <v>4.4820000000000002</v>
      </c>
      <c r="H16" s="7">
        <v>4.4829999999999997</v>
      </c>
      <c r="I16" s="7">
        <v>0.43099999999999999</v>
      </c>
      <c r="J16" s="7">
        <v>0.432</v>
      </c>
      <c r="K16" s="7">
        <v>4.8090000000000002</v>
      </c>
      <c r="L16" s="7">
        <v>4.8099999999999996</v>
      </c>
      <c r="N16" s="8">
        <f t="shared" si="0"/>
        <v>14.004999999999999</v>
      </c>
      <c r="O16" s="8">
        <f t="shared" si="1"/>
        <v>0.50499999999999989</v>
      </c>
      <c r="P16" s="7">
        <f t="shared" si="2"/>
        <v>4.4824999999999999</v>
      </c>
      <c r="R16" s="7">
        <f t="shared" si="3"/>
        <v>0.43149999999999999</v>
      </c>
      <c r="S16" s="7">
        <f t="shared" si="4"/>
        <v>1.0500000000000001E-2</v>
      </c>
      <c r="T16" s="7">
        <f t="shared" si="5"/>
        <v>4.8094999999999999</v>
      </c>
      <c r="U16" s="7">
        <f t="shared" si="6"/>
        <v>0.14510527786356872</v>
      </c>
    </row>
    <row r="17" spans="5:21" x14ac:dyDescent="0.3">
      <c r="E17" s="8">
        <v>15.05</v>
      </c>
      <c r="F17" s="8">
        <v>15.05</v>
      </c>
      <c r="G17" s="7">
        <v>5.28</v>
      </c>
      <c r="H17" s="7">
        <v>5.2809999999999997</v>
      </c>
      <c r="I17" s="7">
        <v>0.50800000000000001</v>
      </c>
      <c r="J17" s="7">
        <v>0.50800000000000001</v>
      </c>
      <c r="K17" s="7">
        <v>5.6669999999999998</v>
      </c>
      <c r="L17" s="7">
        <v>5.6669999999999998</v>
      </c>
      <c r="N17" s="8">
        <f t="shared" ref="N17:N22" si="7">AVERAGE(E17:F17)</f>
        <v>15.05</v>
      </c>
      <c r="O17" s="8">
        <f t="shared" ref="O17:O22" si="8">(F17-E17)/2+0.5</f>
        <v>0.5</v>
      </c>
      <c r="P17" s="7">
        <f t="shared" si="2"/>
        <v>5.2805</v>
      </c>
      <c r="R17" s="7">
        <f t="shared" si="3"/>
        <v>0.50800000000000001</v>
      </c>
      <c r="S17" s="7">
        <f t="shared" si="4"/>
        <v>0.01</v>
      </c>
      <c r="T17" s="7">
        <f t="shared" si="5"/>
        <v>5.6669999999999998</v>
      </c>
      <c r="U17" s="7">
        <f t="shared" si="6"/>
        <v>0.17038738115247853</v>
      </c>
    </row>
    <row r="18" spans="5:21" x14ac:dyDescent="0.3">
      <c r="E18" s="8">
        <v>15.99</v>
      </c>
      <c r="F18" s="8">
        <v>15.99</v>
      </c>
      <c r="G18" s="7">
        <v>5.9960000000000004</v>
      </c>
      <c r="H18" s="7">
        <v>5.9969999999999999</v>
      </c>
      <c r="I18" s="7">
        <v>0.57699999999999996</v>
      </c>
      <c r="J18" s="7">
        <v>0.57699999999999996</v>
      </c>
      <c r="K18" s="7">
        <v>6.4379999999999997</v>
      </c>
      <c r="L18" s="7">
        <v>6.4379999999999997</v>
      </c>
      <c r="N18" s="8">
        <f t="shared" si="7"/>
        <v>15.99</v>
      </c>
      <c r="O18" s="8">
        <f t="shared" si="8"/>
        <v>0.5</v>
      </c>
      <c r="P18" s="7">
        <f t="shared" si="2"/>
        <v>5.9965000000000002</v>
      </c>
      <c r="R18" s="7">
        <f t="shared" si="3"/>
        <v>0.57699999999999996</v>
      </c>
      <c r="S18" s="7">
        <f t="shared" si="4"/>
        <v>0.01</v>
      </c>
      <c r="T18" s="7">
        <f t="shared" si="5"/>
        <v>6.4379999999999997</v>
      </c>
      <c r="U18" s="7">
        <f t="shared" si="6"/>
        <v>0.19356872416792956</v>
      </c>
    </row>
    <row r="19" spans="5:21" x14ac:dyDescent="0.3">
      <c r="E19" s="8">
        <v>16.97</v>
      </c>
      <c r="F19" s="8">
        <v>16.98</v>
      </c>
      <c r="G19" s="7">
        <v>6.7460000000000004</v>
      </c>
      <c r="H19" s="7">
        <v>6.7469999999999999</v>
      </c>
      <c r="I19" s="7">
        <v>0.64900000000000002</v>
      </c>
      <c r="J19" s="7">
        <v>0.64900000000000002</v>
      </c>
      <c r="K19" s="7">
        <v>7.2450000000000001</v>
      </c>
      <c r="L19" s="7">
        <v>7.2460000000000004</v>
      </c>
      <c r="N19" s="8">
        <f t="shared" si="7"/>
        <v>16.975000000000001</v>
      </c>
      <c r="O19" s="8">
        <f t="shared" si="8"/>
        <v>0.50500000000000078</v>
      </c>
      <c r="P19" s="7">
        <f t="shared" si="2"/>
        <v>6.7465000000000002</v>
      </c>
      <c r="R19" s="7">
        <f t="shared" si="3"/>
        <v>0.64900000000000002</v>
      </c>
      <c r="S19" s="7">
        <f t="shared" si="4"/>
        <v>0.01</v>
      </c>
      <c r="T19" s="7">
        <f t="shared" si="5"/>
        <v>7.2454999999999998</v>
      </c>
      <c r="U19" s="7">
        <f t="shared" si="6"/>
        <v>0.21834749781900195</v>
      </c>
    </row>
    <row r="20" spans="5:21" x14ac:dyDescent="0.3">
      <c r="E20" s="8">
        <v>18.04</v>
      </c>
      <c r="F20" s="8">
        <v>18.04</v>
      </c>
      <c r="G20" s="7">
        <v>7.5590000000000002</v>
      </c>
      <c r="H20" s="7">
        <v>7.5590000000000002</v>
      </c>
      <c r="I20" s="7">
        <v>0.72799999999999998</v>
      </c>
      <c r="J20" s="7">
        <v>0.72799999999999998</v>
      </c>
      <c r="K20" s="7">
        <v>8.1229999999999993</v>
      </c>
      <c r="L20" s="7">
        <v>8.1229999999999993</v>
      </c>
      <c r="N20" s="8">
        <f t="shared" si="7"/>
        <v>18.04</v>
      </c>
      <c r="O20" s="8">
        <f t="shared" si="8"/>
        <v>0.5</v>
      </c>
      <c r="P20" s="7">
        <f t="shared" si="2"/>
        <v>7.5590000000000002</v>
      </c>
      <c r="R20" s="7">
        <f t="shared" si="3"/>
        <v>0.72799999999999998</v>
      </c>
      <c r="S20" s="7">
        <f t="shared" si="4"/>
        <v>0.01</v>
      </c>
      <c r="T20" s="7">
        <f t="shared" si="5"/>
        <v>8.1229999999999993</v>
      </c>
      <c r="U20" s="7">
        <f t="shared" si="6"/>
        <v>0.24423093296304624</v>
      </c>
    </row>
    <row r="21" spans="5:21" x14ac:dyDescent="0.3">
      <c r="E21" s="8">
        <v>19.170000000000002</v>
      </c>
      <c r="F21" s="8">
        <v>19.170000000000002</v>
      </c>
      <c r="G21" s="7">
        <v>8.423</v>
      </c>
      <c r="H21" s="7">
        <v>8.4239999999999995</v>
      </c>
      <c r="I21" s="7">
        <v>0.81100000000000005</v>
      </c>
      <c r="J21" s="7">
        <v>0.81100000000000005</v>
      </c>
      <c r="K21" s="7">
        <v>9.0559999999999992</v>
      </c>
      <c r="L21" s="7">
        <v>9.0559999999999992</v>
      </c>
      <c r="N21" s="8">
        <f t="shared" si="7"/>
        <v>19.170000000000002</v>
      </c>
      <c r="O21" s="8">
        <f t="shared" si="8"/>
        <v>0.5</v>
      </c>
      <c r="P21" s="7">
        <f t="shared" si="2"/>
        <v>8.4235000000000007</v>
      </c>
      <c r="R21" s="7">
        <f t="shared" si="3"/>
        <v>0.81100000000000005</v>
      </c>
      <c r="S21" s="7">
        <f t="shared" si="4"/>
        <v>0.01</v>
      </c>
      <c r="T21" s="7">
        <f t="shared" si="5"/>
        <v>9.0559999999999992</v>
      </c>
      <c r="U21" s="7">
        <f t="shared" si="6"/>
        <v>0.27228306400509006</v>
      </c>
    </row>
    <row r="22" spans="5:21" x14ac:dyDescent="0.3">
      <c r="E22" s="8">
        <v>20.059999999999999</v>
      </c>
      <c r="F22" s="8">
        <v>20.059999999999999</v>
      </c>
      <c r="G22" s="7">
        <v>9.0969999999999995</v>
      </c>
      <c r="H22" s="7">
        <v>9.0969999999999995</v>
      </c>
      <c r="I22" s="7">
        <v>0.876</v>
      </c>
      <c r="J22" s="7">
        <v>0.876</v>
      </c>
      <c r="K22" s="7">
        <v>9.7840000000000007</v>
      </c>
      <c r="L22" s="7">
        <v>9.7840000000000007</v>
      </c>
      <c r="N22" s="8">
        <f t="shared" si="7"/>
        <v>20.059999999999999</v>
      </c>
      <c r="O22" s="8">
        <f t="shared" si="8"/>
        <v>0.5</v>
      </c>
      <c r="P22" s="7">
        <f t="shared" si="2"/>
        <v>9.0969999999999995</v>
      </c>
      <c r="R22" s="7">
        <f t="shared" si="3"/>
        <v>0.876</v>
      </c>
      <c r="S22" s="7">
        <f t="shared" si="4"/>
        <v>0.01</v>
      </c>
      <c r="T22" s="7">
        <f t="shared" si="5"/>
        <v>9.7840000000000007</v>
      </c>
      <c r="U22" s="7">
        <f t="shared" si="6"/>
        <v>0.29417154353200109</v>
      </c>
    </row>
    <row r="23" spans="5:21" x14ac:dyDescent="0.3">
      <c r="E23" s="8"/>
      <c r="F23" s="8"/>
      <c r="G23" s="7"/>
      <c r="H23" s="7"/>
      <c r="I23" s="7"/>
      <c r="J23" s="7"/>
      <c r="K23" s="7"/>
      <c r="L23" s="7"/>
      <c r="N23" s="8"/>
      <c r="O23" s="8"/>
      <c r="P23" s="7"/>
      <c r="R23" s="7"/>
      <c r="S23" s="7"/>
      <c r="T23" s="7"/>
      <c r="U23" s="7"/>
    </row>
    <row r="24" spans="5:21" x14ac:dyDescent="0.3">
      <c r="E24" s="8"/>
      <c r="F24" s="8"/>
      <c r="G24" s="7"/>
      <c r="H24" s="7"/>
      <c r="I24" s="7"/>
      <c r="J24" s="7"/>
      <c r="K24" s="7"/>
      <c r="L24" s="7"/>
      <c r="N24" s="8"/>
      <c r="O24" s="8"/>
      <c r="P24" s="7"/>
      <c r="R24" s="7"/>
      <c r="S24" s="7"/>
      <c r="T24" s="7"/>
      <c r="U24" s="7"/>
    </row>
    <row r="25" spans="5:21" x14ac:dyDescent="0.3">
      <c r="E25" s="8"/>
      <c r="F25" s="8"/>
      <c r="G25" s="7"/>
      <c r="H25" s="7"/>
      <c r="I25" s="7"/>
      <c r="J25" s="7"/>
      <c r="K25" s="7"/>
      <c r="L25" s="7"/>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workbookViewId="0">
      <selection activeCell="H25" sqref="H25"/>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6.5546875" bestFit="1" customWidth="1"/>
    <col min="9" max="9" width="9.21875" customWidth="1"/>
    <col min="10" max="10" width="8.109375" customWidth="1"/>
    <col min="11" max="12" width="6.5546875"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32</v>
      </c>
      <c r="B1" s="11"/>
      <c r="C1" s="11"/>
    </row>
    <row r="3" spans="1:21" x14ac:dyDescent="0.3">
      <c r="A3" s="1" t="s">
        <v>26</v>
      </c>
      <c r="E3" s="16" t="s">
        <v>51</v>
      </c>
      <c r="F3" s="16"/>
      <c r="G3" s="16"/>
      <c r="H3" s="16"/>
      <c r="I3" s="16"/>
      <c r="J3" s="16"/>
      <c r="K3" s="16"/>
      <c r="L3" s="16"/>
      <c r="N3" s="16" t="s">
        <v>52</v>
      </c>
      <c r="O3" s="16"/>
      <c r="P3" s="16"/>
      <c r="Q3" s="16"/>
      <c r="R3" s="16"/>
      <c r="S3" s="16"/>
      <c r="T3" s="16"/>
      <c r="U3" s="16"/>
    </row>
    <row r="4" spans="1:21" x14ac:dyDescent="0.3">
      <c r="A4" s="1"/>
      <c r="E4" s="13" t="s">
        <v>53</v>
      </c>
      <c r="F4" s="13"/>
      <c r="G4" s="13"/>
      <c r="H4" s="13"/>
      <c r="I4" s="13"/>
      <c r="J4" s="13"/>
      <c r="K4" s="13"/>
      <c r="L4" s="13"/>
      <c r="N4" s="13" t="s">
        <v>60</v>
      </c>
      <c r="O4" s="13"/>
      <c r="P4" s="13"/>
      <c r="Q4" s="13"/>
      <c r="R4" s="13"/>
      <c r="S4" s="13"/>
      <c r="T4" s="13"/>
      <c r="U4" s="13"/>
    </row>
    <row r="5" spans="1:21" x14ac:dyDescent="0.3">
      <c r="A5" s="1" t="s">
        <v>27</v>
      </c>
      <c r="B5" t="s">
        <v>2</v>
      </c>
      <c r="E5" s="13" t="s">
        <v>56</v>
      </c>
      <c r="F5" s="13"/>
      <c r="G5" s="13"/>
      <c r="H5" s="13"/>
      <c r="I5" s="13"/>
      <c r="J5" s="13"/>
      <c r="K5" s="13"/>
      <c r="L5" s="13"/>
      <c r="N5" s="13" t="s">
        <v>59</v>
      </c>
      <c r="O5" s="13"/>
      <c r="P5" s="13"/>
      <c r="Q5" s="13"/>
      <c r="R5" s="13"/>
      <c r="S5" s="13"/>
      <c r="T5" s="13"/>
      <c r="U5" s="13"/>
    </row>
    <row r="6" spans="1:21" x14ac:dyDescent="0.3">
      <c r="A6" s="1" t="s">
        <v>28</v>
      </c>
      <c r="B6" t="s">
        <v>8</v>
      </c>
      <c r="C6" t="s">
        <v>69</v>
      </c>
      <c r="N6" s="13" t="s">
        <v>62</v>
      </c>
      <c r="O6" s="13"/>
      <c r="P6" s="13"/>
      <c r="Q6" s="13"/>
      <c r="R6" s="13"/>
      <c r="S6" s="13"/>
      <c r="T6" s="13"/>
      <c r="U6" s="13"/>
    </row>
    <row r="7" spans="1:21" x14ac:dyDescent="0.3">
      <c r="A7" s="1" t="s">
        <v>29</v>
      </c>
      <c r="B7" t="s">
        <v>3</v>
      </c>
    </row>
    <row r="8" spans="1:21" x14ac:dyDescent="0.3">
      <c r="A8" s="1" t="s">
        <v>30</v>
      </c>
      <c r="B8" t="s">
        <v>4</v>
      </c>
      <c r="E8" s="14" t="s">
        <v>33</v>
      </c>
      <c r="F8" s="15"/>
      <c r="G8" s="14" t="s">
        <v>63</v>
      </c>
      <c r="H8" s="15"/>
      <c r="I8" s="14" t="s">
        <v>0</v>
      </c>
      <c r="J8" s="15"/>
      <c r="K8" s="14" t="s">
        <v>1</v>
      </c>
      <c r="L8" s="15"/>
      <c r="N8" s="14" t="s">
        <v>33</v>
      </c>
      <c r="O8" s="15"/>
      <c r="P8" s="14" t="s">
        <v>1</v>
      </c>
      <c r="Q8" s="15"/>
      <c r="R8" s="14" t="s">
        <v>0</v>
      </c>
      <c r="S8" s="15"/>
      <c r="T8" s="14" t="s">
        <v>1</v>
      </c>
      <c r="U8" s="15"/>
    </row>
    <row r="9" spans="1:21" x14ac:dyDescent="0.3">
      <c r="A9" s="1" t="s">
        <v>49</v>
      </c>
      <c r="B9" t="s">
        <v>5</v>
      </c>
      <c r="E9" s="2" t="s">
        <v>34</v>
      </c>
      <c r="F9" s="3" t="s">
        <v>19</v>
      </c>
      <c r="G9" s="2" t="s">
        <v>23</v>
      </c>
      <c r="H9" s="3" t="s">
        <v>17</v>
      </c>
      <c r="I9" s="2" t="s">
        <v>24</v>
      </c>
      <c r="J9" s="3" t="s">
        <v>19</v>
      </c>
      <c r="K9" s="2" t="s">
        <v>6</v>
      </c>
      <c r="L9" s="3"/>
      <c r="N9" s="2" t="s">
        <v>34</v>
      </c>
      <c r="O9" s="3" t="s">
        <v>25</v>
      </c>
      <c r="P9" s="2" t="s">
        <v>23</v>
      </c>
      <c r="Q9" s="3" t="s">
        <v>58</v>
      </c>
      <c r="R9" s="2" t="s">
        <v>24</v>
      </c>
      <c r="S9" s="3" t="s">
        <v>57</v>
      </c>
      <c r="T9" s="2" t="s">
        <v>6</v>
      </c>
      <c r="U9" s="3" t="s">
        <v>61</v>
      </c>
    </row>
    <row r="10" spans="1:21" x14ac:dyDescent="0.3">
      <c r="A10" s="1" t="s">
        <v>50</v>
      </c>
      <c r="E10" s="4" t="s">
        <v>54</v>
      </c>
      <c r="F10" s="5" t="s">
        <v>55</v>
      </c>
      <c r="G10" s="4" t="s">
        <v>47</v>
      </c>
      <c r="H10" s="5" t="s">
        <v>48</v>
      </c>
      <c r="I10" s="4" t="s">
        <v>47</v>
      </c>
      <c r="J10" s="5" t="s">
        <v>48</v>
      </c>
      <c r="K10" s="4" t="s">
        <v>47</v>
      </c>
      <c r="L10" s="5" t="s">
        <v>48</v>
      </c>
      <c r="N10" s="4" t="s">
        <v>14</v>
      </c>
      <c r="O10" s="5" t="s">
        <v>15</v>
      </c>
      <c r="P10" s="6" t="s">
        <v>17</v>
      </c>
      <c r="Q10" s="5" t="s">
        <v>18</v>
      </c>
      <c r="R10" s="4" t="s">
        <v>19</v>
      </c>
      <c r="S10" s="5" t="s">
        <v>20</v>
      </c>
      <c r="T10" s="4" t="s">
        <v>17</v>
      </c>
      <c r="U10" s="5" t="s">
        <v>18</v>
      </c>
    </row>
    <row r="11" spans="1:21" x14ac:dyDescent="0.3">
      <c r="A11" s="1"/>
      <c r="E11" s="8">
        <v>9.0150000000000006</v>
      </c>
      <c r="F11" s="8">
        <v>9.02</v>
      </c>
      <c r="G11" s="7">
        <v>0.48599999999999999</v>
      </c>
      <c r="H11" s="7">
        <v>0.48699999999999999</v>
      </c>
      <c r="I11" s="7">
        <v>4.7E-2</v>
      </c>
      <c r="J11" s="7">
        <v>4.7E-2</v>
      </c>
      <c r="K11" s="10">
        <v>0.56690000000000007</v>
      </c>
      <c r="L11" s="10">
        <v>0.5675</v>
      </c>
      <c r="N11" s="8">
        <f>AVERAGE(E11:F11)</f>
        <v>9.0175000000000001</v>
      </c>
      <c r="O11" s="8">
        <f>(F11-E11)/2+0.5</f>
        <v>0.5024999999999995</v>
      </c>
      <c r="P11" s="7">
        <f>AVERAGE(G11:H11)</f>
        <v>0.48649999999999999</v>
      </c>
      <c r="R11" s="7">
        <f>AVERAGE(I11:J11)</f>
        <v>4.7E-2</v>
      </c>
      <c r="S11" s="7">
        <f>(J11-I11)/2+0.01</f>
        <v>0.01</v>
      </c>
      <c r="T11" s="7">
        <f>AVERAGE(K11:L11)</f>
        <v>0.56720000000000004</v>
      </c>
      <c r="U11" s="7">
        <f>(L11-K11)/2+T11*SQRT(0.03^2+0.002^2)</f>
        <v>1.7353771411626195E-2</v>
      </c>
    </row>
    <row r="12" spans="1:21" x14ac:dyDescent="0.3">
      <c r="A12" s="1" t="s">
        <v>64</v>
      </c>
      <c r="B12" s="9">
        <v>25</v>
      </c>
      <c r="C12" s="9" t="s">
        <v>7</v>
      </c>
      <c r="E12" s="8">
        <v>10.07</v>
      </c>
      <c r="F12" s="8">
        <v>10.08</v>
      </c>
      <c r="G12" s="7">
        <v>1.282</v>
      </c>
      <c r="H12" s="7">
        <v>1.2829999999999999</v>
      </c>
      <c r="I12" s="7">
        <v>0.123</v>
      </c>
      <c r="J12" s="7">
        <v>0.123</v>
      </c>
      <c r="K12">
        <v>1.492</v>
      </c>
      <c r="L12">
        <v>1.4930000000000001</v>
      </c>
      <c r="N12" s="8">
        <f t="shared" ref="N12:N22" si="0">AVERAGE(E12:F12)</f>
        <v>10.074999999999999</v>
      </c>
      <c r="O12" s="8">
        <f t="shared" ref="O12:O22" si="1">(F12-E12)/2+0.5</f>
        <v>0.50499999999999989</v>
      </c>
      <c r="P12" s="7">
        <f t="shared" ref="P12:P22" si="2">AVERAGE(G12:H12)</f>
        <v>1.2825</v>
      </c>
      <c r="R12" s="7">
        <f t="shared" ref="R12:R22" si="3">AVERAGE(I12:J12)</f>
        <v>0.123</v>
      </c>
      <c r="S12" s="7">
        <f t="shared" ref="S12:S22" si="4">(J12-I12)/2+0.01</f>
        <v>0.01</v>
      </c>
      <c r="T12" s="7">
        <f t="shared" ref="T12:T22" si="5">AVERAGE(K12:L12)</f>
        <v>1.4925000000000002</v>
      </c>
      <c r="U12" s="7">
        <f t="shared" ref="U12:U22" si="6">(L12-K12)/2+T12*SQRT(0.03^2+0.002^2)</f>
        <v>4.5374389689443191E-2</v>
      </c>
    </row>
    <row r="13" spans="1:21" x14ac:dyDescent="0.3">
      <c r="E13" s="8">
        <v>11.06</v>
      </c>
      <c r="F13" s="8">
        <v>11.06</v>
      </c>
      <c r="G13" s="7">
        <v>2.028</v>
      </c>
      <c r="H13" s="7">
        <v>2.028</v>
      </c>
      <c r="I13" s="7">
        <v>0.19500000000000001</v>
      </c>
      <c r="J13" s="7">
        <v>0.19500000000000001</v>
      </c>
      <c r="K13">
        <v>2.3559999999999999</v>
      </c>
      <c r="L13">
        <v>2.3559999999999999</v>
      </c>
      <c r="N13" s="8">
        <f t="shared" si="0"/>
        <v>11.06</v>
      </c>
      <c r="O13" s="8">
        <f t="shared" si="1"/>
        <v>0.5</v>
      </c>
      <c r="P13" s="7">
        <f t="shared" si="2"/>
        <v>2.028</v>
      </c>
      <c r="R13" s="7">
        <f t="shared" si="3"/>
        <v>0.19500000000000001</v>
      </c>
      <c r="S13" s="7">
        <f t="shared" si="4"/>
        <v>0.01</v>
      </c>
      <c r="T13" s="7">
        <f t="shared" si="5"/>
        <v>2.3559999999999999</v>
      </c>
      <c r="U13" s="7">
        <f t="shared" si="6"/>
        <v>7.0836892534893142E-2</v>
      </c>
    </row>
    <row r="14" spans="1:21" x14ac:dyDescent="0.3">
      <c r="E14" s="8">
        <v>12.01</v>
      </c>
      <c r="F14" s="8">
        <v>12.01</v>
      </c>
      <c r="G14" s="7">
        <v>2.7480000000000002</v>
      </c>
      <c r="H14" s="7">
        <v>2.7490000000000001</v>
      </c>
      <c r="I14" s="7">
        <v>0.26500000000000001</v>
      </c>
      <c r="J14" s="7">
        <v>0.26500000000000001</v>
      </c>
      <c r="K14">
        <v>3.1890000000000001</v>
      </c>
      <c r="L14">
        <v>3.1909999999999998</v>
      </c>
      <c r="N14" s="8">
        <f t="shared" si="0"/>
        <v>12.01</v>
      </c>
      <c r="O14" s="8">
        <f t="shared" si="1"/>
        <v>0.5</v>
      </c>
      <c r="P14" s="7">
        <f t="shared" si="2"/>
        <v>2.7484999999999999</v>
      </c>
      <c r="R14" s="7">
        <f t="shared" si="3"/>
        <v>0.26500000000000001</v>
      </c>
      <c r="S14" s="7">
        <f t="shared" si="4"/>
        <v>0.01</v>
      </c>
      <c r="T14" s="7">
        <f t="shared" si="5"/>
        <v>3.19</v>
      </c>
      <c r="U14" s="7">
        <f t="shared" si="6"/>
        <v>9.6912430894019033E-2</v>
      </c>
    </row>
    <row r="15" spans="1:21" x14ac:dyDescent="0.3">
      <c r="E15" s="8">
        <v>13.03</v>
      </c>
      <c r="F15" s="8">
        <v>13.04</v>
      </c>
      <c r="G15" s="7">
        <v>3.528</v>
      </c>
      <c r="H15" s="7">
        <v>3.528</v>
      </c>
      <c r="I15" s="7">
        <v>0.34</v>
      </c>
      <c r="J15" s="7">
        <v>0.34</v>
      </c>
      <c r="K15">
        <v>4.0919999999999996</v>
      </c>
      <c r="L15">
        <v>4.0919999999999996</v>
      </c>
      <c r="N15" s="8">
        <f t="shared" si="0"/>
        <v>13.035</v>
      </c>
      <c r="O15" s="8">
        <f t="shared" si="1"/>
        <v>0.50499999999999989</v>
      </c>
      <c r="P15" s="7">
        <f t="shared" si="2"/>
        <v>3.528</v>
      </c>
      <c r="R15" s="7">
        <f t="shared" si="3"/>
        <v>0.34</v>
      </c>
      <c r="S15" s="7">
        <f t="shared" si="4"/>
        <v>0.01</v>
      </c>
      <c r="T15" s="7">
        <f t="shared" si="5"/>
        <v>4.0919999999999996</v>
      </c>
      <c r="U15" s="7">
        <f t="shared" si="6"/>
        <v>0.12303249756060386</v>
      </c>
    </row>
    <row r="16" spans="1:21" x14ac:dyDescent="0.3">
      <c r="E16" s="8">
        <v>14</v>
      </c>
      <c r="F16" s="8">
        <v>14</v>
      </c>
      <c r="G16" s="7">
        <v>4.2629999999999999</v>
      </c>
      <c r="H16" s="7">
        <v>4.2640000000000002</v>
      </c>
      <c r="I16" s="7">
        <v>0.41</v>
      </c>
      <c r="J16" s="7">
        <v>0.41</v>
      </c>
      <c r="K16">
        <v>4.8419999999999996</v>
      </c>
      <c r="L16">
        <v>4.843</v>
      </c>
      <c r="N16" s="8">
        <f t="shared" si="0"/>
        <v>14</v>
      </c>
      <c r="O16" s="8">
        <f t="shared" si="1"/>
        <v>0.5</v>
      </c>
      <c r="P16" s="7">
        <f t="shared" si="2"/>
        <v>4.2635000000000005</v>
      </c>
      <c r="R16" s="7">
        <f t="shared" si="3"/>
        <v>0.41</v>
      </c>
      <c r="S16" s="7">
        <f t="shared" si="4"/>
        <v>0.01</v>
      </c>
      <c r="T16" s="7">
        <f t="shared" si="5"/>
        <v>4.8424999999999994</v>
      </c>
      <c r="U16" s="7">
        <f t="shared" si="6"/>
        <v>0.14609747542454177</v>
      </c>
    </row>
    <row r="17" spans="5:21" x14ac:dyDescent="0.3">
      <c r="E17" s="8">
        <v>15.03</v>
      </c>
      <c r="F17" s="8">
        <v>15.03</v>
      </c>
      <c r="G17" s="7">
        <v>5.048</v>
      </c>
      <c r="H17" s="7">
        <v>5.0490000000000004</v>
      </c>
      <c r="I17" s="7">
        <v>0.48599999999999999</v>
      </c>
      <c r="J17" s="7">
        <v>0.48599999999999999</v>
      </c>
      <c r="K17">
        <v>5.8550000000000004</v>
      </c>
      <c r="L17">
        <v>5.8550000000000004</v>
      </c>
      <c r="N17" s="8">
        <f t="shared" si="0"/>
        <v>15.03</v>
      </c>
      <c r="O17" s="8">
        <f t="shared" si="1"/>
        <v>0.5</v>
      </c>
      <c r="P17" s="7">
        <f t="shared" si="2"/>
        <v>5.0485000000000007</v>
      </c>
      <c r="R17" s="7">
        <f t="shared" si="3"/>
        <v>0.48599999999999999</v>
      </c>
      <c r="S17" s="7">
        <f t="shared" si="4"/>
        <v>0.01</v>
      </c>
      <c r="T17" s="7">
        <f t="shared" si="5"/>
        <v>5.8550000000000004</v>
      </c>
      <c r="U17" s="7">
        <f t="shared" si="6"/>
        <v>0.17603990059074676</v>
      </c>
    </row>
    <row r="18" spans="5:21" x14ac:dyDescent="0.3">
      <c r="E18" s="8">
        <v>16</v>
      </c>
      <c r="F18" s="8">
        <v>16</v>
      </c>
      <c r="G18" s="7">
        <v>5.7809999999999997</v>
      </c>
      <c r="H18" s="7">
        <v>5.782</v>
      </c>
      <c r="I18" s="7">
        <v>0.55600000000000005</v>
      </c>
      <c r="J18" s="7">
        <v>0.55700000000000005</v>
      </c>
      <c r="K18">
        <v>6.7060000000000004</v>
      </c>
      <c r="L18">
        <v>6.7060000000000004</v>
      </c>
      <c r="N18" s="8">
        <f t="shared" si="0"/>
        <v>16</v>
      </c>
      <c r="O18" s="8">
        <f t="shared" si="1"/>
        <v>0.5</v>
      </c>
      <c r="P18" s="7">
        <f t="shared" si="2"/>
        <v>5.7814999999999994</v>
      </c>
      <c r="R18" s="7">
        <f t="shared" si="3"/>
        <v>0.55649999999999999</v>
      </c>
      <c r="S18" s="7">
        <f t="shared" si="4"/>
        <v>1.0500000000000001E-2</v>
      </c>
      <c r="T18" s="7">
        <f t="shared" si="5"/>
        <v>6.7060000000000004</v>
      </c>
      <c r="U18" s="7">
        <f t="shared" si="6"/>
        <v>0.20162657102673745</v>
      </c>
    </row>
    <row r="19" spans="5:21" x14ac:dyDescent="0.3">
      <c r="E19" s="8">
        <v>17</v>
      </c>
      <c r="F19" s="8">
        <v>17</v>
      </c>
      <c r="G19" s="7">
        <v>6.5410000000000004</v>
      </c>
      <c r="H19" s="7">
        <v>6.5410000000000004</v>
      </c>
      <c r="I19" s="7">
        <v>0.629</v>
      </c>
      <c r="J19" s="7">
        <v>0.63</v>
      </c>
      <c r="K19">
        <v>7.5880000000000001</v>
      </c>
      <c r="L19">
        <v>7.5890000000000004</v>
      </c>
      <c r="N19" s="8">
        <f t="shared" si="0"/>
        <v>17</v>
      </c>
      <c r="O19" s="8">
        <f t="shared" si="1"/>
        <v>0.5</v>
      </c>
      <c r="P19" s="7">
        <f t="shared" si="2"/>
        <v>6.5410000000000004</v>
      </c>
      <c r="R19" s="7">
        <f t="shared" si="3"/>
        <v>0.62949999999999995</v>
      </c>
      <c r="S19" s="7">
        <f t="shared" si="4"/>
        <v>1.0500000000000001E-2</v>
      </c>
      <c r="T19" s="7">
        <f t="shared" si="5"/>
        <v>7.5884999999999998</v>
      </c>
      <c r="U19" s="7">
        <f t="shared" si="6"/>
        <v>0.22866033913456577</v>
      </c>
    </row>
    <row r="20" spans="5:21" x14ac:dyDescent="0.3">
      <c r="E20" s="8">
        <v>18.04</v>
      </c>
      <c r="F20" s="8">
        <v>18.05</v>
      </c>
      <c r="G20" s="7">
        <v>7.3330000000000002</v>
      </c>
      <c r="H20" s="7">
        <v>7.3330000000000002</v>
      </c>
      <c r="I20" s="7">
        <v>0.70599999999999996</v>
      </c>
      <c r="J20" s="7">
        <v>0.70599999999999996</v>
      </c>
      <c r="K20">
        <v>8.5109999999999992</v>
      </c>
      <c r="L20">
        <v>8.5120000000000005</v>
      </c>
      <c r="N20" s="8">
        <f t="shared" si="0"/>
        <v>18.045000000000002</v>
      </c>
      <c r="O20" s="8">
        <f t="shared" si="1"/>
        <v>0.50500000000000078</v>
      </c>
      <c r="P20" s="7">
        <f t="shared" si="2"/>
        <v>7.3330000000000002</v>
      </c>
      <c r="R20" s="7">
        <f t="shared" si="3"/>
        <v>0.70599999999999996</v>
      </c>
      <c r="S20" s="7">
        <f t="shared" si="4"/>
        <v>0.01</v>
      </c>
      <c r="T20" s="7">
        <f t="shared" si="5"/>
        <v>8.5114999999999998</v>
      </c>
      <c r="U20" s="7">
        <f t="shared" si="6"/>
        <v>0.25641180424904259</v>
      </c>
    </row>
    <row r="21" spans="5:21" x14ac:dyDescent="0.3">
      <c r="E21" s="8">
        <v>19.03</v>
      </c>
      <c r="F21" s="8">
        <v>19.04</v>
      </c>
      <c r="G21" s="7">
        <v>8.0820000000000007</v>
      </c>
      <c r="H21" s="7">
        <v>8.0830000000000002</v>
      </c>
      <c r="I21" s="7">
        <v>0.77800000000000002</v>
      </c>
      <c r="J21" s="7">
        <v>0.77800000000000002</v>
      </c>
      <c r="K21">
        <v>9.3879999999999999</v>
      </c>
      <c r="L21">
        <v>9.3879999999999999</v>
      </c>
      <c r="N21" s="8">
        <f t="shared" si="0"/>
        <v>19.035</v>
      </c>
      <c r="O21" s="8">
        <f t="shared" si="1"/>
        <v>0.50499999999999901</v>
      </c>
      <c r="P21" s="7">
        <f t="shared" si="2"/>
        <v>8.0824999999999996</v>
      </c>
      <c r="R21" s="7">
        <f t="shared" si="3"/>
        <v>0.77800000000000002</v>
      </c>
      <c r="S21" s="7">
        <f t="shared" si="4"/>
        <v>0.01</v>
      </c>
      <c r="T21" s="7">
        <f t="shared" si="5"/>
        <v>9.3879999999999999</v>
      </c>
      <c r="U21" s="7">
        <f t="shared" si="6"/>
        <v>0.2822651728003297</v>
      </c>
    </row>
    <row r="22" spans="5:21" x14ac:dyDescent="0.3">
      <c r="E22" s="8">
        <v>19.989999999999998</v>
      </c>
      <c r="F22" s="8">
        <v>19.989999999999998</v>
      </c>
      <c r="G22" s="7">
        <v>8.8089999999999993</v>
      </c>
      <c r="H22" s="7">
        <v>8.8089999999999993</v>
      </c>
      <c r="I22" s="7">
        <v>0.84799999999999998</v>
      </c>
      <c r="J22" s="7">
        <v>0.84799999999999998</v>
      </c>
      <c r="K22">
        <v>10.23</v>
      </c>
      <c r="L22">
        <v>10.23</v>
      </c>
      <c r="N22" s="8">
        <f t="shared" si="0"/>
        <v>19.989999999999998</v>
      </c>
      <c r="O22" s="8">
        <f t="shared" si="1"/>
        <v>0.5</v>
      </c>
      <c r="P22" s="7">
        <f t="shared" si="2"/>
        <v>8.8089999999999993</v>
      </c>
      <c r="R22" s="7">
        <f t="shared" si="3"/>
        <v>0.84799999999999998</v>
      </c>
      <c r="S22" s="7">
        <f t="shared" si="4"/>
        <v>0.01</v>
      </c>
      <c r="T22" s="7">
        <f t="shared" si="5"/>
        <v>10.23</v>
      </c>
      <c r="U22" s="7">
        <f t="shared" si="6"/>
        <v>0.3075812439015097</v>
      </c>
    </row>
    <row r="23" spans="5:21" x14ac:dyDescent="0.3">
      <c r="E23" s="8"/>
      <c r="F23" s="8"/>
      <c r="G23" s="7"/>
      <c r="H23" s="7"/>
      <c r="K23" s="8"/>
      <c r="L23" s="8"/>
      <c r="N23" s="8"/>
      <c r="O23" s="8"/>
      <c r="P23" s="7"/>
      <c r="R23" s="7"/>
      <c r="S23" s="7"/>
      <c r="T23" s="7"/>
      <c r="U23" s="7"/>
    </row>
    <row r="24" spans="5:21" x14ac:dyDescent="0.3">
      <c r="E24" s="8"/>
      <c r="F24" s="8"/>
      <c r="G24" s="7"/>
      <c r="H24" s="7"/>
      <c r="K24" s="8"/>
      <c r="L24" s="8"/>
      <c r="N24" s="8"/>
      <c r="O24" s="8"/>
      <c r="P24" s="7"/>
      <c r="R24" s="7"/>
      <c r="S24" s="7"/>
      <c r="T24" s="7"/>
      <c r="U24" s="7"/>
    </row>
    <row r="25" spans="5:21" x14ac:dyDescent="0.3">
      <c r="E25" s="8"/>
      <c r="F25" s="8"/>
      <c r="G25" s="7"/>
      <c r="H25" s="7"/>
      <c r="K25" s="8"/>
      <c r="L25" s="8"/>
      <c r="N25" s="8"/>
      <c r="O25" s="8"/>
      <c r="P25" s="7"/>
      <c r="R25" s="7"/>
      <c r="S25" s="7"/>
      <c r="T25" s="7"/>
      <c r="U25" s="7"/>
    </row>
    <row r="26" spans="5:21" x14ac:dyDescent="0.3">
      <c r="E26" s="8"/>
      <c r="F26" s="8"/>
      <c r="G26" s="7"/>
      <c r="H26" s="7"/>
      <c r="K26" s="8"/>
      <c r="L26" s="8"/>
      <c r="N26" s="8"/>
      <c r="O26" s="8"/>
      <c r="P26" s="7"/>
      <c r="R26" s="7"/>
      <c r="S26" s="7"/>
      <c r="T26" s="7"/>
      <c r="U26" s="7"/>
    </row>
    <row r="27" spans="5:21" x14ac:dyDescent="0.3">
      <c r="E27" s="8"/>
      <c r="F27" s="8"/>
      <c r="G27" s="7"/>
      <c r="H27" s="7"/>
      <c r="K27" s="8"/>
      <c r="L27" s="8"/>
      <c r="N27" s="8"/>
      <c r="O27" s="8"/>
      <c r="P27" s="7"/>
      <c r="R27" s="7"/>
      <c r="S27" s="7"/>
      <c r="T27" s="7"/>
      <c r="U27" s="7"/>
    </row>
    <row r="28" spans="5:21" x14ac:dyDescent="0.3">
      <c r="E28" s="8"/>
      <c r="F28" s="8"/>
      <c r="G28" s="7"/>
      <c r="H28" s="7"/>
      <c r="K28" s="8"/>
      <c r="L28" s="8"/>
      <c r="N28" s="8"/>
      <c r="O28" s="8"/>
      <c r="P28" s="7"/>
      <c r="R28" s="7"/>
      <c r="S28" s="7"/>
      <c r="T28" s="7"/>
      <c r="U28" s="7"/>
    </row>
    <row r="29" spans="5:21" x14ac:dyDescent="0.3">
      <c r="E29" s="8"/>
      <c r="F29" s="8"/>
      <c r="G29" s="7"/>
      <c r="H29" s="7"/>
      <c r="K29" s="8"/>
      <c r="L29" s="8"/>
      <c r="N29" s="8"/>
      <c r="O29" s="8"/>
      <c r="P29" s="7"/>
      <c r="R29" s="7"/>
      <c r="S29" s="7"/>
      <c r="T29" s="7"/>
      <c r="U29" s="7"/>
    </row>
    <row r="30" spans="5:21" x14ac:dyDescent="0.3">
      <c r="E30" s="8"/>
      <c r="F30" s="8"/>
      <c r="G30" s="7"/>
      <c r="H30" s="7"/>
      <c r="K30" s="8"/>
      <c r="L30" s="8"/>
      <c r="N30" s="8"/>
      <c r="O30" s="8"/>
      <c r="P30" s="7"/>
      <c r="R30" s="7"/>
      <c r="S30" s="7"/>
      <c r="T30" s="7"/>
      <c r="U30" s="7"/>
    </row>
    <row r="31" spans="5:21" x14ac:dyDescent="0.3">
      <c r="E31" s="8"/>
      <c r="F31" s="8"/>
      <c r="G31" s="7"/>
      <c r="H31" s="7"/>
      <c r="K31" s="8"/>
      <c r="L31" s="8"/>
      <c r="N31" s="8"/>
      <c r="O31" s="8"/>
      <c r="P31" s="7"/>
      <c r="R31" s="7"/>
      <c r="S31" s="7"/>
      <c r="T31" s="7"/>
      <c r="U31" s="7"/>
    </row>
    <row r="32" spans="5:21" x14ac:dyDescent="0.3">
      <c r="R32" s="7"/>
      <c r="S32" s="7"/>
      <c r="T32" s="7"/>
      <c r="U32"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workbookViewId="0">
      <selection activeCell="I29" sqref="I29"/>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8.5546875" bestFit="1" customWidth="1"/>
    <col min="9" max="9" width="9.21875" customWidth="1"/>
    <col min="10" max="10" width="8.109375" customWidth="1"/>
    <col min="11" max="12" width="6.109375"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32</v>
      </c>
      <c r="B1" s="11"/>
      <c r="C1" s="11"/>
    </row>
    <row r="3" spans="1:21" x14ac:dyDescent="0.3">
      <c r="A3" s="1" t="s">
        <v>26</v>
      </c>
      <c r="E3" s="16" t="s">
        <v>51</v>
      </c>
      <c r="F3" s="16"/>
      <c r="G3" s="16"/>
      <c r="H3" s="16"/>
      <c r="I3" s="16"/>
      <c r="J3" s="16"/>
      <c r="K3" s="16"/>
      <c r="L3" s="16"/>
      <c r="N3" s="16" t="s">
        <v>52</v>
      </c>
      <c r="O3" s="16"/>
      <c r="P3" s="16"/>
      <c r="Q3" s="16"/>
      <c r="R3" s="16"/>
      <c r="S3" s="16"/>
      <c r="T3" s="16"/>
      <c r="U3" s="16"/>
    </row>
    <row r="4" spans="1:21" x14ac:dyDescent="0.3">
      <c r="A4" s="1"/>
      <c r="E4" s="13" t="s">
        <v>53</v>
      </c>
      <c r="F4" s="13"/>
      <c r="G4" s="13"/>
      <c r="H4" s="13"/>
      <c r="I4" s="13"/>
      <c r="J4" s="13"/>
      <c r="K4" s="13"/>
      <c r="L4" s="13"/>
      <c r="N4" s="13" t="s">
        <v>60</v>
      </c>
      <c r="O4" s="13"/>
      <c r="P4" s="13"/>
      <c r="Q4" s="13"/>
      <c r="R4" s="13"/>
      <c r="S4" s="13"/>
      <c r="T4" s="13"/>
      <c r="U4" s="13"/>
    </row>
    <row r="5" spans="1:21" x14ac:dyDescent="0.3">
      <c r="A5" s="1" t="s">
        <v>27</v>
      </c>
      <c r="B5" t="s">
        <v>2</v>
      </c>
      <c r="E5" s="13" t="s">
        <v>56</v>
      </c>
      <c r="F5" s="13"/>
      <c r="G5" s="13"/>
      <c r="H5" s="13"/>
      <c r="I5" s="13"/>
      <c r="J5" s="13"/>
      <c r="K5" s="13"/>
      <c r="L5" s="13"/>
      <c r="N5" s="13" t="s">
        <v>59</v>
      </c>
      <c r="O5" s="13"/>
      <c r="P5" s="13"/>
      <c r="Q5" s="13"/>
      <c r="R5" s="13"/>
      <c r="S5" s="13"/>
      <c r="T5" s="13"/>
      <c r="U5" s="13"/>
    </row>
    <row r="6" spans="1:21" x14ac:dyDescent="0.3">
      <c r="A6" s="1" t="s">
        <v>28</v>
      </c>
      <c r="B6" t="s">
        <v>8</v>
      </c>
      <c r="C6" t="s">
        <v>69</v>
      </c>
      <c r="N6" s="13" t="s">
        <v>62</v>
      </c>
      <c r="O6" s="13"/>
      <c r="P6" s="13"/>
      <c r="Q6" s="13"/>
      <c r="R6" s="13"/>
      <c r="S6" s="13"/>
      <c r="T6" s="13"/>
      <c r="U6" s="13"/>
    </row>
    <row r="7" spans="1:21" x14ac:dyDescent="0.3">
      <c r="A7" s="1" t="s">
        <v>29</v>
      </c>
      <c r="B7" t="s">
        <v>3</v>
      </c>
    </row>
    <row r="8" spans="1:21" x14ac:dyDescent="0.3">
      <c r="A8" s="1" t="s">
        <v>30</v>
      </c>
      <c r="B8" t="s">
        <v>4</v>
      </c>
      <c r="E8" s="14" t="s">
        <v>66</v>
      </c>
      <c r="F8" s="15"/>
      <c r="G8" s="14" t="s">
        <v>63</v>
      </c>
      <c r="H8" s="15"/>
      <c r="I8" s="14" t="s">
        <v>0</v>
      </c>
      <c r="J8" s="15"/>
      <c r="K8" s="14" t="s">
        <v>1</v>
      </c>
      <c r="L8" s="15"/>
      <c r="N8" s="14" t="s">
        <v>33</v>
      </c>
      <c r="O8" s="15"/>
      <c r="P8" s="14" t="s">
        <v>1</v>
      </c>
      <c r="Q8" s="15"/>
      <c r="R8" s="14" t="s">
        <v>0</v>
      </c>
      <c r="S8" s="15"/>
      <c r="T8" s="14" t="s">
        <v>1</v>
      </c>
      <c r="U8" s="15"/>
    </row>
    <row r="9" spans="1:21" x14ac:dyDescent="0.3">
      <c r="A9" s="1" t="s">
        <v>49</v>
      </c>
      <c r="B9" t="s">
        <v>5</v>
      </c>
      <c r="E9" s="2" t="s">
        <v>16</v>
      </c>
      <c r="F9" s="3" t="s">
        <v>14</v>
      </c>
      <c r="G9" s="2" t="s">
        <v>23</v>
      </c>
      <c r="H9" s="3" t="s">
        <v>17</v>
      </c>
      <c r="I9" s="2" t="s">
        <v>24</v>
      </c>
      <c r="J9" s="3" t="s">
        <v>19</v>
      </c>
      <c r="K9" s="2" t="s">
        <v>6</v>
      </c>
      <c r="L9" s="3"/>
      <c r="N9" s="2" t="s">
        <v>34</v>
      </c>
      <c r="O9" s="3" t="s">
        <v>25</v>
      </c>
      <c r="P9" s="2" t="s">
        <v>23</v>
      </c>
      <c r="Q9" s="3" t="s">
        <v>58</v>
      </c>
      <c r="R9" s="2" t="s">
        <v>24</v>
      </c>
      <c r="S9" s="3" t="s">
        <v>57</v>
      </c>
      <c r="T9" s="2" t="s">
        <v>6</v>
      </c>
      <c r="U9" s="3" t="s">
        <v>61</v>
      </c>
    </row>
    <row r="10" spans="1:21" x14ac:dyDescent="0.3">
      <c r="A10" s="1" t="s">
        <v>50</v>
      </c>
      <c r="E10" s="4" t="s">
        <v>54</v>
      </c>
      <c r="F10" s="5" t="s">
        <v>55</v>
      </c>
      <c r="G10" s="4" t="s">
        <v>47</v>
      </c>
      <c r="H10" s="5" t="s">
        <v>48</v>
      </c>
      <c r="I10" s="4" t="s">
        <v>47</v>
      </c>
      <c r="J10" s="5" t="s">
        <v>48</v>
      </c>
      <c r="K10" s="4" t="s">
        <v>47</v>
      </c>
      <c r="L10" s="5" t="s">
        <v>48</v>
      </c>
      <c r="N10" s="4" t="s">
        <v>14</v>
      </c>
      <c r="O10" s="5" t="s">
        <v>15</v>
      </c>
      <c r="P10" s="6" t="s">
        <v>17</v>
      </c>
      <c r="Q10" s="5" t="s">
        <v>18</v>
      </c>
      <c r="R10" s="4" t="s">
        <v>19</v>
      </c>
      <c r="S10" s="5" t="s">
        <v>20</v>
      </c>
      <c r="T10" s="4" t="s">
        <v>17</v>
      </c>
      <c r="U10" s="5" t="s">
        <v>18</v>
      </c>
    </row>
    <row r="11" spans="1:21" x14ac:dyDescent="0.3">
      <c r="A11" s="1"/>
      <c r="E11" s="8">
        <v>25.01</v>
      </c>
      <c r="F11" s="8">
        <v>25.01</v>
      </c>
      <c r="G11" s="7">
        <v>4.3120000000000003</v>
      </c>
      <c r="H11" s="7">
        <v>4.3129999999999997</v>
      </c>
      <c r="I11" s="7">
        <v>0.41499999999999998</v>
      </c>
      <c r="J11" s="7">
        <v>0.41499999999999998</v>
      </c>
      <c r="K11" s="7">
        <v>4.6219999999999999</v>
      </c>
      <c r="L11" s="7">
        <v>4.6230000000000002</v>
      </c>
      <c r="N11" s="8">
        <f>AVERAGE(E11:F11)</f>
        <v>25.01</v>
      </c>
      <c r="O11" s="8">
        <f>(F11-E11)/2+0.5</f>
        <v>0.5</v>
      </c>
      <c r="P11" s="7">
        <f>AVERAGE(G11:H11)</f>
        <v>4.3125</v>
      </c>
      <c r="R11" s="7">
        <f>AVERAGE(I11:J11)</f>
        <v>0.41499999999999998</v>
      </c>
      <c r="S11" s="7">
        <f>(J11-I11)/2+0.01</f>
        <v>0.01</v>
      </c>
      <c r="T11" s="7">
        <f>AVERAGE(K11:L11)</f>
        <v>4.6225000000000005</v>
      </c>
      <c r="U11" s="7">
        <f>(L11-K11)/2+T11*SQRT(0.03^2+0.002^2)</f>
        <v>0.1394828250180577</v>
      </c>
    </row>
    <row r="12" spans="1:21" x14ac:dyDescent="0.3">
      <c r="A12" s="1" t="s">
        <v>65</v>
      </c>
      <c r="B12" s="9">
        <v>14.005000000000001</v>
      </c>
      <c r="C12" s="9" t="s">
        <v>31</v>
      </c>
      <c r="E12" s="8">
        <v>23</v>
      </c>
      <c r="F12" s="8">
        <v>23</v>
      </c>
      <c r="G12" s="7">
        <v>4.3810000000000002</v>
      </c>
      <c r="H12" s="7">
        <v>4.3819999999999997</v>
      </c>
      <c r="I12" s="7">
        <v>0.42199999999999999</v>
      </c>
      <c r="J12" s="7">
        <v>0.42199999999999999</v>
      </c>
      <c r="K12" s="7">
        <v>4.6970000000000001</v>
      </c>
      <c r="L12" s="7">
        <v>4.6970000000000001</v>
      </c>
      <c r="N12" s="8">
        <f t="shared" ref="N12:N19" si="0">AVERAGE(E12:F12)</f>
        <v>23</v>
      </c>
      <c r="O12" s="8">
        <f t="shared" ref="O12:O19" si="1">(F12-E12)/2+0.5</f>
        <v>0.5</v>
      </c>
      <c r="P12" s="7">
        <f t="shared" ref="P12:P19" si="2">AVERAGE(G12:H12)</f>
        <v>4.3815</v>
      </c>
      <c r="R12" s="7">
        <f t="shared" ref="R12:R19" si="3">AVERAGE(I12:J12)</f>
        <v>0.42199999999999999</v>
      </c>
      <c r="S12" s="7">
        <f t="shared" ref="S12:S19" si="4">(J12-I12)/2+0.01</f>
        <v>0.01</v>
      </c>
      <c r="T12" s="7">
        <f t="shared" ref="T12:T19" si="5">AVERAGE(K12:L12)</f>
        <v>4.6970000000000001</v>
      </c>
      <c r="U12" s="7">
        <f t="shared" ref="U12:U19" si="6">(L12-K12)/2+T12*SQRT(0.03^2+0.002^2)</f>
        <v>0.14122278617843509</v>
      </c>
    </row>
    <row r="13" spans="1:21" x14ac:dyDescent="0.3">
      <c r="E13" s="8">
        <v>20.010000000000002</v>
      </c>
      <c r="F13" s="8">
        <v>20.010000000000002</v>
      </c>
      <c r="G13" s="7">
        <v>4.4809999999999999</v>
      </c>
      <c r="H13" s="7">
        <v>4.4820000000000002</v>
      </c>
      <c r="I13" s="7">
        <v>0.43099999999999999</v>
      </c>
      <c r="J13" s="7">
        <v>0.43099999999999999</v>
      </c>
      <c r="K13" s="7">
        <v>4.8070000000000004</v>
      </c>
      <c r="L13" s="7">
        <v>4.8079999999999998</v>
      </c>
      <c r="N13" s="8">
        <f t="shared" si="0"/>
        <v>20.010000000000002</v>
      </c>
      <c r="O13" s="8">
        <f t="shared" si="1"/>
        <v>0.5</v>
      </c>
      <c r="P13" s="7">
        <f t="shared" si="2"/>
        <v>4.4815000000000005</v>
      </c>
      <c r="R13" s="7">
        <f t="shared" si="3"/>
        <v>0.43099999999999999</v>
      </c>
      <c r="S13" s="7">
        <f t="shared" si="4"/>
        <v>0.01</v>
      </c>
      <c r="T13" s="7">
        <f t="shared" si="5"/>
        <v>4.8075000000000001</v>
      </c>
      <c r="U13" s="7">
        <f t="shared" si="6"/>
        <v>0.14504514467805524</v>
      </c>
    </row>
    <row r="14" spans="1:21" x14ac:dyDescent="0.3">
      <c r="E14" s="8">
        <v>16.989999999999998</v>
      </c>
      <c r="F14" s="8">
        <v>16.989999999999998</v>
      </c>
      <c r="G14" s="7">
        <v>4.5590000000000002</v>
      </c>
      <c r="H14" s="7">
        <v>4.5599999999999996</v>
      </c>
      <c r="I14" s="7">
        <v>0.439</v>
      </c>
      <c r="J14" s="7">
        <v>0.439</v>
      </c>
      <c r="K14" s="7">
        <v>4.9119999999999999</v>
      </c>
      <c r="L14" s="7">
        <v>4.9130000000000003</v>
      </c>
      <c r="N14" s="8">
        <f t="shared" si="0"/>
        <v>16.989999999999998</v>
      </c>
      <c r="O14" s="8">
        <f t="shared" si="1"/>
        <v>0.5</v>
      </c>
      <c r="P14" s="7">
        <f t="shared" si="2"/>
        <v>4.5594999999999999</v>
      </c>
      <c r="R14" s="7">
        <f t="shared" si="3"/>
        <v>0.439</v>
      </c>
      <c r="S14" s="7">
        <f t="shared" si="4"/>
        <v>0.01</v>
      </c>
      <c r="T14" s="7">
        <f t="shared" si="5"/>
        <v>4.9124999999999996</v>
      </c>
      <c r="U14" s="7">
        <f t="shared" si="6"/>
        <v>0.14820213691751397</v>
      </c>
    </row>
    <row r="15" spans="1:21" x14ac:dyDescent="0.3">
      <c r="E15" s="8">
        <v>14.99</v>
      </c>
      <c r="F15" s="8">
        <v>15</v>
      </c>
      <c r="G15" s="7">
        <v>4.62</v>
      </c>
      <c r="H15" s="7">
        <v>4.6210000000000004</v>
      </c>
      <c r="I15" s="7">
        <v>0.44500000000000001</v>
      </c>
      <c r="J15" s="7">
        <v>0.44500000000000001</v>
      </c>
      <c r="K15" s="7">
        <v>4.9779999999999998</v>
      </c>
      <c r="L15" s="7">
        <v>4.9779999999999998</v>
      </c>
      <c r="N15" s="8">
        <f t="shared" si="0"/>
        <v>14.995000000000001</v>
      </c>
      <c r="O15" s="8">
        <f t="shared" si="1"/>
        <v>0.50499999999999989</v>
      </c>
      <c r="P15" s="7">
        <f t="shared" si="2"/>
        <v>4.6204999999999998</v>
      </c>
      <c r="R15" s="7">
        <f t="shared" si="3"/>
        <v>0.44500000000000001</v>
      </c>
      <c r="S15" s="7">
        <f t="shared" si="4"/>
        <v>0.01</v>
      </c>
      <c r="T15" s="7">
        <f t="shared" si="5"/>
        <v>4.9779999999999998</v>
      </c>
      <c r="U15" s="7">
        <f t="shared" si="6"/>
        <v>0.14967149874308067</v>
      </c>
    </row>
    <row r="16" spans="1:21" x14ac:dyDescent="0.3">
      <c r="E16" s="8">
        <v>12</v>
      </c>
      <c r="F16" s="8">
        <v>12</v>
      </c>
      <c r="G16" s="7">
        <v>4.71</v>
      </c>
      <c r="H16" s="7">
        <v>4.7110000000000003</v>
      </c>
      <c r="I16" s="7">
        <v>0.45300000000000001</v>
      </c>
      <c r="J16" s="7">
        <v>0.45300000000000001</v>
      </c>
      <c r="K16" s="7">
        <v>5.08</v>
      </c>
      <c r="L16" s="7">
        <v>5.08</v>
      </c>
      <c r="N16" s="8">
        <f t="shared" si="0"/>
        <v>12</v>
      </c>
      <c r="O16" s="8">
        <f t="shared" si="1"/>
        <v>0.5</v>
      </c>
      <c r="P16" s="7">
        <f t="shared" si="2"/>
        <v>4.7104999999999997</v>
      </c>
      <c r="R16" s="7">
        <f t="shared" si="3"/>
        <v>0.45300000000000001</v>
      </c>
      <c r="S16" s="7">
        <f t="shared" si="4"/>
        <v>0.01</v>
      </c>
      <c r="T16" s="7">
        <f t="shared" si="5"/>
        <v>5.08</v>
      </c>
      <c r="U16" s="7">
        <f t="shared" si="6"/>
        <v>0.15273829120426874</v>
      </c>
    </row>
    <row r="17" spans="5:21" x14ac:dyDescent="0.3">
      <c r="E17" s="8">
        <v>10</v>
      </c>
      <c r="F17" s="8">
        <v>10</v>
      </c>
      <c r="G17" s="7">
        <v>4.7640000000000002</v>
      </c>
      <c r="H17" s="7">
        <v>4.7649999999999997</v>
      </c>
      <c r="I17" s="7">
        <v>0.45900000000000002</v>
      </c>
      <c r="J17" s="7">
        <v>0.45900000000000002</v>
      </c>
      <c r="K17" s="7">
        <v>5.1420000000000003</v>
      </c>
      <c r="L17" s="7">
        <v>5.1420000000000003</v>
      </c>
      <c r="N17" s="8">
        <f t="shared" si="0"/>
        <v>10</v>
      </c>
      <c r="O17" s="8">
        <f t="shared" si="1"/>
        <v>0.5</v>
      </c>
      <c r="P17" s="7">
        <f t="shared" si="2"/>
        <v>4.7645</v>
      </c>
      <c r="R17" s="7">
        <f t="shared" si="3"/>
        <v>0.45900000000000002</v>
      </c>
      <c r="S17" s="7">
        <f t="shared" si="4"/>
        <v>0.01</v>
      </c>
      <c r="T17" s="7">
        <f t="shared" si="5"/>
        <v>5.1420000000000003</v>
      </c>
      <c r="U17" s="7">
        <f t="shared" si="6"/>
        <v>0.154602419955187</v>
      </c>
    </row>
    <row r="18" spans="5:21" x14ac:dyDescent="0.3">
      <c r="E18" s="8">
        <v>7</v>
      </c>
      <c r="F18" s="8">
        <v>7</v>
      </c>
      <c r="G18" s="7">
        <v>4.8330000000000002</v>
      </c>
      <c r="H18" s="7">
        <v>4.8339999999999996</v>
      </c>
      <c r="I18" s="7">
        <v>0.46500000000000002</v>
      </c>
      <c r="J18" s="7">
        <v>0.46500000000000002</v>
      </c>
      <c r="K18" s="7">
        <v>5.2320000000000002</v>
      </c>
      <c r="L18" s="7">
        <v>5.2320000000000002</v>
      </c>
      <c r="N18" s="8">
        <f t="shared" si="0"/>
        <v>7</v>
      </c>
      <c r="O18" s="8">
        <f t="shared" si="1"/>
        <v>0.5</v>
      </c>
      <c r="P18" s="7">
        <f t="shared" si="2"/>
        <v>4.8334999999999999</v>
      </c>
      <c r="R18" s="7">
        <f t="shared" si="3"/>
        <v>0.46500000000000002</v>
      </c>
      <c r="S18" s="7">
        <f t="shared" si="4"/>
        <v>0.01</v>
      </c>
      <c r="T18" s="7">
        <f t="shared" si="5"/>
        <v>5.2320000000000002</v>
      </c>
      <c r="U18" s="7">
        <f t="shared" si="6"/>
        <v>0.15730841330329412</v>
      </c>
    </row>
    <row r="19" spans="5:21" x14ac:dyDescent="0.3">
      <c r="E19" s="8">
        <v>25</v>
      </c>
      <c r="F19" s="8">
        <v>25</v>
      </c>
      <c r="G19" s="7">
        <v>4.3179999999999996</v>
      </c>
      <c r="H19" s="7">
        <v>4.319</v>
      </c>
      <c r="I19" s="7">
        <v>0.41599999999999998</v>
      </c>
      <c r="J19" s="7">
        <v>0.41599999999999998</v>
      </c>
      <c r="K19" s="7">
        <v>4.63</v>
      </c>
      <c r="L19" s="7">
        <v>4.6310000000000002</v>
      </c>
      <c r="N19" s="8">
        <f t="shared" si="0"/>
        <v>25</v>
      </c>
      <c r="O19" s="8">
        <f t="shared" si="1"/>
        <v>0.5</v>
      </c>
      <c r="P19" s="7">
        <f t="shared" si="2"/>
        <v>4.3185000000000002</v>
      </c>
      <c r="R19" s="7">
        <f t="shared" si="3"/>
        <v>0.41599999999999998</v>
      </c>
      <c r="S19" s="7">
        <f t="shared" si="4"/>
        <v>0.01</v>
      </c>
      <c r="T19" s="7">
        <f t="shared" si="5"/>
        <v>4.6304999999999996</v>
      </c>
      <c r="U19" s="7">
        <f t="shared" si="6"/>
        <v>0.13972335776011166</v>
      </c>
    </row>
    <row r="20" spans="5:21" x14ac:dyDescent="0.3">
      <c r="E20" s="8"/>
      <c r="F20" s="8"/>
      <c r="N20" s="8"/>
      <c r="O20" s="8"/>
      <c r="P20" s="7"/>
      <c r="R20" s="7"/>
      <c r="S20" s="7"/>
      <c r="T20" s="7"/>
      <c r="U20" s="7"/>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2025-01-02T17:10:21Z</dcterms:modified>
  <cp:category>Laser Diode</cp:category>
</cp:coreProperties>
</file>