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W:\Laser Spectrum\QSI QL90F7SA\"/>
    </mc:Choice>
  </mc:AlternateContent>
  <xr:revisionPtr revIDLastSave="0" documentId="13_ncr:1_{50CDB1E8-6114-4359-8842-0663020C0B1F}" xr6:coauthVersionLast="47" xr6:coauthVersionMax="47" xr10:uidLastSave="{00000000-0000-0000-0000-000000000000}"/>
  <bookViews>
    <workbookView xWindow="-108" yWindow="-108" windowWidth="23256" windowHeight="12576" firstSheet="1" activeTab="2" xr2:uid="{00000000-000D-0000-FFFF-FFFF00000000}"/>
  </bookViews>
  <sheets>
    <sheet name="Information" sheetId="5" r:id="rId1"/>
    <sheet name="OpticalPower_vs_Current_20ºC" sheetId="6" r:id="rId2"/>
    <sheet name="OpticalPower_vs_Current_25º" sheetId="7" r:id="rId3"/>
    <sheet name="OpticalPower_vs_Temp" sheetId="8"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3" i="7" l="1"/>
  <c r="O23" i="7"/>
  <c r="P23" i="7"/>
  <c r="R23" i="7"/>
  <c r="S23" i="7"/>
  <c r="T23" i="7"/>
  <c r="U23" i="7"/>
  <c r="N24" i="7"/>
  <c r="O24" i="7"/>
  <c r="P24" i="7"/>
  <c r="R24" i="7"/>
  <c r="S24" i="7"/>
  <c r="T24" i="7"/>
  <c r="U24" i="7" s="1"/>
  <c r="N25" i="7"/>
  <c r="O25" i="7"/>
  <c r="P25" i="7"/>
  <c r="R25" i="7"/>
  <c r="S25" i="7"/>
  <c r="T25" i="7"/>
  <c r="U25" i="7"/>
  <c r="N26" i="7"/>
  <c r="O26" i="7"/>
  <c r="P26" i="7"/>
  <c r="R26" i="7"/>
  <c r="S26" i="7"/>
  <c r="T26" i="7"/>
  <c r="U26" i="7"/>
  <c r="N27" i="7"/>
  <c r="O27" i="7"/>
  <c r="P27" i="7"/>
  <c r="R27" i="7"/>
  <c r="S27" i="7"/>
  <c r="T27" i="7"/>
  <c r="U27" i="7"/>
  <c r="N28" i="7"/>
  <c r="O28" i="7"/>
  <c r="P28" i="7"/>
  <c r="R28" i="7"/>
  <c r="S28" i="7"/>
  <c r="T28" i="7"/>
  <c r="U28" i="7"/>
  <c r="N29" i="7"/>
  <c r="O29" i="7"/>
  <c r="P29" i="7"/>
  <c r="R29" i="7"/>
  <c r="S29" i="7"/>
  <c r="T29" i="7"/>
  <c r="U29" i="7" s="1"/>
  <c r="N30" i="7"/>
  <c r="O30" i="7"/>
  <c r="P30" i="7"/>
  <c r="R30" i="7"/>
  <c r="S30" i="7"/>
  <c r="T30" i="7"/>
  <c r="U30" i="7"/>
  <c r="N31" i="7"/>
  <c r="O31" i="7"/>
  <c r="P31" i="7"/>
  <c r="R31" i="7"/>
  <c r="S31" i="7"/>
  <c r="T31" i="7"/>
  <c r="U31" i="7"/>
  <c r="N32" i="7"/>
  <c r="O32" i="7"/>
  <c r="P32" i="7"/>
  <c r="R32" i="7"/>
  <c r="S32" i="7"/>
  <c r="T32" i="7"/>
  <c r="U32" i="7" s="1"/>
  <c r="N33" i="7"/>
  <c r="O33" i="7"/>
  <c r="P33" i="7"/>
  <c r="R33" i="7"/>
  <c r="S33" i="7"/>
  <c r="T33" i="7"/>
  <c r="U33" i="7"/>
  <c r="N34" i="7"/>
  <c r="O34" i="7"/>
  <c r="P34" i="7"/>
  <c r="R34" i="7"/>
  <c r="S34" i="7"/>
  <c r="T34" i="7"/>
  <c r="U34" i="7"/>
  <c r="N23" i="6"/>
  <c r="O23" i="6"/>
  <c r="P23" i="6"/>
  <c r="R23" i="6"/>
  <c r="S23" i="6"/>
  <c r="T23" i="6"/>
  <c r="U23" i="6"/>
  <c r="N24" i="6"/>
  <c r="O24" i="6"/>
  <c r="P24" i="6"/>
  <c r="R24" i="6"/>
  <c r="S24" i="6"/>
  <c r="T24" i="6"/>
  <c r="U24" i="6"/>
  <c r="N25" i="6"/>
  <c r="O25" i="6"/>
  <c r="P25" i="6"/>
  <c r="R25" i="6"/>
  <c r="S25" i="6"/>
  <c r="T25" i="6"/>
  <c r="U25" i="6"/>
  <c r="N26" i="6"/>
  <c r="O26" i="6"/>
  <c r="P26" i="6"/>
  <c r="R26" i="6"/>
  <c r="S26" i="6"/>
  <c r="T26" i="6"/>
  <c r="U26" i="6"/>
  <c r="N27" i="6"/>
  <c r="O27" i="6"/>
  <c r="P27" i="6"/>
  <c r="R27" i="6"/>
  <c r="S27" i="6"/>
  <c r="T27" i="6"/>
  <c r="U27" i="6"/>
  <c r="N28" i="6"/>
  <c r="O28" i="6"/>
  <c r="P28" i="6"/>
  <c r="R28" i="6"/>
  <c r="S28" i="6"/>
  <c r="T28" i="6"/>
  <c r="U28" i="6" s="1"/>
  <c r="N29" i="6"/>
  <c r="O29" i="6"/>
  <c r="P29" i="6"/>
  <c r="R29" i="6"/>
  <c r="S29" i="6"/>
  <c r="T29" i="6"/>
  <c r="U29" i="6"/>
  <c r="N30" i="6"/>
  <c r="O30" i="6"/>
  <c r="P30" i="6"/>
  <c r="R30" i="6"/>
  <c r="S30" i="6"/>
  <c r="T30" i="6"/>
  <c r="U30" i="6"/>
  <c r="N31" i="6"/>
  <c r="O31" i="6"/>
  <c r="P31" i="6"/>
  <c r="R31" i="6"/>
  <c r="S31" i="6"/>
  <c r="T31" i="6"/>
  <c r="U31" i="6"/>
  <c r="T20" i="7"/>
  <c r="U20" i="7" s="1"/>
  <c r="T16" i="7"/>
  <c r="U16" i="7" s="1"/>
  <c r="T12" i="7"/>
  <c r="U12" i="7" s="1"/>
  <c r="T19" i="8"/>
  <c r="U19" i="8" s="1"/>
  <c r="S19" i="8"/>
  <c r="R19" i="8"/>
  <c r="P19" i="8"/>
  <c r="O19" i="8"/>
  <c r="N19" i="8"/>
  <c r="T18" i="8"/>
  <c r="U18" i="8" s="1"/>
  <c r="S18" i="8"/>
  <c r="R18" i="8"/>
  <c r="P18" i="8"/>
  <c r="O18" i="8"/>
  <c r="N18" i="8"/>
  <c r="T17" i="8"/>
  <c r="U17" i="8" s="1"/>
  <c r="S17" i="8"/>
  <c r="R17" i="8"/>
  <c r="P17" i="8"/>
  <c r="O17" i="8"/>
  <c r="N17" i="8"/>
  <c r="T16" i="8"/>
  <c r="U16" i="8" s="1"/>
  <c r="S16" i="8"/>
  <c r="R16" i="8"/>
  <c r="P16" i="8"/>
  <c r="O16" i="8"/>
  <c r="N16" i="8"/>
  <c r="T15" i="8"/>
  <c r="U15" i="8" s="1"/>
  <c r="S15" i="8"/>
  <c r="R15" i="8"/>
  <c r="P15" i="8"/>
  <c r="O15" i="8"/>
  <c r="N15" i="8"/>
  <c r="T14" i="8"/>
  <c r="U14" i="8" s="1"/>
  <c r="S14" i="8"/>
  <c r="R14" i="8"/>
  <c r="P14" i="8"/>
  <c r="O14" i="8"/>
  <c r="N14" i="8"/>
  <c r="T13" i="8"/>
  <c r="U13" i="8" s="1"/>
  <c r="S13" i="8"/>
  <c r="R13" i="8"/>
  <c r="P13" i="8"/>
  <c r="O13" i="8"/>
  <c r="N13" i="8"/>
  <c r="T12" i="8"/>
  <c r="U12" i="8" s="1"/>
  <c r="S12" i="8"/>
  <c r="R12" i="8"/>
  <c r="P12" i="8"/>
  <c r="O12" i="8"/>
  <c r="N12" i="8"/>
  <c r="T11" i="8"/>
  <c r="U11" i="8" s="1"/>
  <c r="S11" i="8"/>
  <c r="R11" i="8"/>
  <c r="P11" i="8"/>
  <c r="O11" i="8"/>
  <c r="N11" i="8"/>
  <c r="N12" i="7"/>
  <c r="O12" i="7"/>
  <c r="N13" i="7"/>
  <c r="O13" i="7"/>
  <c r="N14" i="7"/>
  <c r="O14" i="7"/>
  <c r="N15" i="7"/>
  <c r="O15" i="7"/>
  <c r="N16" i="7"/>
  <c r="O16" i="7"/>
  <c r="N17" i="7"/>
  <c r="O17" i="7"/>
  <c r="N18" i="7"/>
  <c r="O18" i="7"/>
  <c r="N19" i="7"/>
  <c r="O19" i="7"/>
  <c r="N20" i="7"/>
  <c r="O20" i="7"/>
  <c r="N21" i="7"/>
  <c r="O21" i="7"/>
  <c r="N22" i="7"/>
  <c r="O22" i="7"/>
  <c r="T22" i="7"/>
  <c r="U22" i="7" s="1"/>
  <c r="S22" i="7"/>
  <c r="R22" i="7"/>
  <c r="P22" i="7"/>
  <c r="T21" i="7"/>
  <c r="U21" i="7" s="1"/>
  <c r="S21" i="7"/>
  <c r="R21" i="7"/>
  <c r="P21" i="7"/>
  <c r="S20" i="7"/>
  <c r="R20" i="7"/>
  <c r="P20" i="7"/>
  <c r="T19" i="7"/>
  <c r="U19" i="7" s="1"/>
  <c r="S19" i="7"/>
  <c r="R19" i="7"/>
  <c r="P19" i="7"/>
  <c r="T18" i="7"/>
  <c r="U18" i="7" s="1"/>
  <c r="S18" i="7"/>
  <c r="R18" i="7"/>
  <c r="P18" i="7"/>
  <c r="T17" i="7"/>
  <c r="U17" i="7" s="1"/>
  <c r="S17" i="7"/>
  <c r="R17" i="7"/>
  <c r="P17" i="7"/>
  <c r="S16" i="7"/>
  <c r="R16" i="7"/>
  <c r="P16" i="7"/>
  <c r="T15" i="7"/>
  <c r="U15" i="7" s="1"/>
  <c r="S15" i="7"/>
  <c r="R15" i="7"/>
  <c r="P15" i="7"/>
  <c r="T14" i="7"/>
  <c r="U14" i="7" s="1"/>
  <c r="S14" i="7"/>
  <c r="R14" i="7"/>
  <c r="P14" i="7"/>
  <c r="T13" i="7"/>
  <c r="U13" i="7" s="1"/>
  <c r="S13" i="7"/>
  <c r="R13" i="7"/>
  <c r="P13" i="7"/>
  <c r="S12" i="7"/>
  <c r="R12" i="7"/>
  <c r="P12" i="7"/>
  <c r="T11" i="7"/>
  <c r="U11" i="7" s="1"/>
  <c r="S11" i="7"/>
  <c r="R11" i="7"/>
  <c r="P11" i="7"/>
  <c r="O11" i="7"/>
  <c r="N11" i="7"/>
  <c r="S12" i="6" l="1"/>
  <c r="S13" i="6"/>
  <c r="S14" i="6"/>
  <c r="S15" i="6"/>
  <c r="S16" i="6"/>
  <c r="S17" i="6"/>
  <c r="S18" i="6"/>
  <c r="S19" i="6"/>
  <c r="S20" i="6"/>
  <c r="S21" i="6"/>
  <c r="S22" i="6"/>
  <c r="S11" i="6"/>
  <c r="O12" i="6"/>
  <c r="O13" i="6"/>
  <c r="O14" i="6"/>
  <c r="O15" i="6"/>
  <c r="O16" i="6"/>
  <c r="O17" i="6"/>
  <c r="O18" i="6"/>
  <c r="O19" i="6"/>
  <c r="O20" i="6"/>
  <c r="O21" i="6"/>
  <c r="O22" i="6"/>
  <c r="O11" i="6"/>
  <c r="T12" i="6"/>
  <c r="U12" i="6" s="1"/>
  <c r="T13" i="6"/>
  <c r="U13" i="6" s="1"/>
  <c r="T14" i="6"/>
  <c r="U14" i="6" s="1"/>
  <c r="T15" i="6"/>
  <c r="U15" i="6" s="1"/>
  <c r="T16" i="6"/>
  <c r="U16" i="6" s="1"/>
  <c r="T17" i="6"/>
  <c r="U17" i="6" s="1"/>
  <c r="T18" i="6"/>
  <c r="U18" i="6" s="1"/>
  <c r="T19" i="6"/>
  <c r="U19" i="6" s="1"/>
  <c r="T20" i="6"/>
  <c r="U20" i="6" s="1"/>
  <c r="T21" i="6"/>
  <c r="U21" i="6" s="1"/>
  <c r="T22" i="6"/>
  <c r="U22" i="6" s="1"/>
  <c r="R12" i="6"/>
  <c r="R13" i="6"/>
  <c r="R14" i="6"/>
  <c r="R15" i="6"/>
  <c r="R16" i="6"/>
  <c r="R17" i="6"/>
  <c r="R18" i="6"/>
  <c r="R19" i="6"/>
  <c r="R20" i="6"/>
  <c r="R21" i="6"/>
  <c r="R22" i="6"/>
  <c r="T11" i="6"/>
  <c r="U11" i="6" s="1"/>
  <c r="R11" i="6"/>
  <c r="P12" i="6"/>
  <c r="P13" i="6"/>
  <c r="P14" i="6"/>
  <c r="P15" i="6"/>
  <c r="P16" i="6"/>
  <c r="P17" i="6"/>
  <c r="P18" i="6"/>
  <c r="P19" i="6"/>
  <c r="P20" i="6"/>
  <c r="P21" i="6"/>
  <c r="P22" i="6"/>
  <c r="P11" i="6"/>
  <c r="N12" i="6"/>
  <c r="N13" i="6"/>
  <c r="N14" i="6"/>
  <c r="N15" i="6"/>
  <c r="N16" i="6"/>
  <c r="N17" i="6"/>
  <c r="N18" i="6"/>
  <c r="N19" i="6"/>
  <c r="N20" i="6"/>
  <c r="N21" i="6"/>
  <c r="N22" i="6"/>
  <c r="N1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AE7AD2F3-330E-48F3-ADD6-A176FA829542}">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0D33B92C-85FF-4B05-9567-35C838208C8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1A34E4D9-F020-4CD8-9561-59D5E925EB0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sharedStrings.xml><?xml version="1.0" encoding="utf-8"?>
<sst xmlns="http://schemas.openxmlformats.org/spreadsheetml/2006/main" count="211" uniqueCount="70">
  <si>
    <t>Photodiode Current</t>
  </si>
  <si>
    <t>Optical Power</t>
  </si>
  <si>
    <t>Thorlabs PM320E</t>
  </si>
  <si>
    <t>Thorlabs LDC205C</t>
  </si>
  <si>
    <t xml:space="preserve">Throlabs TED200C </t>
  </si>
  <si>
    <t>Thorlabs TCLDM9</t>
  </si>
  <si>
    <t>mW</t>
  </si>
  <si>
    <t>ºC</t>
  </si>
  <si>
    <t>Thorlabs S142C</t>
  </si>
  <si>
    <t>Brand:</t>
  </si>
  <si>
    <t>Wavelength:</t>
  </si>
  <si>
    <t>nm</t>
  </si>
  <si>
    <t>Optical Power:</t>
  </si>
  <si>
    <t>Laser Diode Information</t>
  </si>
  <si>
    <t>(ºC)</t>
  </si>
  <si>
    <t>(+/- ºC)</t>
  </si>
  <si>
    <t>T</t>
  </si>
  <si>
    <t>(mW)</t>
  </si>
  <si>
    <t>(+/- mW)</t>
  </si>
  <si>
    <t>(mA)</t>
  </si>
  <si>
    <t>(+/- mA)</t>
  </si>
  <si>
    <t>Photodiode:</t>
  </si>
  <si>
    <t>Integrated</t>
  </si>
  <si>
    <t>P_LD</t>
  </si>
  <si>
    <t>I_PD</t>
  </si>
  <si>
    <t>Error*</t>
  </si>
  <si>
    <t>Measurment Information:</t>
  </si>
  <si>
    <t>PowerMeter:</t>
  </si>
  <si>
    <t>PowerMeter Detector:</t>
  </si>
  <si>
    <t>Laser Diode Controller:</t>
  </si>
  <si>
    <t>Temperature Controller:</t>
  </si>
  <si>
    <t>mA</t>
  </si>
  <si>
    <t>Optical Power Output vs Current</t>
  </si>
  <si>
    <t>Current</t>
  </si>
  <si>
    <t>I_LD</t>
  </si>
  <si>
    <t>Part Number:</t>
  </si>
  <si>
    <t>Package Size:</t>
  </si>
  <si>
    <t>5.6 mm (TO56), Flat window</t>
  </si>
  <si>
    <t>Threshold Current:</t>
  </si>
  <si>
    <t>Operating Current:</t>
  </si>
  <si>
    <t>W/A</t>
  </si>
  <si>
    <t>Beam Divergence (FWHM)</t>
  </si>
  <si>
    <t>deg</t>
  </si>
  <si>
    <t>Datasheet Information</t>
  </si>
  <si>
    <t>Slope Efficiency:</t>
  </si>
  <si>
    <t>parallel:</t>
  </si>
  <si>
    <t>perpendicular:</t>
  </si>
  <si>
    <t>min</t>
  </si>
  <si>
    <t>max</t>
  </si>
  <si>
    <t>Laser Diode Holder:</t>
  </si>
  <si>
    <t>Measurment Notes</t>
  </si>
  <si>
    <t>Measured Data:</t>
  </si>
  <si>
    <t>Calculated Data:</t>
  </si>
  <si>
    <t>* Power value was not calibrated</t>
  </si>
  <si>
    <t>min**</t>
  </si>
  <si>
    <t>max**</t>
  </si>
  <si>
    <t xml:space="preserve">** flutuation of the measured value shown in the device display. </t>
  </si>
  <si>
    <t>Error**</t>
  </si>
  <si>
    <t>Error</t>
  </si>
  <si>
    <t>** Thorlabs LDC205C photocurrent accuracy = +/- 10 uA</t>
  </si>
  <si>
    <t>* Thorlabs LDC205C current accuracy = +/-0.5 mA</t>
  </si>
  <si>
    <t>Error***</t>
  </si>
  <si>
    <t>*** Thorlabs S142C = +/- 3%; Thorlabs PM320E = +/- 0.2%</t>
  </si>
  <si>
    <t>Optical Power*</t>
  </si>
  <si>
    <t>Fixed LD house Temp.:</t>
  </si>
  <si>
    <t>Fixed LD current:</t>
  </si>
  <si>
    <t>Temperature</t>
  </si>
  <si>
    <t>QSI</t>
  </si>
  <si>
    <t>QL90F7SA</t>
  </si>
  <si>
    <t>(Set to 905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</si>
</sst>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6"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9" tint="0.59999389629810485"/>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7">
    <xf numFmtId="0" fontId="0" fillId="0" borderId="0" xfId="0"/>
    <xf numFmtId="0" fontId="1" fillId="0" borderId="0" xfId="0" applyFont="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0" fillId="0" borderId="5" xfId="0" applyBorder="1"/>
    <xf numFmtId="164" fontId="0" fillId="0" borderId="0" xfId="0" applyNumberFormat="1"/>
    <xf numFmtId="2" fontId="0" fillId="0" borderId="0" xfId="0" applyNumberFormat="1"/>
    <xf numFmtId="0" fontId="0" fillId="2" borderId="0" xfId="0" applyFill="1"/>
    <xf numFmtId="165" fontId="0" fillId="0" borderId="0" xfId="0" applyNumberFormat="1"/>
    <xf numFmtId="0" fontId="2" fillId="0" borderId="0" xfId="0" applyFont="1" applyAlignment="1">
      <alignment horizontal="center"/>
    </xf>
    <xf numFmtId="0" fontId="3" fillId="0" borderId="0" xfId="0" applyFont="1" applyAlignment="1">
      <alignment horizontal="center"/>
    </xf>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OpticalPower_vs_Current_20ºC!$O$11:$O$31</c:f>
                <c:numCache>
                  <c:formatCode>General</c:formatCode>
                  <c:ptCount val="21"/>
                  <c:pt idx="0">
                    <c:v>0.5</c:v>
                  </c:pt>
                  <c:pt idx="1">
                    <c:v>0.5</c:v>
                  </c:pt>
                  <c:pt idx="2">
                    <c:v>0.5</c:v>
                  </c:pt>
                  <c:pt idx="3">
                    <c:v>0.5</c:v>
                  </c:pt>
                  <c:pt idx="4">
                    <c:v>0.5</c:v>
                  </c:pt>
                  <c:pt idx="5">
                    <c:v>0.5</c:v>
                  </c:pt>
                  <c:pt idx="6">
                    <c:v>0.50499999999999901</c:v>
                  </c:pt>
                  <c:pt idx="7">
                    <c:v>0.5</c:v>
                  </c:pt>
                  <c:pt idx="8">
                    <c:v>0.50500000000000078</c:v>
                  </c:pt>
                  <c:pt idx="9">
                    <c:v>0.50499999999999901</c:v>
                  </c:pt>
                  <c:pt idx="10">
                    <c:v>0.5</c:v>
                  </c:pt>
                  <c:pt idx="11">
                    <c:v>0.50499999999999901</c:v>
                  </c:pt>
                  <c:pt idx="12">
                    <c:v>0.5</c:v>
                  </c:pt>
                  <c:pt idx="13">
                    <c:v>0.50499999999999901</c:v>
                  </c:pt>
                  <c:pt idx="14">
                    <c:v>0.5</c:v>
                  </c:pt>
                  <c:pt idx="15">
                    <c:v>0.5</c:v>
                  </c:pt>
                  <c:pt idx="16">
                    <c:v>0.5</c:v>
                  </c:pt>
                  <c:pt idx="17">
                    <c:v>0.5</c:v>
                  </c:pt>
                  <c:pt idx="18">
                    <c:v>0.50500000000000256</c:v>
                  </c:pt>
                  <c:pt idx="19">
                    <c:v>0.50499999999999901</c:v>
                  </c:pt>
                  <c:pt idx="20">
                    <c:v>0.50500000000000256</c:v>
                  </c:pt>
                </c:numCache>
              </c:numRef>
            </c:plus>
            <c:minus>
              <c:numRef>
                <c:f>OpticalPower_vs_Current_20ºC!$O$11:$O$31</c:f>
                <c:numCache>
                  <c:formatCode>General</c:formatCode>
                  <c:ptCount val="21"/>
                  <c:pt idx="0">
                    <c:v>0.5</c:v>
                  </c:pt>
                  <c:pt idx="1">
                    <c:v>0.5</c:v>
                  </c:pt>
                  <c:pt idx="2">
                    <c:v>0.5</c:v>
                  </c:pt>
                  <c:pt idx="3">
                    <c:v>0.5</c:v>
                  </c:pt>
                  <c:pt idx="4">
                    <c:v>0.5</c:v>
                  </c:pt>
                  <c:pt idx="5">
                    <c:v>0.5</c:v>
                  </c:pt>
                  <c:pt idx="6">
                    <c:v>0.50499999999999901</c:v>
                  </c:pt>
                  <c:pt idx="7">
                    <c:v>0.5</c:v>
                  </c:pt>
                  <c:pt idx="8">
                    <c:v>0.50500000000000078</c:v>
                  </c:pt>
                  <c:pt idx="9">
                    <c:v>0.50499999999999901</c:v>
                  </c:pt>
                  <c:pt idx="10">
                    <c:v>0.5</c:v>
                  </c:pt>
                  <c:pt idx="11">
                    <c:v>0.50499999999999901</c:v>
                  </c:pt>
                  <c:pt idx="12">
                    <c:v>0.5</c:v>
                  </c:pt>
                  <c:pt idx="13">
                    <c:v>0.50499999999999901</c:v>
                  </c:pt>
                  <c:pt idx="14">
                    <c:v>0.5</c:v>
                  </c:pt>
                  <c:pt idx="15">
                    <c:v>0.5</c:v>
                  </c:pt>
                  <c:pt idx="16">
                    <c:v>0.5</c:v>
                  </c:pt>
                  <c:pt idx="17">
                    <c:v>0.5</c:v>
                  </c:pt>
                  <c:pt idx="18">
                    <c:v>0.50500000000000256</c:v>
                  </c:pt>
                  <c:pt idx="19">
                    <c:v>0.50499999999999901</c:v>
                  </c:pt>
                  <c:pt idx="20">
                    <c:v>0.50500000000000256</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OpticalPower_vs_Current_20ºC!$U$11:$U$30</c:f>
                <c:numCache>
                  <c:formatCode>General</c:formatCode>
                  <c:ptCount val="20"/>
                  <c:pt idx="0">
                    <c:v>3.1028723724961682E-2</c:v>
                  </c:pt>
                  <c:pt idx="1">
                    <c:v>4.5374389689443191E-2</c:v>
                  </c:pt>
                  <c:pt idx="2">
                    <c:v>5.7126526237817048E-2</c:v>
                  </c:pt>
                  <c:pt idx="3">
                    <c:v>7.1175427494244631E-2</c:v>
                  </c:pt>
                  <c:pt idx="4">
                    <c:v>8.3683130081050883E-2</c:v>
                  </c:pt>
                  <c:pt idx="5">
                    <c:v>9.7607863746938056E-2</c:v>
                  </c:pt>
                  <c:pt idx="6">
                    <c:v>0.10981099918666321</c:v>
                  </c:pt>
                  <c:pt idx="7">
                    <c:v>0.12316446759017199</c:v>
                  </c:pt>
                  <c:pt idx="8">
                    <c:v>0.13527740325162668</c:v>
                  </c:pt>
                  <c:pt idx="9">
                    <c:v>0.14739033891308187</c:v>
                  </c:pt>
                  <c:pt idx="10">
                    <c:v>0.16038300820350945</c:v>
                  </c:pt>
                  <c:pt idx="11">
                    <c:v>0.17489071079031551</c:v>
                  </c:pt>
                  <c:pt idx="12">
                    <c:v>0.18436834678436534</c:v>
                  </c:pt>
                  <c:pt idx="13">
                    <c:v>0.19969564981463123</c:v>
                  </c:pt>
                  <c:pt idx="14">
                    <c:v>0.21431581633343696</c:v>
                  </c:pt>
                  <c:pt idx="15">
                    <c:v>0.22600781969629724</c:v>
                  </c:pt>
                  <c:pt idx="16">
                    <c:v>0.23720315269699502</c:v>
                  </c:pt>
                  <c:pt idx="17">
                    <c:v>0.25063235916407295</c:v>
                  </c:pt>
                  <c:pt idx="18">
                    <c:v>0.26189562778931147</c:v>
                  </c:pt>
                  <c:pt idx="19">
                    <c:v>0.27936041696146652</c:v>
                  </c:pt>
                </c:numCache>
              </c:numRef>
            </c:plus>
            <c:minus>
              <c:numRef>
                <c:f>OpticalPower_vs_Current_20ºC!$U$11:$U$30</c:f>
                <c:numCache>
                  <c:formatCode>General</c:formatCode>
                  <c:ptCount val="20"/>
                  <c:pt idx="0">
                    <c:v>3.1028723724961682E-2</c:v>
                  </c:pt>
                  <c:pt idx="1">
                    <c:v>4.5374389689443191E-2</c:v>
                  </c:pt>
                  <c:pt idx="2">
                    <c:v>5.7126526237817048E-2</c:v>
                  </c:pt>
                  <c:pt idx="3">
                    <c:v>7.1175427494244631E-2</c:v>
                  </c:pt>
                  <c:pt idx="4">
                    <c:v>8.3683130081050883E-2</c:v>
                  </c:pt>
                  <c:pt idx="5">
                    <c:v>9.7607863746938056E-2</c:v>
                  </c:pt>
                  <c:pt idx="6">
                    <c:v>0.10981099918666321</c:v>
                  </c:pt>
                  <c:pt idx="7">
                    <c:v>0.12316446759017199</c:v>
                  </c:pt>
                  <c:pt idx="8">
                    <c:v>0.13527740325162668</c:v>
                  </c:pt>
                  <c:pt idx="9">
                    <c:v>0.14739033891308187</c:v>
                  </c:pt>
                  <c:pt idx="10">
                    <c:v>0.16038300820350945</c:v>
                  </c:pt>
                  <c:pt idx="11">
                    <c:v>0.17489071079031551</c:v>
                  </c:pt>
                  <c:pt idx="12">
                    <c:v>0.18436834678436534</c:v>
                  </c:pt>
                  <c:pt idx="13">
                    <c:v>0.19969564981463123</c:v>
                  </c:pt>
                  <c:pt idx="14">
                    <c:v>0.21431581633343696</c:v>
                  </c:pt>
                  <c:pt idx="15">
                    <c:v>0.22600781969629724</c:v>
                  </c:pt>
                  <c:pt idx="16">
                    <c:v>0.23720315269699502</c:v>
                  </c:pt>
                  <c:pt idx="17">
                    <c:v>0.25063235916407295</c:v>
                  </c:pt>
                  <c:pt idx="18">
                    <c:v>0.26189562778931147</c:v>
                  </c:pt>
                  <c:pt idx="19">
                    <c:v>0.27936041696146652</c:v>
                  </c:pt>
                </c:numCache>
              </c:numRef>
            </c:minus>
            <c:spPr>
              <a:noFill/>
              <a:ln w="9525" cap="flat" cmpd="sng" algn="ctr">
                <a:solidFill>
                  <a:schemeClr val="tx1">
                    <a:lumMod val="65000"/>
                    <a:lumOff val="35000"/>
                  </a:schemeClr>
                </a:solidFill>
                <a:round/>
              </a:ln>
              <a:effectLst/>
            </c:spPr>
          </c:errBars>
          <c:xVal>
            <c:numRef>
              <c:f>OpticalPower_vs_Current_20ºC!$N$11:$N$31</c:f>
              <c:numCache>
                <c:formatCode>0.00</c:formatCode>
                <c:ptCount val="21"/>
                <c:pt idx="0">
                  <c:v>16.93</c:v>
                </c:pt>
                <c:pt idx="1">
                  <c:v>18.010000000000002</c:v>
                </c:pt>
                <c:pt idx="2">
                  <c:v>19.010000000000002</c:v>
                </c:pt>
                <c:pt idx="3">
                  <c:v>20.03</c:v>
                </c:pt>
                <c:pt idx="4">
                  <c:v>21</c:v>
                </c:pt>
                <c:pt idx="5">
                  <c:v>22.06</c:v>
                </c:pt>
                <c:pt idx="6">
                  <c:v>23.055</c:v>
                </c:pt>
                <c:pt idx="7">
                  <c:v>24.07</c:v>
                </c:pt>
                <c:pt idx="8">
                  <c:v>25.064999999999998</c:v>
                </c:pt>
                <c:pt idx="9">
                  <c:v>26.055</c:v>
                </c:pt>
                <c:pt idx="10">
                  <c:v>27.04</c:v>
                </c:pt>
                <c:pt idx="11">
                  <c:v>28.035</c:v>
                </c:pt>
                <c:pt idx="12">
                  <c:v>29.02</c:v>
                </c:pt>
                <c:pt idx="13">
                  <c:v>30.015000000000001</c:v>
                </c:pt>
                <c:pt idx="14">
                  <c:v>31.1</c:v>
                </c:pt>
                <c:pt idx="15">
                  <c:v>32.07</c:v>
                </c:pt>
                <c:pt idx="16">
                  <c:v>33.159999999999997</c:v>
                </c:pt>
                <c:pt idx="17">
                  <c:v>34.03</c:v>
                </c:pt>
                <c:pt idx="18">
                  <c:v>35.055</c:v>
                </c:pt>
                <c:pt idx="19">
                  <c:v>36.064999999999998</c:v>
                </c:pt>
                <c:pt idx="20">
                  <c:v>37.015000000000001</c:v>
                </c:pt>
              </c:numCache>
            </c:numRef>
          </c:xVal>
          <c:yVal>
            <c:numRef>
              <c:f>OpticalPower_vs_Current_20ºC!$T$11:$T$31</c:f>
              <c:numCache>
                <c:formatCode>0.000</c:formatCode>
                <c:ptCount val="21"/>
                <c:pt idx="0">
                  <c:v>1.032</c:v>
                </c:pt>
                <c:pt idx="1">
                  <c:v>1.4925000000000002</c:v>
                </c:pt>
                <c:pt idx="2">
                  <c:v>1.9</c:v>
                </c:pt>
                <c:pt idx="3">
                  <c:v>2.3340000000000001</c:v>
                </c:pt>
                <c:pt idx="4">
                  <c:v>2.75</c:v>
                </c:pt>
                <c:pt idx="5">
                  <c:v>3.1964999999999999</c:v>
                </c:pt>
                <c:pt idx="6">
                  <c:v>3.6189999999999998</c:v>
                </c:pt>
                <c:pt idx="7">
                  <c:v>4.0465</c:v>
                </c:pt>
                <c:pt idx="8">
                  <c:v>4.4659999999999993</c:v>
                </c:pt>
                <c:pt idx="9">
                  <c:v>4.8855000000000004</c:v>
                </c:pt>
                <c:pt idx="10">
                  <c:v>5.3010000000000002</c:v>
                </c:pt>
                <c:pt idx="11">
                  <c:v>5.7170000000000005</c:v>
                </c:pt>
                <c:pt idx="12">
                  <c:v>6.1319999999999997</c:v>
                </c:pt>
                <c:pt idx="13">
                  <c:v>6.5419999999999998</c:v>
                </c:pt>
                <c:pt idx="14">
                  <c:v>6.9949999999999992</c:v>
                </c:pt>
                <c:pt idx="15">
                  <c:v>7.4005000000000001</c:v>
                </c:pt>
                <c:pt idx="16">
                  <c:v>7.8559999999999999</c:v>
                </c:pt>
                <c:pt idx="17">
                  <c:v>8.2195</c:v>
                </c:pt>
                <c:pt idx="18">
                  <c:v>8.6440000000000001</c:v>
                </c:pt>
                <c:pt idx="19">
                  <c:v>9.2415000000000003</c:v>
                </c:pt>
                <c:pt idx="20">
                  <c:v>9.6690000000000005</c:v>
                </c:pt>
              </c:numCache>
            </c:numRef>
          </c:yVal>
          <c:smooth val="0"/>
          <c:extLst>
            <c:ext xmlns:c16="http://schemas.microsoft.com/office/drawing/2014/chart" uri="{C3380CC4-5D6E-409C-BE32-E72D297353CC}">
              <c16:uniqueId val="{00000000-7B1C-4EE1-8072-58836F420B97}"/>
            </c:ext>
          </c:extLst>
        </c:ser>
        <c:dLbls>
          <c:showLegendKey val="0"/>
          <c:showVal val="0"/>
          <c:showCatName val="0"/>
          <c:showSerName val="0"/>
          <c:showPercent val="0"/>
          <c:showBubbleSize val="0"/>
        </c:dLbls>
        <c:axId val="1888821376"/>
        <c:axId val="530288880"/>
      </c:scatterChart>
      <c:valAx>
        <c:axId val="1888821376"/>
        <c:scaling>
          <c:orientation val="minMax"/>
          <c:max val="40"/>
          <c:min val="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OpticalPower_vs_Current_25º!$O$11:$O$34</c:f>
                <c:numCache>
                  <c:formatCode>General</c:formatCode>
                  <c:ptCount val="24"/>
                  <c:pt idx="0">
                    <c:v>0.50500000000000078</c:v>
                  </c:pt>
                  <c:pt idx="1">
                    <c:v>0.50500000000000078</c:v>
                  </c:pt>
                  <c:pt idx="2">
                    <c:v>0.5</c:v>
                  </c:pt>
                  <c:pt idx="3">
                    <c:v>0.5</c:v>
                  </c:pt>
                  <c:pt idx="4">
                    <c:v>0.5</c:v>
                  </c:pt>
                  <c:pt idx="5">
                    <c:v>0.5</c:v>
                  </c:pt>
                  <c:pt idx="6">
                    <c:v>0.5</c:v>
                  </c:pt>
                  <c:pt idx="7">
                    <c:v>0.5</c:v>
                  </c:pt>
                  <c:pt idx="8">
                    <c:v>0.5</c:v>
                  </c:pt>
                  <c:pt idx="9">
                    <c:v>0.5</c:v>
                  </c:pt>
                  <c:pt idx="10">
                    <c:v>0.5</c:v>
                  </c:pt>
                  <c:pt idx="11">
                    <c:v>0.5</c:v>
                  </c:pt>
                  <c:pt idx="12">
                    <c:v>0.50499999999999901</c:v>
                  </c:pt>
                  <c:pt idx="13">
                    <c:v>0.50499999999999901</c:v>
                  </c:pt>
                  <c:pt idx="14">
                    <c:v>0.5</c:v>
                  </c:pt>
                  <c:pt idx="15">
                    <c:v>0.5</c:v>
                  </c:pt>
                  <c:pt idx="16">
                    <c:v>0.5</c:v>
                  </c:pt>
                  <c:pt idx="17">
                    <c:v>0.50499999999999901</c:v>
                  </c:pt>
                  <c:pt idx="18">
                    <c:v>0.5</c:v>
                  </c:pt>
                  <c:pt idx="19">
                    <c:v>0.50500000000000256</c:v>
                  </c:pt>
                  <c:pt idx="20">
                    <c:v>0.5</c:v>
                  </c:pt>
                  <c:pt idx="21">
                    <c:v>0.50500000000000256</c:v>
                  </c:pt>
                  <c:pt idx="22">
                    <c:v>0.50500000000000256</c:v>
                  </c:pt>
                  <c:pt idx="23">
                    <c:v>0.5</c:v>
                  </c:pt>
                </c:numCache>
              </c:numRef>
            </c:plus>
            <c:minus>
              <c:numRef>
                <c:f>OpticalPower_vs_Current_25º!$O$11:$O$34</c:f>
                <c:numCache>
                  <c:formatCode>General</c:formatCode>
                  <c:ptCount val="24"/>
                  <c:pt idx="0">
                    <c:v>0.50500000000000078</c:v>
                  </c:pt>
                  <c:pt idx="1">
                    <c:v>0.50500000000000078</c:v>
                  </c:pt>
                  <c:pt idx="2">
                    <c:v>0.5</c:v>
                  </c:pt>
                  <c:pt idx="3">
                    <c:v>0.5</c:v>
                  </c:pt>
                  <c:pt idx="4">
                    <c:v>0.5</c:v>
                  </c:pt>
                  <c:pt idx="5">
                    <c:v>0.5</c:v>
                  </c:pt>
                  <c:pt idx="6">
                    <c:v>0.5</c:v>
                  </c:pt>
                  <c:pt idx="7">
                    <c:v>0.5</c:v>
                  </c:pt>
                  <c:pt idx="8">
                    <c:v>0.5</c:v>
                  </c:pt>
                  <c:pt idx="9">
                    <c:v>0.5</c:v>
                  </c:pt>
                  <c:pt idx="10">
                    <c:v>0.5</c:v>
                  </c:pt>
                  <c:pt idx="11">
                    <c:v>0.5</c:v>
                  </c:pt>
                  <c:pt idx="12">
                    <c:v>0.50499999999999901</c:v>
                  </c:pt>
                  <c:pt idx="13">
                    <c:v>0.50499999999999901</c:v>
                  </c:pt>
                  <c:pt idx="14">
                    <c:v>0.5</c:v>
                  </c:pt>
                  <c:pt idx="15">
                    <c:v>0.5</c:v>
                  </c:pt>
                  <c:pt idx="16">
                    <c:v>0.5</c:v>
                  </c:pt>
                  <c:pt idx="17">
                    <c:v>0.50499999999999901</c:v>
                  </c:pt>
                  <c:pt idx="18">
                    <c:v>0.5</c:v>
                  </c:pt>
                  <c:pt idx="19">
                    <c:v>0.50500000000000256</c:v>
                  </c:pt>
                  <c:pt idx="20">
                    <c:v>0.5</c:v>
                  </c:pt>
                  <c:pt idx="21">
                    <c:v>0.50500000000000256</c:v>
                  </c:pt>
                  <c:pt idx="22">
                    <c:v>0.50500000000000256</c:v>
                  </c:pt>
                  <c:pt idx="23">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OpticalPower_vs_Current_25º!$U$11:$U$34</c:f>
                <c:numCache>
                  <c:formatCode>General</c:formatCode>
                  <c:ptCount val="24"/>
                  <c:pt idx="0">
                    <c:v>1.7502543887604465E-2</c:v>
                  </c:pt>
                  <c:pt idx="1">
                    <c:v>3.1964689319934438E-2</c:v>
                  </c:pt>
                  <c:pt idx="2">
                    <c:v>4.5795321988037513E-2</c:v>
                  </c:pt>
                  <c:pt idx="3">
                    <c:v>5.9084755986519161E-2</c:v>
                  </c:pt>
                  <c:pt idx="4">
                    <c:v>7.2129756023433217E-2</c:v>
                  </c:pt>
                  <c:pt idx="5">
                    <c:v>8.6866287693752528E-2</c:v>
                  </c:pt>
                  <c:pt idx="6">
                    <c:v>0.10054268617855801</c:v>
                  </c:pt>
                  <c:pt idx="7">
                    <c:v>0.1146177528082289</c:v>
                  </c:pt>
                  <c:pt idx="8">
                    <c:v>0.13032421788579091</c:v>
                  </c:pt>
                  <c:pt idx="9">
                    <c:v>0.14346331892048883</c:v>
                  </c:pt>
                  <c:pt idx="10">
                    <c:v>0.15568871851394325</c:v>
                  </c:pt>
                  <c:pt idx="11">
                    <c:v>0.17148538336977592</c:v>
                  </c:pt>
                  <c:pt idx="12">
                    <c:v>0.18103875742739428</c:v>
                  </c:pt>
                  <c:pt idx="13">
                    <c:v>0.19402362427879416</c:v>
                  </c:pt>
                  <c:pt idx="14">
                    <c:v>0.2118581581664111</c:v>
                  </c:pt>
                  <c:pt idx="15">
                    <c:v>0.22107965654035197</c:v>
                  </c:pt>
                  <c:pt idx="16">
                    <c:v>0.2383167597923474</c:v>
                  </c:pt>
                  <c:pt idx="17">
                    <c:v>0.24682056115964071</c:v>
                  </c:pt>
                  <c:pt idx="18">
                    <c:v>0.26141456230520355</c:v>
                  </c:pt>
                  <c:pt idx="19">
                    <c:v>0.2817028531403325</c:v>
                  </c:pt>
                  <c:pt idx="20">
                    <c:v>0.29625508403459749</c:v>
                  </c:pt>
                  <c:pt idx="21">
                    <c:v>0.31002558351718706</c:v>
                  </c:pt>
                  <c:pt idx="22">
                    <c:v>0.32415688211285759</c:v>
                  </c:pt>
                  <c:pt idx="23">
                    <c:v>0.3328371818171762</c:v>
                  </c:pt>
                </c:numCache>
              </c:numRef>
            </c:plus>
            <c:minus>
              <c:numRef>
                <c:f>OpticalPower_vs_Current_25º!$U$11:$U$34</c:f>
                <c:numCache>
                  <c:formatCode>General</c:formatCode>
                  <c:ptCount val="24"/>
                  <c:pt idx="0">
                    <c:v>1.7502543887604465E-2</c:v>
                  </c:pt>
                  <c:pt idx="1">
                    <c:v>3.1964689319934438E-2</c:v>
                  </c:pt>
                  <c:pt idx="2">
                    <c:v>4.5795321988037513E-2</c:v>
                  </c:pt>
                  <c:pt idx="3">
                    <c:v>5.9084755986519161E-2</c:v>
                  </c:pt>
                  <c:pt idx="4">
                    <c:v>7.2129756023433217E-2</c:v>
                  </c:pt>
                  <c:pt idx="5">
                    <c:v>8.6866287693752528E-2</c:v>
                  </c:pt>
                  <c:pt idx="6">
                    <c:v>0.10054268617855801</c:v>
                  </c:pt>
                  <c:pt idx="7">
                    <c:v>0.1146177528082289</c:v>
                  </c:pt>
                  <c:pt idx="8">
                    <c:v>0.13032421788579091</c:v>
                  </c:pt>
                  <c:pt idx="9">
                    <c:v>0.14346331892048883</c:v>
                  </c:pt>
                  <c:pt idx="10">
                    <c:v>0.15568871851394325</c:v>
                  </c:pt>
                  <c:pt idx="11">
                    <c:v>0.17148538336977592</c:v>
                  </c:pt>
                  <c:pt idx="12">
                    <c:v>0.18103875742739428</c:v>
                  </c:pt>
                  <c:pt idx="13">
                    <c:v>0.19402362427879416</c:v>
                  </c:pt>
                  <c:pt idx="14">
                    <c:v>0.2118581581664111</c:v>
                  </c:pt>
                  <c:pt idx="15">
                    <c:v>0.22107965654035197</c:v>
                  </c:pt>
                  <c:pt idx="16">
                    <c:v>0.2383167597923474</c:v>
                  </c:pt>
                  <c:pt idx="17">
                    <c:v>0.24682056115964071</c:v>
                  </c:pt>
                  <c:pt idx="18">
                    <c:v>0.26141456230520355</c:v>
                  </c:pt>
                  <c:pt idx="19">
                    <c:v>0.2817028531403325</c:v>
                  </c:pt>
                  <c:pt idx="20">
                    <c:v>0.29625508403459749</c:v>
                  </c:pt>
                  <c:pt idx="21">
                    <c:v>0.31002558351718706</c:v>
                  </c:pt>
                  <c:pt idx="22">
                    <c:v>0.32415688211285759</c:v>
                  </c:pt>
                  <c:pt idx="23">
                    <c:v>0.3328371818171762</c:v>
                  </c:pt>
                </c:numCache>
              </c:numRef>
            </c:minus>
            <c:spPr>
              <a:noFill/>
              <a:ln w="9525" cap="flat" cmpd="sng" algn="ctr">
                <a:solidFill>
                  <a:schemeClr val="tx1">
                    <a:lumMod val="65000"/>
                    <a:lumOff val="35000"/>
                  </a:schemeClr>
                </a:solidFill>
                <a:round/>
              </a:ln>
              <a:effectLst/>
            </c:spPr>
          </c:errBars>
          <c:xVal>
            <c:numRef>
              <c:f>OpticalPower_vs_Current_25º!$N$11:$N$34</c:f>
              <c:numCache>
                <c:formatCode>0.00</c:formatCode>
                <c:ptCount val="24"/>
                <c:pt idx="0">
                  <c:v>17.045000000000002</c:v>
                </c:pt>
                <c:pt idx="1">
                  <c:v>18.045000000000002</c:v>
                </c:pt>
                <c:pt idx="2">
                  <c:v>19.03</c:v>
                </c:pt>
                <c:pt idx="3">
                  <c:v>19.989999999999998</c:v>
                </c:pt>
                <c:pt idx="4">
                  <c:v>21.01</c:v>
                </c:pt>
                <c:pt idx="5">
                  <c:v>22.03</c:v>
                </c:pt>
                <c:pt idx="6">
                  <c:v>23.05</c:v>
                </c:pt>
                <c:pt idx="7">
                  <c:v>24.03</c:v>
                </c:pt>
                <c:pt idx="8">
                  <c:v>25.06</c:v>
                </c:pt>
                <c:pt idx="9">
                  <c:v>26.02</c:v>
                </c:pt>
                <c:pt idx="10">
                  <c:v>27.02</c:v>
                </c:pt>
                <c:pt idx="11">
                  <c:v>28.08</c:v>
                </c:pt>
                <c:pt idx="12">
                  <c:v>29.035</c:v>
                </c:pt>
                <c:pt idx="13">
                  <c:v>30.015000000000001</c:v>
                </c:pt>
                <c:pt idx="14">
                  <c:v>31.02</c:v>
                </c:pt>
                <c:pt idx="15">
                  <c:v>32.1</c:v>
                </c:pt>
                <c:pt idx="16">
                  <c:v>33.049999999999997</c:v>
                </c:pt>
                <c:pt idx="17">
                  <c:v>34.045000000000002</c:v>
                </c:pt>
                <c:pt idx="18">
                  <c:v>35.06</c:v>
                </c:pt>
                <c:pt idx="19">
                  <c:v>36.015000000000001</c:v>
                </c:pt>
                <c:pt idx="20">
                  <c:v>37.049999999999997</c:v>
                </c:pt>
                <c:pt idx="21">
                  <c:v>38.015000000000001</c:v>
                </c:pt>
                <c:pt idx="22">
                  <c:v>39.015000000000001</c:v>
                </c:pt>
                <c:pt idx="23">
                  <c:v>39.99</c:v>
                </c:pt>
              </c:numCache>
            </c:numRef>
          </c:xVal>
          <c:yVal>
            <c:numRef>
              <c:f>OpticalPower_vs_Current_25º!$T$11:$T$34</c:f>
              <c:numCache>
                <c:formatCode>0.000</c:formatCode>
                <c:ptCount val="24"/>
                <c:pt idx="0">
                  <c:v>0.57879999999999998</c:v>
                </c:pt>
                <c:pt idx="1">
                  <c:v>1.0465</c:v>
                </c:pt>
                <c:pt idx="2">
                  <c:v>1.5065</c:v>
                </c:pt>
                <c:pt idx="3">
                  <c:v>1.9484999999999999</c:v>
                </c:pt>
                <c:pt idx="4">
                  <c:v>2.399</c:v>
                </c:pt>
                <c:pt idx="5">
                  <c:v>2.8725000000000001</c:v>
                </c:pt>
                <c:pt idx="6">
                  <c:v>3.3439999999999999</c:v>
                </c:pt>
                <c:pt idx="7">
                  <c:v>3.7955000000000001</c:v>
                </c:pt>
                <c:pt idx="8">
                  <c:v>4.2679999999999998</c:v>
                </c:pt>
                <c:pt idx="9">
                  <c:v>4.7050000000000001</c:v>
                </c:pt>
                <c:pt idx="10">
                  <c:v>5.1615000000000002</c:v>
                </c:pt>
                <c:pt idx="11">
                  <c:v>5.6369999999999996</c:v>
                </c:pt>
                <c:pt idx="12">
                  <c:v>5.9880000000000004</c:v>
                </c:pt>
                <c:pt idx="13">
                  <c:v>6.4364999999999997</c:v>
                </c:pt>
                <c:pt idx="14">
                  <c:v>6.88</c:v>
                </c:pt>
                <c:pt idx="15">
                  <c:v>7.3529999999999998</c:v>
                </c:pt>
                <c:pt idx="16">
                  <c:v>7.76</c:v>
                </c:pt>
                <c:pt idx="17">
                  <c:v>8.1925000000000008</c:v>
                </c:pt>
                <c:pt idx="18">
                  <c:v>8.6280000000000001</c:v>
                </c:pt>
                <c:pt idx="19">
                  <c:v>9.2029999999999994</c:v>
                </c:pt>
                <c:pt idx="20">
                  <c:v>9.6869999999999994</c:v>
                </c:pt>
                <c:pt idx="21">
                  <c:v>10.145</c:v>
                </c:pt>
                <c:pt idx="22">
                  <c:v>10.615</c:v>
                </c:pt>
                <c:pt idx="23">
                  <c:v>11.07</c:v>
                </c:pt>
              </c:numCache>
            </c:numRef>
          </c:yVal>
          <c:smooth val="0"/>
          <c:extLst>
            <c:ext xmlns:c16="http://schemas.microsoft.com/office/drawing/2014/chart" uri="{C3380CC4-5D6E-409C-BE32-E72D297353CC}">
              <c16:uniqueId val="{00000001-4AE9-4C8A-B60A-35A3EA138328}"/>
            </c:ext>
          </c:extLst>
        </c:ser>
        <c:dLbls>
          <c:showLegendKey val="0"/>
          <c:showVal val="0"/>
          <c:showCatName val="0"/>
          <c:showSerName val="0"/>
          <c:showPercent val="0"/>
          <c:showBubbleSize val="0"/>
        </c:dLbls>
        <c:axId val="1888821376"/>
        <c:axId val="530288880"/>
      </c:scatterChart>
      <c:valAx>
        <c:axId val="1888821376"/>
        <c:scaling>
          <c:orientation val="minMax"/>
          <c:max val="40"/>
          <c:min val="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12"/>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9998471771435226"/>
                  <c:y val="-2.24689576215966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OpticalPower_vs_Temp!$O$11:$O$30</c:f>
                <c:numCache>
                  <c:formatCode>General</c:formatCode>
                  <c:ptCount val="20"/>
                  <c:pt idx="0">
                    <c:v>0.5</c:v>
                  </c:pt>
                  <c:pt idx="1">
                    <c:v>0.5</c:v>
                  </c:pt>
                  <c:pt idx="2">
                    <c:v>0.5</c:v>
                  </c:pt>
                  <c:pt idx="3">
                    <c:v>0.5</c:v>
                  </c:pt>
                  <c:pt idx="4">
                    <c:v>0.50499999999999989</c:v>
                  </c:pt>
                  <c:pt idx="5">
                    <c:v>0.5</c:v>
                  </c:pt>
                  <c:pt idx="6">
                    <c:v>0.5</c:v>
                  </c:pt>
                  <c:pt idx="7">
                    <c:v>0.50499999999999989</c:v>
                  </c:pt>
                  <c:pt idx="8">
                    <c:v>0.50500000000000078</c:v>
                  </c:pt>
                </c:numCache>
              </c:numRef>
            </c:plus>
            <c:minus>
              <c:numRef>
                <c:f>OpticalPower_vs_Temp!$O$11:$O$30</c:f>
                <c:numCache>
                  <c:formatCode>General</c:formatCode>
                  <c:ptCount val="20"/>
                  <c:pt idx="0">
                    <c:v>0.5</c:v>
                  </c:pt>
                  <c:pt idx="1">
                    <c:v>0.5</c:v>
                  </c:pt>
                  <c:pt idx="2">
                    <c:v>0.5</c:v>
                  </c:pt>
                  <c:pt idx="3">
                    <c:v>0.5</c:v>
                  </c:pt>
                  <c:pt idx="4">
                    <c:v>0.50499999999999989</c:v>
                  </c:pt>
                  <c:pt idx="5">
                    <c:v>0.5</c:v>
                  </c:pt>
                  <c:pt idx="6">
                    <c:v>0.5</c:v>
                  </c:pt>
                  <c:pt idx="7">
                    <c:v>0.50499999999999989</c:v>
                  </c:pt>
                  <c:pt idx="8">
                    <c:v>0.50500000000000078</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OpticalPower_vs_Temp!$U$11:$U$30</c:f>
                <c:numCache>
                  <c:formatCode>General</c:formatCode>
                  <c:ptCount val="20"/>
                  <c:pt idx="0">
                    <c:v>0.13401460635584336</c:v>
                  </c:pt>
                  <c:pt idx="1">
                    <c:v>0.14313648761967851</c:v>
                  </c:pt>
                  <c:pt idx="2">
                    <c:v>0.14761250872091977</c:v>
                  </c:pt>
                  <c:pt idx="3">
                    <c:v>0.1562416208421058</c:v>
                  </c:pt>
                  <c:pt idx="4">
                    <c:v>0.15942477845480699</c:v>
                  </c:pt>
                  <c:pt idx="5">
                    <c:v>0.16827215916431801</c:v>
                  </c:pt>
                  <c:pt idx="6">
                    <c:v>0.1733612157792353</c:v>
                  </c:pt>
                  <c:pt idx="7">
                    <c:v>0.17592353543923364</c:v>
                  </c:pt>
                  <c:pt idx="8">
                    <c:v>0.13422507250514104</c:v>
                  </c:pt>
                </c:numCache>
              </c:numRef>
            </c:plus>
            <c:minus>
              <c:numRef>
                <c:f>OpticalPower_vs_Temp!$U$11:$U$30</c:f>
                <c:numCache>
                  <c:formatCode>General</c:formatCode>
                  <c:ptCount val="20"/>
                  <c:pt idx="0">
                    <c:v>0.13401460635584336</c:v>
                  </c:pt>
                  <c:pt idx="1">
                    <c:v>0.14313648761967851</c:v>
                  </c:pt>
                  <c:pt idx="2">
                    <c:v>0.14761250872091977</c:v>
                  </c:pt>
                  <c:pt idx="3">
                    <c:v>0.1562416208421058</c:v>
                  </c:pt>
                  <c:pt idx="4">
                    <c:v>0.15942477845480699</c:v>
                  </c:pt>
                  <c:pt idx="5">
                    <c:v>0.16827215916431801</c:v>
                  </c:pt>
                  <c:pt idx="6">
                    <c:v>0.1733612157792353</c:v>
                  </c:pt>
                  <c:pt idx="7">
                    <c:v>0.17592353543923364</c:v>
                  </c:pt>
                  <c:pt idx="8">
                    <c:v>0.13422507250514104</c:v>
                  </c:pt>
                </c:numCache>
              </c:numRef>
            </c:minus>
            <c:spPr>
              <a:noFill/>
              <a:ln w="9525" cap="flat" cmpd="sng" algn="ctr">
                <a:solidFill>
                  <a:schemeClr val="tx1">
                    <a:lumMod val="65000"/>
                    <a:lumOff val="35000"/>
                  </a:schemeClr>
                </a:solidFill>
                <a:round/>
              </a:ln>
              <a:effectLst/>
            </c:spPr>
          </c:errBars>
          <c:xVal>
            <c:numRef>
              <c:f>OpticalPower_vs_Temp!$N$11:$N$31</c:f>
              <c:numCache>
                <c:formatCode>0.00</c:formatCode>
                <c:ptCount val="21"/>
                <c:pt idx="0">
                  <c:v>25</c:v>
                </c:pt>
                <c:pt idx="1">
                  <c:v>23</c:v>
                </c:pt>
                <c:pt idx="2">
                  <c:v>20.010000000000002</c:v>
                </c:pt>
                <c:pt idx="3">
                  <c:v>16.989999999999998</c:v>
                </c:pt>
                <c:pt idx="4">
                  <c:v>14.995000000000001</c:v>
                </c:pt>
                <c:pt idx="5">
                  <c:v>12</c:v>
                </c:pt>
                <c:pt idx="6">
                  <c:v>10</c:v>
                </c:pt>
                <c:pt idx="7">
                  <c:v>6.9950000000000001</c:v>
                </c:pt>
                <c:pt idx="8">
                  <c:v>24.994999999999997</c:v>
                </c:pt>
              </c:numCache>
            </c:numRef>
          </c:xVal>
          <c:yVal>
            <c:numRef>
              <c:f>OpticalPower_vs_Temp!$T$11:$T$31</c:f>
              <c:numCache>
                <c:formatCode>0.000</c:formatCode>
                <c:ptCount val="21"/>
                <c:pt idx="0">
                  <c:v>4.4239999999999995</c:v>
                </c:pt>
                <c:pt idx="1">
                  <c:v>4.6775000000000002</c:v>
                </c:pt>
                <c:pt idx="2">
                  <c:v>4.843</c:v>
                </c:pt>
                <c:pt idx="3">
                  <c:v>5.13</c:v>
                </c:pt>
                <c:pt idx="4">
                  <c:v>5.2524999999999995</c:v>
                </c:pt>
                <c:pt idx="5">
                  <c:v>5.5135000000000005</c:v>
                </c:pt>
                <c:pt idx="6">
                  <c:v>5.6494999999999997</c:v>
                </c:pt>
                <c:pt idx="7">
                  <c:v>5.8345000000000002</c:v>
                </c:pt>
                <c:pt idx="8">
                  <c:v>4.431</c:v>
                </c:pt>
              </c:numCache>
            </c:numRef>
          </c:yVal>
          <c:smooth val="0"/>
          <c:extLst>
            <c:ext xmlns:c16="http://schemas.microsoft.com/office/drawing/2014/chart" uri="{C3380CC4-5D6E-409C-BE32-E72D297353CC}">
              <c16:uniqueId val="{00000001-ACD9-4EEA-9542-3FFDD4FDDB52}"/>
            </c:ext>
          </c:extLst>
        </c:ser>
        <c:dLbls>
          <c:showLegendKey val="0"/>
          <c:showVal val="0"/>
          <c:showCatName val="0"/>
          <c:showSerName val="0"/>
          <c:showPercent val="0"/>
          <c:showBubbleSize val="0"/>
        </c:dLbls>
        <c:axId val="1888821376"/>
        <c:axId val="530288880"/>
      </c:scatterChart>
      <c:valAx>
        <c:axId val="1888821376"/>
        <c:scaling>
          <c:orientation val="minMax"/>
          <c:max val="25"/>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6"/>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3" name="Chart 2">
          <a:extLst>
            <a:ext uri="{FF2B5EF4-FFF2-40B4-BE49-F238E27FC236}">
              <a16:creationId xmlns:a16="http://schemas.microsoft.com/office/drawing/2014/main" id="{CA4CCFEF-A82D-C439-75BB-28789ADFE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DA2E7C3D-62F9-46F6-8DED-81EBCC8A8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491457CD-72D7-4351-83C2-9E47CF083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AB41-06BE-43F8-A92B-022058B8DA8B}">
  <sheetPr codeName="Sheet1"/>
  <dimension ref="A1:C19"/>
  <sheetViews>
    <sheetView workbookViewId="0">
      <selection activeCell="B16" sqref="B16"/>
    </sheetView>
  </sheetViews>
  <sheetFormatPr defaultRowHeight="14.4" x14ac:dyDescent="0.3"/>
  <cols>
    <col min="1" max="1" width="23.33203125" customWidth="1"/>
    <col min="2" max="2" width="9.44140625" bestFit="1" customWidth="1"/>
    <col min="3" max="3" width="14.33203125" customWidth="1"/>
  </cols>
  <sheetData>
    <row r="1" spans="1:3" ht="25.8" x14ac:dyDescent="0.5">
      <c r="A1" s="11" t="s">
        <v>13</v>
      </c>
      <c r="B1" s="11"/>
      <c r="C1" s="11"/>
    </row>
    <row r="2" spans="1:3" ht="18" x14ac:dyDescent="0.35">
      <c r="A2" s="12" t="s">
        <v>43</v>
      </c>
      <c r="B2" s="12"/>
      <c r="C2" s="12"/>
    </row>
    <row r="4" spans="1:3" x14ac:dyDescent="0.3">
      <c r="A4" s="1" t="s">
        <v>9</v>
      </c>
      <c r="B4" s="13" t="s">
        <v>67</v>
      </c>
      <c r="C4" s="13"/>
    </row>
    <row r="5" spans="1:3" x14ac:dyDescent="0.3">
      <c r="A5" s="1" t="s">
        <v>35</v>
      </c>
      <c r="B5" s="13" t="s">
        <v>68</v>
      </c>
      <c r="C5" s="13"/>
    </row>
    <row r="6" spans="1:3" x14ac:dyDescent="0.3">
      <c r="A6" s="1" t="s">
        <v>36</v>
      </c>
      <c r="B6" s="13" t="s">
        <v>37</v>
      </c>
      <c r="C6" s="13"/>
    </row>
    <row r="7" spans="1:3" x14ac:dyDescent="0.3">
      <c r="A7" s="1"/>
    </row>
    <row r="8" spans="1:3" x14ac:dyDescent="0.3">
      <c r="A8" s="1" t="s">
        <v>21</v>
      </c>
      <c r="B8" t="s">
        <v>22</v>
      </c>
    </row>
    <row r="10" spans="1:3" x14ac:dyDescent="0.3">
      <c r="A10" s="1" t="s">
        <v>10</v>
      </c>
      <c r="B10">
        <v>905</v>
      </c>
      <c r="C10" t="s">
        <v>11</v>
      </c>
    </row>
    <row r="11" spans="1:3" x14ac:dyDescent="0.3">
      <c r="A11" s="1" t="s">
        <v>12</v>
      </c>
      <c r="B11">
        <v>10</v>
      </c>
      <c r="C11" t="s">
        <v>6</v>
      </c>
    </row>
    <row r="13" spans="1:3" x14ac:dyDescent="0.3">
      <c r="A13" s="1" t="s">
        <v>38</v>
      </c>
      <c r="B13">
        <v>15</v>
      </c>
      <c r="C13" t="s">
        <v>31</v>
      </c>
    </row>
    <row r="14" spans="1:3" x14ac:dyDescent="0.3">
      <c r="A14" s="1" t="s">
        <v>39</v>
      </c>
      <c r="B14">
        <v>40</v>
      </c>
      <c r="C14" t="s">
        <v>31</v>
      </c>
    </row>
    <row r="15" spans="1:3" x14ac:dyDescent="0.3">
      <c r="A15" s="1" t="s">
        <v>44</v>
      </c>
      <c r="B15">
        <v>0.5</v>
      </c>
      <c r="C15" t="s">
        <v>40</v>
      </c>
    </row>
    <row r="16" spans="1:3" x14ac:dyDescent="0.3">
      <c r="A16" s="1"/>
    </row>
    <row r="17" spans="1:3" x14ac:dyDescent="0.3">
      <c r="A17" s="1" t="s">
        <v>41</v>
      </c>
    </row>
    <row r="18" spans="1:3" x14ac:dyDescent="0.3">
      <c r="A18" s="1" t="s">
        <v>45</v>
      </c>
      <c r="B18">
        <v>13</v>
      </c>
      <c r="C18" t="s">
        <v>42</v>
      </c>
    </row>
    <row r="19" spans="1:3" x14ac:dyDescent="0.3">
      <c r="A19" s="1" t="s">
        <v>46</v>
      </c>
      <c r="B19">
        <v>33</v>
      </c>
      <c r="C19" t="s">
        <v>42</v>
      </c>
    </row>
  </sheetData>
  <mergeCells count="5">
    <mergeCell ref="A1:C1"/>
    <mergeCell ref="A2:C2"/>
    <mergeCell ref="B6:C6"/>
    <mergeCell ref="B5:C5"/>
    <mergeCell ref="B4:C4"/>
  </mergeCells>
  <pageMargins left="0.7" right="0.7" top="0.75" bottom="0.75" header="0.3" footer="0.3"/>
  <pageSetup paperSize="261" orientation="landscape" horizontalDpi="180" verticalDpi="18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97B11-B821-419B-9B57-B24B0E6C9853}">
  <sheetPr codeName="Sheet2"/>
  <dimension ref="A1:U37"/>
  <sheetViews>
    <sheetView workbookViewId="0">
      <selection activeCell="D24" sqref="D24"/>
    </sheetView>
  </sheetViews>
  <sheetFormatPr defaultRowHeight="14.4" x14ac:dyDescent="0.3"/>
  <cols>
    <col min="1" max="1" width="23.21875" bestFit="1" customWidth="1"/>
    <col min="2" max="2" width="16.33203125" bestFit="1" customWidth="1"/>
    <col min="3" max="3" width="20.6640625" customWidth="1"/>
    <col min="5" max="6" width="6.5546875" bestFit="1" customWidth="1"/>
    <col min="7" max="7" width="7.21875" customWidth="1"/>
    <col min="8" max="8" width="5.88671875" bestFit="1" customWidth="1"/>
    <col min="9" max="9" width="9.21875" customWidth="1"/>
    <col min="10" max="10" width="8.109375" customWidth="1"/>
    <col min="11" max="12" width="6.5546875"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1" t="s">
        <v>32</v>
      </c>
      <c r="B1" s="11"/>
      <c r="C1" s="11"/>
    </row>
    <row r="3" spans="1:21" x14ac:dyDescent="0.3">
      <c r="A3" s="1" t="s">
        <v>26</v>
      </c>
      <c r="E3" s="16" t="s">
        <v>51</v>
      </c>
      <c r="F3" s="16"/>
      <c r="G3" s="16"/>
      <c r="H3" s="16"/>
      <c r="I3" s="16"/>
      <c r="J3" s="16"/>
      <c r="K3" s="16"/>
      <c r="L3" s="16"/>
      <c r="N3" s="16" t="s">
        <v>52</v>
      </c>
      <c r="O3" s="16"/>
      <c r="P3" s="16"/>
      <c r="Q3" s="16"/>
      <c r="R3" s="16"/>
      <c r="S3" s="16"/>
      <c r="T3" s="16"/>
      <c r="U3" s="16"/>
    </row>
    <row r="4" spans="1:21" x14ac:dyDescent="0.3">
      <c r="A4" s="1"/>
      <c r="E4" s="13" t="s">
        <v>53</v>
      </c>
      <c r="F4" s="13"/>
      <c r="G4" s="13"/>
      <c r="H4" s="13"/>
      <c r="I4" s="13"/>
      <c r="J4" s="13"/>
      <c r="K4" s="13"/>
      <c r="L4" s="13"/>
      <c r="N4" s="13" t="s">
        <v>60</v>
      </c>
      <c r="O4" s="13"/>
      <c r="P4" s="13"/>
      <c r="Q4" s="13"/>
      <c r="R4" s="13"/>
      <c r="S4" s="13"/>
      <c r="T4" s="13"/>
      <c r="U4" s="13"/>
    </row>
    <row r="5" spans="1:21" x14ac:dyDescent="0.3">
      <c r="A5" s="1" t="s">
        <v>27</v>
      </c>
      <c r="B5" t="s">
        <v>2</v>
      </c>
      <c r="E5" s="13" t="s">
        <v>56</v>
      </c>
      <c r="F5" s="13"/>
      <c r="G5" s="13"/>
      <c r="H5" s="13"/>
      <c r="I5" s="13"/>
      <c r="J5" s="13"/>
      <c r="K5" s="13"/>
      <c r="L5" s="13"/>
      <c r="N5" s="13" t="s">
        <v>59</v>
      </c>
      <c r="O5" s="13"/>
      <c r="P5" s="13"/>
      <c r="Q5" s="13"/>
      <c r="R5" s="13"/>
      <c r="S5" s="13"/>
      <c r="T5" s="13"/>
      <c r="U5" s="13"/>
    </row>
    <row r="6" spans="1:21" x14ac:dyDescent="0.3">
      <c r="A6" s="1" t="s">
        <v>28</v>
      </c>
      <c r="B6" t="s">
        <v>8</v>
      </c>
      <c r="C6" t="s">
        <v>69</v>
      </c>
      <c r="N6" s="13" t="s">
        <v>62</v>
      </c>
      <c r="O6" s="13"/>
      <c r="P6" s="13"/>
      <c r="Q6" s="13"/>
      <c r="R6" s="13"/>
      <c r="S6" s="13"/>
      <c r="T6" s="13"/>
      <c r="U6" s="13"/>
    </row>
    <row r="7" spans="1:21" x14ac:dyDescent="0.3">
      <c r="A7" s="1" t="s">
        <v>29</v>
      </c>
      <c r="B7" t="s">
        <v>3</v>
      </c>
    </row>
    <row r="8" spans="1:21" x14ac:dyDescent="0.3">
      <c r="A8" s="1" t="s">
        <v>30</v>
      </c>
      <c r="B8" t="s">
        <v>4</v>
      </c>
      <c r="E8" s="14" t="s">
        <v>33</v>
      </c>
      <c r="F8" s="15"/>
      <c r="G8" s="14" t="s">
        <v>63</v>
      </c>
      <c r="H8" s="15"/>
      <c r="I8" s="14" t="s">
        <v>0</v>
      </c>
      <c r="J8" s="15"/>
      <c r="K8" s="14" t="s">
        <v>1</v>
      </c>
      <c r="L8" s="15"/>
      <c r="N8" s="14" t="s">
        <v>33</v>
      </c>
      <c r="O8" s="15"/>
      <c r="P8" s="14" t="s">
        <v>1</v>
      </c>
      <c r="Q8" s="15"/>
      <c r="R8" s="14" t="s">
        <v>0</v>
      </c>
      <c r="S8" s="15"/>
      <c r="T8" s="14" t="s">
        <v>1</v>
      </c>
      <c r="U8" s="15"/>
    </row>
    <row r="9" spans="1:21" x14ac:dyDescent="0.3">
      <c r="A9" s="1" t="s">
        <v>49</v>
      </c>
      <c r="B9" t="s">
        <v>5</v>
      </c>
      <c r="E9" s="2" t="s">
        <v>34</v>
      </c>
      <c r="F9" s="3" t="s">
        <v>19</v>
      </c>
      <c r="G9" s="2" t="s">
        <v>23</v>
      </c>
      <c r="H9" s="3" t="s">
        <v>17</v>
      </c>
      <c r="I9" s="2" t="s">
        <v>24</v>
      </c>
      <c r="J9" s="3" t="s">
        <v>19</v>
      </c>
      <c r="K9" s="2" t="s">
        <v>6</v>
      </c>
      <c r="L9" s="3"/>
      <c r="N9" s="2" t="s">
        <v>34</v>
      </c>
      <c r="O9" s="3" t="s">
        <v>25</v>
      </c>
      <c r="P9" s="2" t="s">
        <v>23</v>
      </c>
      <c r="Q9" s="3" t="s">
        <v>58</v>
      </c>
      <c r="R9" s="2" t="s">
        <v>24</v>
      </c>
      <c r="S9" s="3" t="s">
        <v>57</v>
      </c>
      <c r="T9" s="2" t="s">
        <v>6</v>
      </c>
      <c r="U9" s="3" t="s">
        <v>61</v>
      </c>
    </row>
    <row r="10" spans="1:21" x14ac:dyDescent="0.3">
      <c r="A10" s="1" t="s">
        <v>50</v>
      </c>
      <c r="E10" s="4" t="s">
        <v>54</v>
      </c>
      <c r="F10" s="5" t="s">
        <v>55</v>
      </c>
      <c r="G10" s="4" t="s">
        <v>47</v>
      </c>
      <c r="H10" s="5" t="s">
        <v>48</v>
      </c>
      <c r="I10" s="4" t="s">
        <v>47</v>
      </c>
      <c r="J10" s="5" t="s">
        <v>48</v>
      </c>
      <c r="K10" s="4" t="s">
        <v>47</v>
      </c>
      <c r="L10" s="5" t="s">
        <v>48</v>
      </c>
      <c r="N10" s="4" t="s">
        <v>14</v>
      </c>
      <c r="O10" s="5" t="s">
        <v>15</v>
      </c>
      <c r="P10" s="6" t="s">
        <v>17</v>
      </c>
      <c r="Q10" s="5" t="s">
        <v>18</v>
      </c>
      <c r="R10" s="4" t="s">
        <v>19</v>
      </c>
      <c r="S10" s="5" t="s">
        <v>20</v>
      </c>
      <c r="T10" s="4" t="s">
        <v>17</v>
      </c>
      <c r="U10" s="5" t="s">
        <v>18</v>
      </c>
    </row>
    <row r="11" spans="1:21" x14ac:dyDescent="0.3">
      <c r="A11" s="1"/>
      <c r="E11" s="8">
        <v>16.93</v>
      </c>
      <c r="F11" s="8">
        <v>16.93</v>
      </c>
      <c r="G11" s="7">
        <v>0.2</v>
      </c>
      <c r="H11" s="7">
        <v>0.20100000000000001</v>
      </c>
      <c r="I11" s="7">
        <v>1.9E-2</v>
      </c>
      <c r="J11" s="7">
        <v>1.9E-2</v>
      </c>
      <c r="K11" s="7">
        <v>1.032</v>
      </c>
      <c r="L11" s="7">
        <v>1.032</v>
      </c>
      <c r="N11" s="8">
        <f t="shared" ref="N11:N16" si="0">AVERAGE(E11:F11)</f>
        <v>16.93</v>
      </c>
      <c r="O11" s="8">
        <f t="shared" ref="O11:O16" si="1">(F11-E11)/2+0.5</f>
        <v>0.5</v>
      </c>
      <c r="P11" s="7">
        <f>AVERAGE(G11:H11)</f>
        <v>0.20050000000000001</v>
      </c>
      <c r="R11" s="7">
        <f>AVERAGE(I11:J11)</f>
        <v>1.9E-2</v>
      </c>
      <c r="S11" s="7">
        <f>(J11-I11)/2+0.01</f>
        <v>0.01</v>
      </c>
      <c r="T11" s="7">
        <f>AVERAGE(K11:L11)</f>
        <v>1.032</v>
      </c>
      <c r="U11" s="7">
        <f>(L11-K11)/2+T11*SQRT(0.03^2+0.002^2)</f>
        <v>3.1028723724961682E-2</v>
      </c>
    </row>
    <row r="12" spans="1:21" x14ac:dyDescent="0.3">
      <c r="A12" s="1" t="s">
        <v>64</v>
      </c>
      <c r="B12" s="9">
        <v>20.010000000000002</v>
      </c>
      <c r="C12" s="9" t="s">
        <v>7</v>
      </c>
      <c r="E12" s="8">
        <v>18.010000000000002</v>
      </c>
      <c r="F12" s="8">
        <v>18.010000000000002</v>
      </c>
      <c r="G12" s="7">
        <v>0.28699999999999998</v>
      </c>
      <c r="H12" s="7">
        <v>0.28799999999999998</v>
      </c>
      <c r="I12" s="7">
        <v>2.8000000000000001E-2</v>
      </c>
      <c r="J12" s="7">
        <v>2.8000000000000001E-2</v>
      </c>
      <c r="K12" s="7">
        <v>1.492</v>
      </c>
      <c r="L12" s="7">
        <v>1.4930000000000001</v>
      </c>
      <c r="N12" s="8">
        <f t="shared" si="0"/>
        <v>18.010000000000002</v>
      </c>
      <c r="O12" s="8">
        <f t="shared" si="1"/>
        <v>0.5</v>
      </c>
      <c r="P12" s="7">
        <f t="shared" ref="P12:P22" si="2">AVERAGE(G12:H12)</f>
        <v>0.28749999999999998</v>
      </c>
      <c r="R12" s="7">
        <f t="shared" ref="R12:R22" si="3">AVERAGE(I12:J12)</f>
        <v>2.8000000000000001E-2</v>
      </c>
      <c r="S12" s="7">
        <f t="shared" ref="S12:S22" si="4">(J12-I12)/2+0.01</f>
        <v>0.01</v>
      </c>
      <c r="T12" s="7">
        <f t="shared" ref="T12:T22" si="5">AVERAGE(K12:L12)</f>
        <v>1.4925000000000002</v>
      </c>
      <c r="U12" s="7">
        <f t="shared" ref="U12:U22" si="6">(L12-K12)/2+T12*SQRT(0.03^2+0.002^2)</f>
        <v>4.5374389689443191E-2</v>
      </c>
    </row>
    <row r="13" spans="1:21" x14ac:dyDescent="0.3">
      <c r="E13" s="8">
        <v>19.010000000000002</v>
      </c>
      <c r="F13" s="8">
        <v>19.010000000000002</v>
      </c>
      <c r="G13" s="7">
        <v>0.36199999999999999</v>
      </c>
      <c r="H13" s="7">
        <v>0.36299999999999999</v>
      </c>
      <c r="I13" s="7">
        <v>3.5000000000000003E-2</v>
      </c>
      <c r="J13" s="7">
        <v>3.5000000000000003E-2</v>
      </c>
      <c r="K13" s="7">
        <v>1.9</v>
      </c>
      <c r="L13" s="7">
        <v>1.9</v>
      </c>
      <c r="N13" s="8">
        <f t="shared" si="0"/>
        <v>19.010000000000002</v>
      </c>
      <c r="O13" s="8">
        <f t="shared" si="1"/>
        <v>0.5</v>
      </c>
      <c r="P13" s="7">
        <f t="shared" si="2"/>
        <v>0.36249999999999999</v>
      </c>
      <c r="R13" s="7">
        <f t="shared" si="3"/>
        <v>3.5000000000000003E-2</v>
      </c>
      <c r="S13" s="7">
        <f t="shared" si="4"/>
        <v>0.01</v>
      </c>
      <c r="T13" s="7">
        <f t="shared" si="5"/>
        <v>1.9</v>
      </c>
      <c r="U13" s="7">
        <f t="shared" si="6"/>
        <v>5.7126526237817048E-2</v>
      </c>
    </row>
    <row r="14" spans="1:21" x14ac:dyDescent="0.3">
      <c r="E14" s="8">
        <v>20.03</v>
      </c>
      <c r="F14" s="8">
        <v>20.03</v>
      </c>
      <c r="G14" s="7">
        <v>0.44400000000000001</v>
      </c>
      <c r="H14" s="7">
        <v>0.44500000000000001</v>
      </c>
      <c r="I14" s="7">
        <v>4.2999999999999997E-2</v>
      </c>
      <c r="J14" s="7">
        <v>4.2999999999999997E-2</v>
      </c>
      <c r="K14" s="7">
        <v>2.3330000000000002</v>
      </c>
      <c r="L14" s="7">
        <v>2.335</v>
      </c>
      <c r="N14" s="8">
        <f t="shared" si="0"/>
        <v>20.03</v>
      </c>
      <c r="O14" s="8">
        <f t="shared" si="1"/>
        <v>0.5</v>
      </c>
      <c r="P14" s="7">
        <f t="shared" si="2"/>
        <v>0.44450000000000001</v>
      </c>
      <c r="R14" s="7">
        <f t="shared" si="3"/>
        <v>4.2999999999999997E-2</v>
      </c>
      <c r="S14" s="7">
        <f t="shared" si="4"/>
        <v>0.01</v>
      </c>
      <c r="T14" s="7">
        <f t="shared" si="5"/>
        <v>2.3340000000000001</v>
      </c>
      <c r="U14" s="7">
        <f t="shared" si="6"/>
        <v>7.1175427494244631E-2</v>
      </c>
    </row>
    <row r="15" spans="1:21" x14ac:dyDescent="0.3">
      <c r="E15" s="8">
        <v>21</v>
      </c>
      <c r="F15" s="8">
        <v>21</v>
      </c>
      <c r="G15" s="7">
        <v>0.52200000000000002</v>
      </c>
      <c r="H15" s="7">
        <v>0.52300000000000002</v>
      </c>
      <c r="I15" s="7">
        <v>0.05</v>
      </c>
      <c r="J15" s="7">
        <v>0.05</v>
      </c>
      <c r="K15" s="7">
        <v>2.7490000000000001</v>
      </c>
      <c r="L15" s="7">
        <v>2.7509999999999999</v>
      </c>
      <c r="N15" s="8">
        <f t="shared" si="0"/>
        <v>21</v>
      </c>
      <c r="O15" s="8">
        <f t="shared" si="1"/>
        <v>0.5</v>
      </c>
      <c r="P15" s="7">
        <f t="shared" si="2"/>
        <v>0.52249999999999996</v>
      </c>
      <c r="R15" s="7">
        <f t="shared" si="3"/>
        <v>0.05</v>
      </c>
      <c r="S15" s="7">
        <f t="shared" si="4"/>
        <v>0.01</v>
      </c>
      <c r="T15" s="7">
        <f t="shared" si="5"/>
        <v>2.75</v>
      </c>
      <c r="U15" s="7">
        <f t="shared" si="6"/>
        <v>8.3683130081050883E-2</v>
      </c>
    </row>
    <row r="16" spans="1:21" x14ac:dyDescent="0.3">
      <c r="E16" s="8">
        <v>22.06</v>
      </c>
      <c r="F16" s="8">
        <v>22.06</v>
      </c>
      <c r="G16" s="7">
        <v>0.60599999999999998</v>
      </c>
      <c r="H16" s="7">
        <v>0.60699999999999998</v>
      </c>
      <c r="I16" s="7">
        <v>5.8000000000000003E-2</v>
      </c>
      <c r="J16" s="7">
        <v>5.8000000000000003E-2</v>
      </c>
      <c r="K16" s="7">
        <v>3.1949999999999998</v>
      </c>
      <c r="L16" s="7">
        <v>3.198</v>
      </c>
      <c r="N16" s="8">
        <f t="shared" si="0"/>
        <v>22.06</v>
      </c>
      <c r="O16" s="8">
        <f t="shared" si="1"/>
        <v>0.5</v>
      </c>
      <c r="P16" s="7">
        <f t="shared" si="2"/>
        <v>0.60650000000000004</v>
      </c>
      <c r="R16" s="7">
        <f t="shared" si="3"/>
        <v>5.8000000000000003E-2</v>
      </c>
      <c r="S16" s="7">
        <f t="shared" si="4"/>
        <v>0.01</v>
      </c>
      <c r="T16" s="7">
        <f t="shared" si="5"/>
        <v>3.1964999999999999</v>
      </c>
      <c r="U16" s="7">
        <f t="shared" si="6"/>
        <v>9.7607863746938056E-2</v>
      </c>
    </row>
    <row r="17" spans="5:21" x14ac:dyDescent="0.3">
      <c r="E17" s="8">
        <v>23.05</v>
      </c>
      <c r="F17" s="8">
        <v>23.06</v>
      </c>
      <c r="G17" s="7">
        <v>0.68500000000000005</v>
      </c>
      <c r="H17" s="7">
        <v>0.68600000000000005</v>
      </c>
      <c r="I17" s="7">
        <v>6.6000000000000003E-2</v>
      </c>
      <c r="J17" s="7">
        <v>6.6000000000000003E-2</v>
      </c>
      <c r="K17" s="7">
        <v>3.6179999999999999</v>
      </c>
      <c r="L17" s="7">
        <v>3.62</v>
      </c>
      <c r="N17" s="8">
        <f t="shared" ref="N17:N22" si="7">AVERAGE(E17:F17)</f>
        <v>23.055</v>
      </c>
      <c r="O17" s="8">
        <f t="shared" ref="O17:O22" si="8">(F17-E17)/2+0.5</f>
        <v>0.50499999999999901</v>
      </c>
      <c r="P17" s="7">
        <f t="shared" si="2"/>
        <v>0.6855</v>
      </c>
      <c r="R17" s="7">
        <f t="shared" si="3"/>
        <v>6.6000000000000003E-2</v>
      </c>
      <c r="S17" s="7">
        <f t="shared" si="4"/>
        <v>0.01</v>
      </c>
      <c r="T17" s="7">
        <f t="shared" si="5"/>
        <v>3.6189999999999998</v>
      </c>
      <c r="U17" s="7">
        <f t="shared" si="6"/>
        <v>0.10981099918666321</v>
      </c>
    </row>
    <row r="18" spans="5:21" x14ac:dyDescent="0.3">
      <c r="E18" s="8">
        <v>24.07</v>
      </c>
      <c r="F18" s="8">
        <v>24.07</v>
      </c>
      <c r="G18" s="7">
        <v>0.76600000000000001</v>
      </c>
      <c r="H18" s="7">
        <v>0.76700000000000002</v>
      </c>
      <c r="I18" s="7">
        <v>7.3999999999999996E-2</v>
      </c>
      <c r="J18" s="7">
        <v>7.3999999999999996E-2</v>
      </c>
      <c r="K18" s="7">
        <v>4.0449999999999999</v>
      </c>
      <c r="L18" s="7">
        <v>4.048</v>
      </c>
      <c r="N18" s="8">
        <f t="shared" si="7"/>
        <v>24.07</v>
      </c>
      <c r="O18" s="8">
        <f t="shared" si="8"/>
        <v>0.5</v>
      </c>
      <c r="P18" s="7">
        <f t="shared" si="2"/>
        <v>0.76649999999999996</v>
      </c>
      <c r="R18" s="7">
        <f t="shared" si="3"/>
        <v>7.3999999999999996E-2</v>
      </c>
      <c r="S18" s="7">
        <f t="shared" si="4"/>
        <v>0.01</v>
      </c>
      <c r="T18" s="7">
        <f t="shared" si="5"/>
        <v>4.0465</v>
      </c>
      <c r="U18" s="7">
        <f t="shared" si="6"/>
        <v>0.12316446759017199</v>
      </c>
    </row>
    <row r="19" spans="5:21" x14ac:dyDescent="0.3">
      <c r="E19" s="8">
        <v>25.06</v>
      </c>
      <c r="F19" s="8">
        <v>25.07</v>
      </c>
      <c r="G19" s="7">
        <v>0.84499999999999997</v>
      </c>
      <c r="H19" s="7">
        <v>0.84599999999999997</v>
      </c>
      <c r="I19" s="7">
        <v>8.1000000000000003E-2</v>
      </c>
      <c r="J19" s="7">
        <v>8.1000000000000003E-2</v>
      </c>
      <c r="K19" s="7">
        <v>4.4649999999999999</v>
      </c>
      <c r="L19" s="7">
        <v>4.4669999999999996</v>
      </c>
      <c r="N19" s="8">
        <f t="shared" si="7"/>
        <v>25.064999999999998</v>
      </c>
      <c r="O19" s="8">
        <f t="shared" si="8"/>
        <v>0.50500000000000078</v>
      </c>
      <c r="P19" s="7">
        <f t="shared" si="2"/>
        <v>0.84549999999999992</v>
      </c>
      <c r="R19" s="7">
        <f t="shared" si="3"/>
        <v>8.1000000000000003E-2</v>
      </c>
      <c r="S19" s="7">
        <f t="shared" si="4"/>
        <v>0.01</v>
      </c>
      <c r="T19" s="7">
        <f t="shared" si="5"/>
        <v>4.4659999999999993</v>
      </c>
      <c r="U19" s="7">
        <f t="shared" si="6"/>
        <v>0.13527740325162668</v>
      </c>
    </row>
    <row r="20" spans="5:21" x14ac:dyDescent="0.3">
      <c r="E20" s="8">
        <v>26.05</v>
      </c>
      <c r="F20" s="8">
        <v>26.06</v>
      </c>
      <c r="G20" s="7">
        <v>0.92400000000000004</v>
      </c>
      <c r="H20" s="7">
        <v>0.92400000000000004</v>
      </c>
      <c r="I20" s="7">
        <v>8.8999999999999996E-2</v>
      </c>
      <c r="J20" s="7">
        <v>8.8999999999999996E-2</v>
      </c>
      <c r="K20" s="7">
        <v>4.8849999999999998</v>
      </c>
      <c r="L20" s="7">
        <v>4.8860000000000001</v>
      </c>
      <c r="N20" s="8">
        <f t="shared" si="7"/>
        <v>26.055</v>
      </c>
      <c r="O20" s="8">
        <f t="shared" si="8"/>
        <v>0.50499999999999901</v>
      </c>
      <c r="P20" s="7">
        <f t="shared" si="2"/>
        <v>0.92400000000000004</v>
      </c>
      <c r="R20" s="7">
        <f t="shared" si="3"/>
        <v>8.8999999999999996E-2</v>
      </c>
      <c r="S20" s="7">
        <f t="shared" si="4"/>
        <v>0.01</v>
      </c>
      <c r="T20" s="7">
        <f t="shared" si="5"/>
        <v>4.8855000000000004</v>
      </c>
      <c r="U20" s="7">
        <f t="shared" si="6"/>
        <v>0.14739033891308187</v>
      </c>
    </row>
    <row r="21" spans="5:21" x14ac:dyDescent="0.3">
      <c r="E21" s="8">
        <v>27.04</v>
      </c>
      <c r="F21" s="8">
        <v>27.04</v>
      </c>
      <c r="G21" s="7">
        <v>1.0009999999999999</v>
      </c>
      <c r="H21" s="7">
        <v>1.002</v>
      </c>
      <c r="I21" s="7">
        <v>9.6000000000000002E-2</v>
      </c>
      <c r="J21" s="7">
        <v>9.7000000000000003E-2</v>
      </c>
      <c r="K21" s="7">
        <v>5.3</v>
      </c>
      <c r="L21" s="7">
        <v>5.3019999999999996</v>
      </c>
      <c r="N21" s="8">
        <f t="shared" si="7"/>
        <v>27.04</v>
      </c>
      <c r="O21" s="8">
        <f t="shared" si="8"/>
        <v>0.5</v>
      </c>
      <c r="P21" s="7">
        <f t="shared" si="2"/>
        <v>1.0015000000000001</v>
      </c>
      <c r="R21" s="7">
        <f t="shared" si="3"/>
        <v>9.6500000000000002E-2</v>
      </c>
      <c r="S21" s="7">
        <f t="shared" si="4"/>
        <v>1.0500000000000001E-2</v>
      </c>
      <c r="T21" s="7">
        <f t="shared" si="5"/>
        <v>5.3010000000000002</v>
      </c>
      <c r="U21" s="7">
        <f t="shared" si="6"/>
        <v>0.16038300820350945</v>
      </c>
    </row>
    <row r="22" spans="5:21" x14ac:dyDescent="0.3">
      <c r="E22" s="8">
        <v>28.03</v>
      </c>
      <c r="F22" s="8">
        <v>28.04</v>
      </c>
      <c r="G22" s="7">
        <v>1.079</v>
      </c>
      <c r="H22" s="7">
        <v>1.08</v>
      </c>
      <c r="I22" s="7">
        <v>0.104</v>
      </c>
      <c r="J22" s="7">
        <v>0.104</v>
      </c>
      <c r="K22" s="7">
        <v>5.7140000000000004</v>
      </c>
      <c r="L22" s="7">
        <v>5.72</v>
      </c>
      <c r="N22" s="8">
        <f t="shared" si="7"/>
        <v>28.035</v>
      </c>
      <c r="O22" s="8">
        <f t="shared" si="8"/>
        <v>0.50499999999999901</v>
      </c>
      <c r="P22" s="7">
        <f t="shared" si="2"/>
        <v>1.0794999999999999</v>
      </c>
      <c r="R22" s="7">
        <f t="shared" si="3"/>
        <v>0.104</v>
      </c>
      <c r="S22" s="7">
        <f t="shared" si="4"/>
        <v>0.01</v>
      </c>
      <c r="T22" s="7">
        <f t="shared" si="5"/>
        <v>5.7170000000000005</v>
      </c>
      <c r="U22" s="7">
        <f t="shared" si="6"/>
        <v>0.17489071079031551</v>
      </c>
    </row>
    <row r="23" spans="5:21" x14ac:dyDescent="0.3">
      <c r="E23" s="8">
        <v>29.02</v>
      </c>
      <c r="F23" s="8">
        <v>29.02</v>
      </c>
      <c r="G23" s="7">
        <v>1.1579999999999999</v>
      </c>
      <c r="H23" s="7">
        <v>1.1579999999999999</v>
      </c>
      <c r="I23" s="7">
        <v>0.111</v>
      </c>
      <c r="J23" s="7">
        <v>0.112</v>
      </c>
      <c r="K23" s="7">
        <v>6.1319999999999997</v>
      </c>
      <c r="L23" s="7">
        <v>6.1319999999999997</v>
      </c>
      <c r="N23" s="8">
        <f t="shared" ref="N23:N31" si="9">AVERAGE(E23:F23)</f>
        <v>29.02</v>
      </c>
      <c r="O23" s="8">
        <f t="shared" ref="O23:O31" si="10">(F23-E23)/2+0.5</f>
        <v>0.5</v>
      </c>
      <c r="P23" s="7">
        <f t="shared" ref="P23:P31" si="11">AVERAGE(G23:H23)</f>
        <v>1.1579999999999999</v>
      </c>
      <c r="R23" s="7">
        <f t="shared" ref="R23:R31" si="12">AVERAGE(I23:J23)</f>
        <v>0.1115</v>
      </c>
      <c r="S23" s="7">
        <f t="shared" ref="S23:S31" si="13">(J23-I23)/2+0.01</f>
        <v>1.0500000000000001E-2</v>
      </c>
      <c r="T23" s="7">
        <f t="shared" ref="T23:T31" si="14">AVERAGE(K23:L23)</f>
        <v>6.1319999999999997</v>
      </c>
      <c r="U23" s="7">
        <f t="shared" ref="U23:U31" si="15">(L23-K23)/2+T23*SQRT(0.03^2+0.002^2)</f>
        <v>0.18436834678436534</v>
      </c>
    </row>
    <row r="24" spans="5:21" x14ac:dyDescent="0.3">
      <c r="E24" s="8">
        <v>30.01</v>
      </c>
      <c r="F24" s="8">
        <v>30.02</v>
      </c>
      <c r="G24" s="7">
        <v>1.2350000000000001</v>
      </c>
      <c r="H24" s="7">
        <v>1.236</v>
      </c>
      <c r="I24" s="7">
        <v>0.11899999999999999</v>
      </c>
      <c r="J24" s="7">
        <v>0.11899999999999999</v>
      </c>
      <c r="K24" s="7">
        <v>6.5389999999999997</v>
      </c>
      <c r="L24" s="7">
        <v>6.5449999999999999</v>
      </c>
      <c r="N24" s="8">
        <f t="shared" si="9"/>
        <v>30.015000000000001</v>
      </c>
      <c r="O24" s="8">
        <f t="shared" si="10"/>
        <v>0.50499999999999901</v>
      </c>
      <c r="P24" s="7">
        <f t="shared" si="11"/>
        <v>1.2355</v>
      </c>
      <c r="R24" s="7">
        <f t="shared" si="12"/>
        <v>0.11899999999999999</v>
      </c>
      <c r="S24" s="7">
        <f t="shared" si="13"/>
        <v>0.01</v>
      </c>
      <c r="T24" s="7">
        <f t="shared" si="14"/>
        <v>6.5419999999999998</v>
      </c>
      <c r="U24" s="7">
        <f t="shared" si="15"/>
        <v>0.19969564981463123</v>
      </c>
    </row>
    <row r="25" spans="5:21" x14ac:dyDescent="0.3">
      <c r="E25" s="8">
        <v>31.1</v>
      </c>
      <c r="F25" s="8">
        <v>31.1</v>
      </c>
      <c r="G25" s="7">
        <v>1.321</v>
      </c>
      <c r="H25" s="7">
        <v>1.3220000000000001</v>
      </c>
      <c r="I25" s="7">
        <v>0.127</v>
      </c>
      <c r="J25" s="7">
        <v>0.127</v>
      </c>
      <c r="K25" s="7">
        <v>6.9909999999999997</v>
      </c>
      <c r="L25" s="7">
        <v>6.9989999999999997</v>
      </c>
      <c r="N25" s="8">
        <f t="shared" si="9"/>
        <v>31.1</v>
      </c>
      <c r="O25" s="8">
        <f t="shared" si="10"/>
        <v>0.5</v>
      </c>
      <c r="P25" s="7">
        <f t="shared" si="11"/>
        <v>1.3214999999999999</v>
      </c>
      <c r="R25" s="7">
        <f t="shared" si="12"/>
        <v>0.127</v>
      </c>
      <c r="S25" s="7">
        <f t="shared" si="13"/>
        <v>0.01</v>
      </c>
      <c r="T25" s="7">
        <f t="shared" si="14"/>
        <v>6.9949999999999992</v>
      </c>
      <c r="U25" s="7">
        <f t="shared" si="15"/>
        <v>0.21431581633343696</v>
      </c>
    </row>
    <row r="26" spans="5:21" x14ac:dyDescent="0.3">
      <c r="E26" s="8">
        <v>32.07</v>
      </c>
      <c r="F26" s="8">
        <v>32.07</v>
      </c>
      <c r="G26" s="7">
        <v>1.3959999999999999</v>
      </c>
      <c r="H26" s="7">
        <v>1.397</v>
      </c>
      <c r="I26" s="7">
        <v>0.13400000000000001</v>
      </c>
      <c r="J26" s="7">
        <v>0.13400000000000001</v>
      </c>
      <c r="K26" s="7">
        <v>7.3970000000000002</v>
      </c>
      <c r="L26" s="7">
        <v>7.4039999999999999</v>
      </c>
      <c r="N26" s="8">
        <f t="shared" si="9"/>
        <v>32.07</v>
      </c>
      <c r="O26" s="8">
        <f t="shared" si="10"/>
        <v>0.5</v>
      </c>
      <c r="P26" s="7">
        <f t="shared" si="11"/>
        <v>1.3965000000000001</v>
      </c>
      <c r="R26" s="7">
        <f t="shared" si="12"/>
        <v>0.13400000000000001</v>
      </c>
      <c r="S26" s="7">
        <f t="shared" si="13"/>
        <v>0.01</v>
      </c>
      <c r="T26" s="7">
        <f t="shared" si="14"/>
        <v>7.4005000000000001</v>
      </c>
      <c r="U26" s="7">
        <f t="shared" si="15"/>
        <v>0.22600781969629724</v>
      </c>
    </row>
    <row r="27" spans="5:21" x14ac:dyDescent="0.3">
      <c r="E27" s="8">
        <v>33.159999999999997</v>
      </c>
      <c r="F27" s="8">
        <v>33.159999999999997</v>
      </c>
      <c r="G27" s="7">
        <v>1.4810000000000001</v>
      </c>
      <c r="H27" s="7">
        <v>1.4830000000000001</v>
      </c>
      <c r="I27" s="7">
        <v>0.14299999999999999</v>
      </c>
      <c r="J27" s="7">
        <v>0.14299999999999999</v>
      </c>
      <c r="K27" s="7">
        <v>7.8550000000000004</v>
      </c>
      <c r="L27" s="7">
        <v>7.8570000000000002</v>
      </c>
      <c r="N27" s="8">
        <f t="shared" si="9"/>
        <v>33.159999999999997</v>
      </c>
      <c r="O27" s="8">
        <f t="shared" si="10"/>
        <v>0.5</v>
      </c>
      <c r="P27" s="7">
        <f t="shared" si="11"/>
        <v>1.4820000000000002</v>
      </c>
      <c r="R27" s="7">
        <f t="shared" si="12"/>
        <v>0.14299999999999999</v>
      </c>
      <c r="S27" s="7">
        <f t="shared" si="13"/>
        <v>0.01</v>
      </c>
      <c r="T27" s="7">
        <f t="shared" si="14"/>
        <v>7.8559999999999999</v>
      </c>
      <c r="U27" s="7">
        <f t="shared" si="15"/>
        <v>0.23720315269699502</v>
      </c>
    </row>
    <row r="28" spans="5:21" x14ac:dyDescent="0.3">
      <c r="E28" s="8">
        <v>34.03</v>
      </c>
      <c r="F28" s="8">
        <v>34.03</v>
      </c>
      <c r="G28" s="7">
        <v>1.5489999999999999</v>
      </c>
      <c r="H28" s="7">
        <v>1.55</v>
      </c>
      <c r="I28" s="7">
        <v>0.14899999999999999</v>
      </c>
      <c r="J28" s="7">
        <v>0.14899999999999999</v>
      </c>
      <c r="K28" s="7">
        <v>8.2159999999999993</v>
      </c>
      <c r="L28" s="7">
        <v>8.2230000000000008</v>
      </c>
      <c r="N28" s="8">
        <f t="shared" si="9"/>
        <v>34.03</v>
      </c>
      <c r="O28" s="8">
        <f t="shared" si="10"/>
        <v>0.5</v>
      </c>
      <c r="P28" s="7">
        <f t="shared" si="11"/>
        <v>1.5495000000000001</v>
      </c>
      <c r="R28" s="7">
        <f t="shared" si="12"/>
        <v>0.14899999999999999</v>
      </c>
      <c r="S28" s="7">
        <f t="shared" si="13"/>
        <v>0.01</v>
      </c>
      <c r="T28" s="7">
        <f t="shared" si="14"/>
        <v>8.2195</v>
      </c>
      <c r="U28" s="7">
        <f t="shared" si="15"/>
        <v>0.25063235916407295</v>
      </c>
    </row>
    <row r="29" spans="5:21" x14ac:dyDescent="0.3">
      <c r="E29" s="8">
        <v>35.049999999999997</v>
      </c>
      <c r="F29" s="8">
        <v>35.06</v>
      </c>
      <c r="G29" s="7">
        <v>1.629</v>
      </c>
      <c r="H29" s="7">
        <v>1.63</v>
      </c>
      <c r="I29" s="7">
        <v>0.157</v>
      </c>
      <c r="J29" s="7">
        <v>0.157</v>
      </c>
      <c r="K29" s="7">
        <v>8.6419999999999995</v>
      </c>
      <c r="L29" s="7">
        <v>8.6460000000000008</v>
      </c>
      <c r="N29" s="8">
        <f t="shared" si="9"/>
        <v>35.055</v>
      </c>
      <c r="O29" s="8">
        <f t="shared" si="10"/>
        <v>0.50500000000000256</v>
      </c>
      <c r="P29" s="7">
        <f t="shared" si="11"/>
        <v>1.6294999999999999</v>
      </c>
      <c r="R29" s="7">
        <f t="shared" si="12"/>
        <v>0.157</v>
      </c>
      <c r="S29" s="7">
        <f t="shared" si="13"/>
        <v>0.01</v>
      </c>
      <c r="T29" s="7">
        <f t="shared" si="14"/>
        <v>8.6440000000000001</v>
      </c>
      <c r="U29" s="7">
        <f t="shared" si="15"/>
        <v>0.26189562778931147</v>
      </c>
    </row>
    <row r="30" spans="5:21" x14ac:dyDescent="0.3">
      <c r="E30" s="8">
        <v>36.06</v>
      </c>
      <c r="F30" s="8">
        <v>36.07</v>
      </c>
      <c r="G30" s="7">
        <v>1.758</v>
      </c>
      <c r="H30" s="7">
        <v>1.7589999999999999</v>
      </c>
      <c r="I30" s="7">
        <v>0.16900000000000001</v>
      </c>
      <c r="J30" s="7">
        <v>0.16900000000000001</v>
      </c>
      <c r="K30" s="7">
        <v>9.24</v>
      </c>
      <c r="L30" s="7">
        <v>9.2430000000000003</v>
      </c>
      <c r="N30" s="8">
        <f t="shared" si="9"/>
        <v>36.064999999999998</v>
      </c>
      <c r="O30" s="8">
        <f t="shared" si="10"/>
        <v>0.50499999999999901</v>
      </c>
      <c r="P30" s="7">
        <f t="shared" si="11"/>
        <v>1.7585</v>
      </c>
      <c r="R30" s="7">
        <f t="shared" si="12"/>
        <v>0.16900000000000001</v>
      </c>
      <c r="S30" s="7">
        <f t="shared" si="13"/>
        <v>0.01</v>
      </c>
      <c r="T30" s="7">
        <f t="shared" si="14"/>
        <v>9.2415000000000003</v>
      </c>
      <c r="U30" s="7">
        <f t="shared" si="15"/>
        <v>0.27936041696146652</v>
      </c>
    </row>
    <row r="31" spans="5:21" x14ac:dyDescent="0.3">
      <c r="E31" s="8">
        <v>37.01</v>
      </c>
      <c r="F31" s="8">
        <v>37.020000000000003</v>
      </c>
      <c r="G31" s="7">
        <v>1.8380000000000001</v>
      </c>
      <c r="H31" s="7">
        <v>1.839</v>
      </c>
      <c r="I31" s="7">
        <v>0.17699999999999999</v>
      </c>
      <c r="J31" s="7">
        <v>0.17699999999999999</v>
      </c>
      <c r="K31" s="7">
        <v>9.6679999999999993</v>
      </c>
      <c r="L31" s="7">
        <v>9.67</v>
      </c>
      <c r="N31" s="8">
        <f t="shared" si="9"/>
        <v>37.015000000000001</v>
      </c>
      <c r="O31" s="8">
        <f t="shared" si="10"/>
        <v>0.50500000000000256</v>
      </c>
      <c r="P31" s="7">
        <f t="shared" si="11"/>
        <v>1.8385</v>
      </c>
      <c r="R31" s="7">
        <f t="shared" si="12"/>
        <v>0.17699999999999999</v>
      </c>
      <c r="S31" s="7">
        <f t="shared" si="13"/>
        <v>0.01</v>
      </c>
      <c r="T31" s="7">
        <f t="shared" si="14"/>
        <v>9.6690000000000005</v>
      </c>
      <c r="U31" s="7">
        <f t="shared" si="15"/>
        <v>0.29171388536497561</v>
      </c>
    </row>
    <row r="35" spans="6:6" x14ac:dyDescent="0.3">
      <c r="F35" s="7"/>
    </row>
    <row r="36" spans="6:6" x14ac:dyDescent="0.3">
      <c r="F36" s="7"/>
    </row>
    <row r="37" spans="6:6" x14ac:dyDescent="0.3">
      <c r="F37" s="7"/>
    </row>
  </sheetData>
  <mergeCells count="16">
    <mergeCell ref="A1:C1"/>
    <mergeCell ref="N8:O8"/>
    <mergeCell ref="P8:Q8"/>
    <mergeCell ref="R8:S8"/>
    <mergeCell ref="T8:U8"/>
    <mergeCell ref="E3:L3"/>
    <mergeCell ref="E4:L4"/>
    <mergeCell ref="E5:L5"/>
    <mergeCell ref="K8:L8"/>
    <mergeCell ref="I8:J8"/>
    <mergeCell ref="G8:H8"/>
    <mergeCell ref="E8:F8"/>
    <mergeCell ref="N3:U3"/>
    <mergeCell ref="N4:U4"/>
    <mergeCell ref="N5:U5"/>
    <mergeCell ref="N6:U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5686E-661D-4CD3-B342-80707C90CB71}">
  <sheetPr codeName="Sheet3"/>
  <dimension ref="A1:U37"/>
  <sheetViews>
    <sheetView tabSelected="1" topLeftCell="A3" workbookViewId="0">
      <selection activeCell="C32" sqref="C32"/>
    </sheetView>
  </sheetViews>
  <sheetFormatPr defaultRowHeight="14.4" x14ac:dyDescent="0.3"/>
  <cols>
    <col min="1" max="1" width="23.21875" bestFit="1" customWidth="1"/>
    <col min="2" max="2" width="16.33203125" bestFit="1" customWidth="1"/>
    <col min="3" max="3" width="20.6640625" customWidth="1"/>
    <col min="5" max="5" width="6.21875" bestFit="1" customWidth="1"/>
    <col min="6" max="6" width="6.5546875" bestFit="1" customWidth="1"/>
    <col min="7" max="7" width="7.21875" customWidth="1"/>
    <col min="8" max="8" width="6.5546875" bestFit="1" customWidth="1"/>
    <col min="9" max="9" width="9.21875" customWidth="1"/>
    <col min="10" max="10" width="8.109375" customWidth="1"/>
    <col min="11" max="12" width="6.5546875"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1" t="s">
        <v>32</v>
      </c>
      <c r="B1" s="11"/>
      <c r="C1" s="11"/>
    </row>
    <row r="3" spans="1:21" x14ac:dyDescent="0.3">
      <c r="A3" s="1" t="s">
        <v>26</v>
      </c>
      <c r="E3" s="16" t="s">
        <v>51</v>
      </c>
      <c r="F3" s="16"/>
      <c r="G3" s="16"/>
      <c r="H3" s="16"/>
      <c r="I3" s="16"/>
      <c r="J3" s="16"/>
      <c r="K3" s="16"/>
      <c r="L3" s="16"/>
      <c r="N3" s="16" t="s">
        <v>52</v>
      </c>
      <c r="O3" s="16"/>
      <c r="P3" s="16"/>
      <c r="Q3" s="16"/>
      <c r="R3" s="16"/>
      <c r="S3" s="16"/>
      <c r="T3" s="16"/>
      <c r="U3" s="16"/>
    </row>
    <row r="4" spans="1:21" x14ac:dyDescent="0.3">
      <c r="A4" s="1"/>
      <c r="E4" s="13" t="s">
        <v>53</v>
      </c>
      <c r="F4" s="13"/>
      <c r="G4" s="13"/>
      <c r="H4" s="13"/>
      <c r="I4" s="13"/>
      <c r="J4" s="13"/>
      <c r="K4" s="13"/>
      <c r="L4" s="13"/>
      <c r="N4" s="13" t="s">
        <v>60</v>
      </c>
      <c r="O4" s="13"/>
      <c r="P4" s="13"/>
      <c r="Q4" s="13"/>
      <c r="R4" s="13"/>
      <c r="S4" s="13"/>
      <c r="T4" s="13"/>
      <c r="U4" s="13"/>
    </row>
    <row r="5" spans="1:21" x14ac:dyDescent="0.3">
      <c r="A5" s="1" t="s">
        <v>27</v>
      </c>
      <c r="B5" t="s">
        <v>2</v>
      </c>
      <c r="E5" s="13" t="s">
        <v>56</v>
      </c>
      <c r="F5" s="13"/>
      <c r="G5" s="13"/>
      <c r="H5" s="13"/>
      <c r="I5" s="13"/>
      <c r="J5" s="13"/>
      <c r="K5" s="13"/>
      <c r="L5" s="13"/>
      <c r="N5" s="13" t="s">
        <v>59</v>
      </c>
      <c r="O5" s="13"/>
      <c r="P5" s="13"/>
      <c r="Q5" s="13"/>
      <c r="R5" s="13"/>
      <c r="S5" s="13"/>
      <c r="T5" s="13"/>
      <c r="U5" s="13"/>
    </row>
    <row r="6" spans="1:21" x14ac:dyDescent="0.3">
      <c r="A6" s="1" t="s">
        <v>28</v>
      </c>
      <c r="B6" t="s">
        <v>8</v>
      </c>
      <c r="C6" t="s">
        <v>69</v>
      </c>
      <c r="N6" s="13" t="s">
        <v>62</v>
      </c>
      <c r="O6" s="13"/>
      <c r="P6" s="13"/>
      <c r="Q6" s="13"/>
      <c r="R6" s="13"/>
      <c r="S6" s="13"/>
      <c r="T6" s="13"/>
      <c r="U6" s="13"/>
    </row>
    <row r="7" spans="1:21" x14ac:dyDescent="0.3">
      <c r="A7" s="1" t="s">
        <v>29</v>
      </c>
      <c r="B7" t="s">
        <v>3</v>
      </c>
    </row>
    <row r="8" spans="1:21" x14ac:dyDescent="0.3">
      <c r="A8" s="1" t="s">
        <v>30</v>
      </c>
      <c r="B8" t="s">
        <v>4</v>
      </c>
      <c r="E8" s="14" t="s">
        <v>33</v>
      </c>
      <c r="F8" s="15"/>
      <c r="G8" s="14" t="s">
        <v>63</v>
      </c>
      <c r="H8" s="15"/>
      <c r="I8" s="14" t="s">
        <v>0</v>
      </c>
      <c r="J8" s="15"/>
      <c r="K8" s="14" t="s">
        <v>1</v>
      </c>
      <c r="L8" s="15"/>
      <c r="N8" s="14" t="s">
        <v>33</v>
      </c>
      <c r="O8" s="15"/>
      <c r="P8" s="14" t="s">
        <v>1</v>
      </c>
      <c r="Q8" s="15"/>
      <c r="R8" s="14" t="s">
        <v>0</v>
      </c>
      <c r="S8" s="15"/>
      <c r="T8" s="14" t="s">
        <v>1</v>
      </c>
      <c r="U8" s="15"/>
    </row>
    <row r="9" spans="1:21" x14ac:dyDescent="0.3">
      <c r="A9" s="1" t="s">
        <v>49</v>
      </c>
      <c r="B9" t="s">
        <v>5</v>
      </c>
      <c r="E9" s="2" t="s">
        <v>34</v>
      </c>
      <c r="F9" s="3" t="s">
        <v>19</v>
      </c>
      <c r="G9" s="2" t="s">
        <v>23</v>
      </c>
      <c r="H9" s="3" t="s">
        <v>17</v>
      </c>
      <c r="I9" s="2" t="s">
        <v>24</v>
      </c>
      <c r="J9" s="3" t="s">
        <v>19</v>
      </c>
      <c r="K9" s="2" t="s">
        <v>6</v>
      </c>
      <c r="L9" s="3"/>
      <c r="N9" s="2" t="s">
        <v>34</v>
      </c>
      <c r="O9" s="3" t="s">
        <v>25</v>
      </c>
      <c r="P9" s="2" t="s">
        <v>23</v>
      </c>
      <c r="Q9" s="3" t="s">
        <v>58</v>
      </c>
      <c r="R9" s="2" t="s">
        <v>24</v>
      </c>
      <c r="S9" s="3" t="s">
        <v>57</v>
      </c>
      <c r="T9" s="2" t="s">
        <v>6</v>
      </c>
      <c r="U9" s="3" t="s">
        <v>61</v>
      </c>
    </row>
    <row r="10" spans="1:21" x14ac:dyDescent="0.3">
      <c r="A10" s="1" t="s">
        <v>50</v>
      </c>
      <c r="E10" s="4" t="s">
        <v>54</v>
      </c>
      <c r="F10" s="5" t="s">
        <v>55</v>
      </c>
      <c r="G10" s="4" t="s">
        <v>47</v>
      </c>
      <c r="H10" s="5" t="s">
        <v>48</v>
      </c>
      <c r="I10" s="4" t="s">
        <v>47</v>
      </c>
      <c r="J10" s="5" t="s">
        <v>48</v>
      </c>
      <c r="K10" s="4" t="s">
        <v>47</v>
      </c>
      <c r="L10" s="5" t="s">
        <v>48</v>
      </c>
      <c r="N10" s="4" t="s">
        <v>14</v>
      </c>
      <c r="O10" s="5" t="s">
        <v>15</v>
      </c>
      <c r="P10" s="6" t="s">
        <v>17</v>
      </c>
      <c r="Q10" s="5" t="s">
        <v>18</v>
      </c>
      <c r="R10" s="4" t="s">
        <v>19</v>
      </c>
      <c r="S10" s="5" t="s">
        <v>20</v>
      </c>
      <c r="T10" s="4" t="s">
        <v>17</v>
      </c>
      <c r="U10" s="5" t="s">
        <v>18</v>
      </c>
    </row>
    <row r="11" spans="1:21" x14ac:dyDescent="0.3">
      <c r="A11" s="1"/>
      <c r="E11" s="8">
        <v>17.04</v>
      </c>
      <c r="F11" s="8">
        <v>17.05</v>
      </c>
      <c r="G11" s="7">
        <v>0.107</v>
      </c>
      <c r="H11" s="7">
        <v>0.108</v>
      </c>
      <c r="I11" s="7">
        <v>0.01</v>
      </c>
      <c r="J11" s="7">
        <v>0.01</v>
      </c>
      <c r="K11" s="10">
        <v>0.57869999999999999</v>
      </c>
      <c r="L11" s="10">
        <v>0.57889999999999997</v>
      </c>
      <c r="N11" s="8">
        <f>AVERAGE(E11:F11)</f>
        <v>17.045000000000002</v>
      </c>
      <c r="O11" s="8">
        <f>(F11-E11)/2+0.5</f>
        <v>0.50500000000000078</v>
      </c>
      <c r="P11" s="7">
        <f>AVERAGE(G11:H11)</f>
        <v>0.1075</v>
      </c>
      <c r="R11" s="7">
        <f>AVERAGE(I11:J11)</f>
        <v>0.01</v>
      </c>
      <c r="S11" s="7">
        <f>(J11-I11)/2+0.01</f>
        <v>0.01</v>
      </c>
      <c r="T11" s="7">
        <f>AVERAGE(K11:L11)</f>
        <v>0.57879999999999998</v>
      </c>
      <c r="U11" s="7">
        <f>(L11-K11)/2+T11*SQRT(0.03^2+0.002^2)</f>
        <v>1.7502543887604465E-2</v>
      </c>
    </row>
    <row r="12" spans="1:21" x14ac:dyDescent="0.3">
      <c r="A12" s="1" t="s">
        <v>64</v>
      </c>
      <c r="B12" s="9">
        <v>25</v>
      </c>
      <c r="C12" s="9" t="s">
        <v>7</v>
      </c>
      <c r="E12" s="8">
        <v>18.04</v>
      </c>
      <c r="F12" s="8">
        <v>18.05</v>
      </c>
      <c r="G12" s="7">
        <v>0.19</v>
      </c>
      <c r="H12" s="7">
        <v>0.191</v>
      </c>
      <c r="I12" s="7">
        <v>1.7999999999999999E-2</v>
      </c>
      <c r="J12" s="7">
        <v>1.7999999999999999E-2</v>
      </c>
      <c r="K12">
        <v>1.046</v>
      </c>
      <c r="L12">
        <v>1.0469999999999999</v>
      </c>
      <c r="N12" s="8">
        <f t="shared" ref="N12:N22" si="0">AVERAGE(E12:F12)</f>
        <v>18.045000000000002</v>
      </c>
      <c r="O12" s="8">
        <f t="shared" ref="O12:O22" si="1">(F12-E12)/2+0.5</f>
        <v>0.50500000000000078</v>
      </c>
      <c r="P12" s="7">
        <f t="shared" ref="P12:P22" si="2">AVERAGE(G12:H12)</f>
        <v>0.1905</v>
      </c>
      <c r="R12" s="7">
        <f t="shared" ref="R12:R22" si="3">AVERAGE(I12:J12)</f>
        <v>1.7999999999999999E-2</v>
      </c>
      <c r="S12" s="7">
        <f t="shared" ref="S12:S22" si="4">(J12-I12)/2+0.01</f>
        <v>0.01</v>
      </c>
      <c r="T12" s="7">
        <f t="shared" ref="T12:T22" si="5">AVERAGE(K12:L12)</f>
        <v>1.0465</v>
      </c>
      <c r="U12" s="7">
        <f t="shared" ref="U12:U22" si="6">(L12-K12)/2+T12*SQRT(0.03^2+0.002^2)</f>
        <v>3.1964689319934438E-2</v>
      </c>
    </row>
    <row r="13" spans="1:21" x14ac:dyDescent="0.3">
      <c r="E13" s="8">
        <v>19.03</v>
      </c>
      <c r="F13" s="8">
        <v>19.03</v>
      </c>
      <c r="G13" s="7">
        <v>0.27100000000000002</v>
      </c>
      <c r="H13" s="7">
        <v>0.27200000000000002</v>
      </c>
      <c r="I13" s="7">
        <v>2.5999999999999999E-2</v>
      </c>
      <c r="J13" s="7">
        <v>2.5999999999999999E-2</v>
      </c>
      <c r="K13">
        <v>1.506</v>
      </c>
      <c r="L13">
        <v>1.5069999999999999</v>
      </c>
      <c r="N13" s="8">
        <f t="shared" si="0"/>
        <v>19.03</v>
      </c>
      <c r="O13" s="8">
        <f t="shared" si="1"/>
        <v>0.5</v>
      </c>
      <c r="P13" s="7">
        <f t="shared" si="2"/>
        <v>0.27150000000000002</v>
      </c>
      <c r="R13" s="7">
        <f t="shared" si="3"/>
        <v>2.5999999999999999E-2</v>
      </c>
      <c r="S13" s="7">
        <f t="shared" si="4"/>
        <v>0.01</v>
      </c>
      <c r="T13" s="7">
        <f t="shared" si="5"/>
        <v>1.5065</v>
      </c>
      <c r="U13" s="7">
        <f t="shared" si="6"/>
        <v>4.5795321988037513E-2</v>
      </c>
    </row>
    <row r="14" spans="1:21" x14ac:dyDescent="0.3">
      <c r="E14" s="8">
        <v>19.989999999999998</v>
      </c>
      <c r="F14" s="8">
        <v>19.989999999999998</v>
      </c>
      <c r="G14" s="7">
        <v>0.35</v>
      </c>
      <c r="H14" s="7">
        <v>0.35099999999999998</v>
      </c>
      <c r="I14" s="7">
        <v>3.4000000000000002E-2</v>
      </c>
      <c r="J14" s="7">
        <v>3.4000000000000002E-2</v>
      </c>
      <c r="K14">
        <v>1.948</v>
      </c>
      <c r="L14">
        <v>1.9489999999999998</v>
      </c>
      <c r="N14" s="8">
        <f t="shared" si="0"/>
        <v>19.989999999999998</v>
      </c>
      <c r="O14" s="8">
        <f t="shared" si="1"/>
        <v>0.5</v>
      </c>
      <c r="P14" s="7">
        <f t="shared" si="2"/>
        <v>0.35049999999999998</v>
      </c>
      <c r="R14" s="7">
        <f t="shared" si="3"/>
        <v>3.4000000000000002E-2</v>
      </c>
      <c r="S14" s="7">
        <f t="shared" si="4"/>
        <v>0.01</v>
      </c>
      <c r="T14" s="7">
        <f t="shared" si="5"/>
        <v>1.9484999999999999</v>
      </c>
      <c r="U14" s="7">
        <f t="shared" si="6"/>
        <v>5.9084755986519161E-2</v>
      </c>
    </row>
    <row r="15" spans="1:21" x14ac:dyDescent="0.3">
      <c r="E15" s="8">
        <v>21.01</v>
      </c>
      <c r="F15" s="8">
        <v>21.01</v>
      </c>
      <c r="G15" s="7">
        <v>0.42599999999999999</v>
      </c>
      <c r="H15" s="7">
        <v>0.42699999999999999</v>
      </c>
      <c r="I15" s="7">
        <v>4.1000000000000002E-2</v>
      </c>
      <c r="J15" s="7">
        <v>4.1000000000000002E-2</v>
      </c>
      <c r="K15">
        <v>2.399</v>
      </c>
      <c r="L15">
        <v>2.399</v>
      </c>
      <c r="N15" s="8">
        <f t="shared" si="0"/>
        <v>21.01</v>
      </c>
      <c r="O15" s="8">
        <f t="shared" si="1"/>
        <v>0.5</v>
      </c>
      <c r="P15" s="7">
        <f t="shared" si="2"/>
        <v>0.42649999999999999</v>
      </c>
      <c r="R15" s="7">
        <f t="shared" si="3"/>
        <v>4.1000000000000002E-2</v>
      </c>
      <c r="S15" s="7">
        <f t="shared" si="4"/>
        <v>0.01</v>
      </c>
      <c r="T15" s="7">
        <f t="shared" si="5"/>
        <v>2.399</v>
      </c>
      <c r="U15" s="7">
        <f t="shared" si="6"/>
        <v>7.2129756023433217E-2</v>
      </c>
    </row>
    <row r="16" spans="1:21" x14ac:dyDescent="0.3">
      <c r="E16" s="8">
        <v>22.03</v>
      </c>
      <c r="F16" s="8">
        <v>22.03</v>
      </c>
      <c r="G16" s="7">
        <v>0.50900000000000001</v>
      </c>
      <c r="H16" s="7">
        <v>0.5099999999999999</v>
      </c>
      <c r="I16" s="7">
        <v>4.9000000000000002E-2</v>
      </c>
      <c r="J16" s="7">
        <v>4.9000000000000002E-2</v>
      </c>
      <c r="K16">
        <v>2.8719999999999999</v>
      </c>
      <c r="L16">
        <v>2.8730000000000002</v>
      </c>
      <c r="N16" s="8">
        <f t="shared" si="0"/>
        <v>22.03</v>
      </c>
      <c r="O16" s="8">
        <f t="shared" si="1"/>
        <v>0.5</v>
      </c>
      <c r="P16" s="7">
        <f t="shared" si="2"/>
        <v>0.50949999999999995</v>
      </c>
      <c r="R16" s="7">
        <f t="shared" si="3"/>
        <v>4.9000000000000002E-2</v>
      </c>
      <c r="S16" s="7">
        <f t="shared" si="4"/>
        <v>0.01</v>
      </c>
      <c r="T16" s="7">
        <f t="shared" si="5"/>
        <v>2.8725000000000001</v>
      </c>
      <c r="U16" s="7">
        <f t="shared" si="6"/>
        <v>8.6866287693752528E-2</v>
      </c>
    </row>
    <row r="17" spans="5:21" x14ac:dyDescent="0.3">
      <c r="E17" s="8">
        <v>23.05</v>
      </c>
      <c r="F17" s="8">
        <v>23.05</v>
      </c>
      <c r="G17" s="7">
        <v>0.59200000000000008</v>
      </c>
      <c r="H17" s="7">
        <v>0.59299999999999997</v>
      </c>
      <c r="I17" s="7">
        <v>5.7000000000000002E-2</v>
      </c>
      <c r="J17" s="7">
        <v>5.7000000000000002E-2</v>
      </c>
      <c r="K17">
        <v>3.3439999999999999</v>
      </c>
      <c r="L17">
        <v>3.3439999999999999</v>
      </c>
      <c r="N17" s="8">
        <f t="shared" si="0"/>
        <v>23.05</v>
      </c>
      <c r="O17" s="8">
        <f t="shared" si="1"/>
        <v>0.5</v>
      </c>
      <c r="P17" s="7">
        <f t="shared" si="2"/>
        <v>0.59250000000000003</v>
      </c>
      <c r="R17" s="7">
        <f t="shared" si="3"/>
        <v>5.7000000000000002E-2</v>
      </c>
      <c r="S17" s="7">
        <f t="shared" si="4"/>
        <v>0.01</v>
      </c>
      <c r="T17" s="7">
        <f t="shared" si="5"/>
        <v>3.3439999999999999</v>
      </c>
      <c r="U17" s="7">
        <f t="shared" si="6"/>
        <v>0.10054268617855801</v>
      </c>
    </row>
    <row r="18" spans="5:21" x14ac:dyDescent="0.3">
      <c r="E18" s="8">
        <v>24.03</v>
      </c>
      <c r="F18" s="8">
        <v>24.03</v>
      </c>
      <c r="G18" s="7">
        <v>0.67100000000000004</v>
      </c>
      <c r="H18" s="7">
        <v>0.67300000000000004</v>
      </c>
      <c r="I18" s="7">
        <v>6.5000000000000002E-2</v>
      </c>
      <c r="J18" s="7">
        <v>6.5000000000000002E-2</v>
      </c>
      <c r="K18">
        <v>3.7949999999999999</v>
      </c>
      <c r="L18">
        <v>3.7960000000000003</v>
      </c>
      <c r="N18" s="8">
        <f t="shared" si="0"/>
        <v>24.03</v>
      </c>
      <c r="O18" s="8">
        <f t="shared" si="1"/>
        <v>0.5</v>
      </c>
      <c r="P18" s="7">
        <f t="shared" si="2"/>
        <v>0.67200000000000004</v>
      </c>
      <c r="R18" s="7">
        <f t="shared" si="3"/>
        <v>6.5000000000000002E-2</v>
      </c>
      <c r="S18" s="7">
        <f t="shared" si="4"/>
        <v>0.01</v>
      </c>
      <c r="T18" s="7">
        <f t="shared" si="5"/>
        <v>3.7955000000000001</v>
      </c>
      <c r="U18" s="7">
        <f t="shared" si="6"/>
        <v>0.1146177528082289</v>
      </c>
    </row>
    <row r="19" spans="5:21" x14ac:dyDescent="0.3">
      <c r="E19" s="8">
        <v>25.06</v>
      </c>
      <c r="F19" s="8">
        <v>25.06</v>
      </c>
      <c r="G19" s="7">
        <v>0.755</v>
      </c>
      <c r="H19" s="7">
        <v>0.75599999999999989</v>
      </c>
      <c r="I19" s="7">
        <v>7.2999999999999995E-2</v>
      </c>
      <c r="J19" s="7">
        <v>7.2999999999999995E-2</v>
      </c>
      <c r="K19">
        <v>4.266</v>
      </c>
      <c r="L19">
        <v>4.2699999999999996</v>
      </c>
      <c r="N19" s="8">
        <f t="shared" si="0"/>
        <v>25.06</v>
      </c>
      <c r="O19" s="8">
        <f t="shared" si="1"/>
        <v>0.5</v>
      </c>
      <c r="P19" s="7">
        <f t="shared" si="2"/>
        <v>0.75549999999999995</v>
      </c>
      <c r="R19" s="7">
        <f t="shared" si="3"/>
        <v>7.2999999999999995E-2</v>
      </c>
      <c r="S19" s="7">
        <f t="shared" si="4"/>
        <v>0.01</v>
      </c>
      <c r="T19" s="7">
        <f t="shared" si="5"/>
        <v>4.2679999999999998</v>
      </c>
      <c r="U19" s="7">
        <f t="shared" si="6"/>
        <v>0.13032421788579091</v>
      </c>
    </row>
    <row r="20" spans="5:21" x14ac:dyDescent="0.3">
      <c r="E20" s="8">
        <v>26.02</v>
      </c>
      <c r="F20" s="8">
        <v>26.02</v>
      </c>
      <c r="G20" s="7">
        <v>0.83200000000000007</v>
      </c>
      <c r="H20" s="7">
        <v>0.83299999999999996</v>
      </c>
      <c r="I20" s="7">
        <v>0.08</v>
      </c>
      <c r="J20" s="7">
        <v>0.08</v>
      </c>
      <c r="K20">
        <v>4.7030000000000003</v>
      </c>
      <c r="L20">
        <v>4.7069999999999999</v>
      </c>
      <c r="N20" s="8">
        <f t="shared" si="0"/>
        <v>26.02</v>
      </c>
      <c r="O20" s="8">
        <f t="shared" si="1"/>
        <v>0.5</v>
      </c>
      <c r="P20" s="7">
        <f t="shared" si="2"/>
        <v>0.83250000000000002</v>
      </c>
      <c r="R20" s="7">
        <f t="shared" si="3"/>
        <v>0.08</v>
      </c>
      <c r="S20" s="7">
        <f t="shared" si="4"/>
        <v>0.01</v>
      </c>
      <c r="T20" s="7">
        <f t="shared" si="5"/>
        <v>4.7050000000000001</v>
      </c>
      <c r="U20" s="7">
        <f t="shared" si="6"/>
        <v>0.14346331892048883</v>
      </c>
    </row>
    <row r="21" spans="5:21" x14ac:dyDescent="0.3">
      <c r="E21" s="8">
        <v>27.02</v>
      </c>
      <c r="F21" s="8">
        <v>27.02</v>
      </c>
      <c r="G21" s="7">
        <v>0.91200000000000003</v>
      </c>
      <c r="H21" s="7">
        <v>0.91299999999999992</v>
      </c>
      <c r="I21" s="7">
        <v>8.7999999999999995E-2</v>
      </c>
      <c r="J21" s="7">
        <v>8.7999999999999995E-2</v>
      </c>
      <c r="K21">
        <v>5.1610000000000005</v>
      </c>
      <c r="L21">
        <v>5.1619999999999999</v>
      </c>
      <c r="N21" s="8">
        <f t="shared" si="0"/>
        <v>27.02</v>
      </c>
      <c r="O21" s="8">
        <f t="shared" si="1"/>
        <v>0.5</v>
      </c>
      <c r="P21" s="7">
        <f t="shared" si="2"/>
        <v>0.91249999999999998</v>
      </c>
      <c r="R21" s="7">
        <f t="shared" si="3"/>
        <v>8.7999999999999995E-2</v>
      </c>
      <c r="S21" s="7">
        <f t="shared" si="4"/>
        <v>0.01</v>
      </c>
      <c r="T21" s="7">
        <f t="shared" si="5"/>
        <v>5.1615000000000002</v>
      </c>
      <c r="U21" s="7">
        <f t="shared" si="6"/>
        <v>0.15568871851394325</v>
      </c>
    </row>
    <row r="22" spans="5:21" x14ac:dyDescent="0.3">
      <c r="E22" s="8">
        <v>28.08</v>
      </c>
      <c r="F22" s="8">
        <v>28.08</v>
      </c>
      <c r="G22" s="7">
        <v>0.996</v>
      </c>
      <c r="H22" s="7">
        <v>0.998</v>
      </c>
      <c r="I22" s="7">
        <v>9.6000000000000002E-2</v>
      </c>
      <c r="J22" s="7">
        <v>9.6000000000000002E-2</v>
      </c>
      <c r="K22">
        <v>5.6349999999999998</v>
      </c>
      <c r="L22">
        <v>5.6389999999999993</v>
      </c>
      <c r="N22" s="8">
        <f t="shared" si="0"/>
        <v>28.08</v>
      </c>
      <c r="O22" s="8">
        <f t="shared" si="1"/>
        <v>0.5</v>
      </c>
      <c r="P22" s="7">
        <f t="shared" si="2"/>
        <v>0.997</v>
      </c>
      <c r="R22" s="7">
        <f t="shared" si="3"/>
        <v>9.6000000000000002E-2</v>
      </c>
      <c r="S22" s="7">
        <f t="shared" si="4"/>
        <v>0.01</v>
      </c>
      <c r="T22" s="7">
        <f t="shared" si="5"/>
        <v>5.6369999999999996</v>
      </c>
      <c r="U22" s="7">
        <f t="shared" si="6"/>
        <v>0.17148538336977592</v>
      </c>
    </row>
    <row r="23" spans="5:21" x14ac:dyDescent="0.3">
      <c r="E23" s="8">
        <v>29.03</v>
      </c>
      <c r="F23" s="8">
        <v>29.04</v>
      </c>
      <c r="G23" s="7">
        <v>1.052</v>
      </c>
      <c r="H23" s="7">
        <v>1.0529999999999999</v>
      </c>
      <c r="I23">
        <v>0.10100000000000001</v>
      </c>
      <c r="J23">
        <v>0.10100000000000001</v>
      </c>
      <c r="K23" s="7">
        <v>5.9870000000000001</v>
      </c>
      <c r="L23" s="7">
        <v>5.9890000000000008</v>
      </c>
      <c r="N23" s="8">
        <f t="shared" ref="N23:N34" si="7">AVERAGE(E23:F23)</f>
        <v>29.035</v>
      </c>
      <c r="O23" s="8">
        <f t="shared" ref="O23:O34" si="8">(F23-E23)/2+0.5</f>
        <v>0.50499999999999901</v>
      </c>
      <c r="P23" s="7">
        <f t="shared" ref="P23:P34" si="9">AVERAGE(G23:H23)</f>
        <v>1.0525</v>
      </c>
      <c r="R23" s="7">
        <f t="shared" ref="R23:R34" si="10">AVERAGE(I23:J23)</f>
        <v>0.10100000000000001</v>
      </c>
      <c r="S23" s="7">
        <f t="shared" ref="S23:S34" si="11">(J23-I23)/2+0.01</f>
        <v>0.01</v>
      </c>
      <c r="T23" s="7">
        <f t="shared" ref="T23:T34" si="12">AVERAGE(K23:L23)</f>
        <v>5.9880000000000004</v>
      </c>
      <c r="U23" s="7">
        <f t="shared" ref="U23:U34" si="13">(L23-K23)/2+T23*SQRT(0.03^2+0.002^2)</f>
        <v>0.18103875742739428</v>
      </c>
    </row>
    <row r="24" spans="5:21" x14ac:dyDescent="0.3">
      <c r="E24" s="8">
        <v>30.01</v>
      </c>
      <c r="F24" s="8">
        <v>30.02</v>
      </c>
      <c r="G24" s="7">
        <v>1.129</v>
      </c>
      <c r="H24" s="7">
        <v>1.1299999999999999</v>
      </c>
      <c r="I24">
        <v>0.109</v>
      </c>
      <c r="J24">
        <v>0.109</v>
      </c>
      <c r="K24" s="7">
        <v>6.4359999999999999</v>
      </c>
      <c r="L24" s="7">
        <v>6.4369999999999994</v>
      </c>
      <c r="N24" s="8">
        <f t="shared" si="7"/>
        <v>30.015000000000001</v>
      </c>
      <c r="O24" s="8">
        <f t="shared" si="8"/>
        <v>0.50499999999999901</v>
      </c>
      <c r="P24" s="7">
        <f t="shared" si="9"/>
        <v>1.1294999999999999</v>
      </c>
      <c r="R24" s="7">
        <f t="shared" si="10"/>
        <v>0.109</v>
      </c>
      <c r="S24" s="7">
        <f t="shared" si="11"/>
        <v>0.01</v>
      </c>
      <c r="T24" s="7">
        <f t="shared" si="12"/>
        <v>6.4364999999999997</v>
      </c>
      <c r="U24" s="7">
        <f t="shared" si="13"/>
        <v>0.19402362427879416</v>
      </c>
    </row>
    <row r="25" spans="5:21" x14ac:dyDescent="0.3">
      <c r="E25" s="8">
        <v>31.02</v>
      </c>
      <c r="F25" s="8">
        <v>31.02</v>
      </c>
      <c r="G25" s="7">
        <v>1.2070000000000001</v>
      </c>
      <c r="H25" s="7">
        <v>1.208</v>
      </c>
      <c r="I25">
        <v>0.11600000000000001</v>
      </c>
      <c r="J25">
        <v>0.11600000000000001</v>
      </c>
      <c r="K25" s="7">
        <v>6.875</v>
      </c>
      <c r="L25" s="7">
        <v>6.8849999999999998</v>
      </c>
      <c r="N25" s="8">
        <f t="shared" si="7"/>
        <v>31.02</v>
      </c>
      <c r="O25" s="8">
        <f t="shared" si="8"/>
        <v>0.5</v>
      </c>
      <c r="P25" s="7">
        <f t="shared" si="9"/>
        <v>1.2075</v>
      </c>
      <c r="R25" s="7">
        <f t="shared" si="10"/>
        <v>0.11600000000000001</v>
      </c>
      <c r="S25" s="7">
        <f t="shared" si="11"/>
        <v>0.01</v>
      </c>
      <c r="T25" s="7">
        <f t="shared" si="12"/>
        <v>6.88</v>
      </c>
      <c r="U25" s="7">
        <f t="shared" si="13"/>
        <v>0.2118581581664111</v>
      </c>
    </row>
    <row r="26" spans="5:21" x14ac:dyDescent="0.3">
      <c r="E26" s="8">
        <v>32.1</v>
      </c>
      <c r="F26" s="8">
        <v>32.1</v>
      </c>
      <c r="G26" s="7">
        <v>1.2890000000000001</v>
      </c>
      <c r="H26" s="7">
        <v>1.29</v>
      </c>
      <c r="I26">
        <v>0.124</v>
      </c>
      <c r="J26">
        <v>0.124</v>
      </c>
      <c r="K26" s="7">
        <v>7.3529999999999998</v>
      </c>
      <c r="L26" s="7">
        <v>7.3529999999999998</v>
      </c>
      <c r="N26" s="8">
        <f t="shared" si="7"/>
        <v>32.1</v>
      </c>
      <c r="O26" s="8">
        <f t="shared" si="8"/>
        <v>0.5</v>
      </c>
      <c r="P26" s="7">
        <f t="shared" si="9"/>
        <v>1.2895000000000001</v>
      </c>
      <c r="R26" s="7">
        <f t="shared" si="10"/>
        <v>0.124</v>
      </c>
      <c r="S26" s="7">
        <f t="shared" si="11"/>
        <v>0.01</v>
      </c>
      <c r="T26" s="7">
        <f t="shared" si="12"/>
        <v>7.3529999999999998</v>
      </c>
      <c r="U26" s="7">
        <f t="shared" si="13"/>
        <v>0.22107965654035197</v>
      </c>
    </row>
    <row r="27" spans="5:21" x14ac:dyDescent="0.3">
      <c r="E27" s="8">
        <v>33.049999999999997</v>
      </c>
      <c r="F27" s="8">
        <v>33.049999999999997</v>
      </c>
      <c r="G27" s="7">
        <v>1.363</v>
      </c>
      <c r="H27" s="7">
        <v>1.3639999999999999</v>
      </c>
      <c r="I27">
        <v>0.13100000000000001</v>
      </c>
      <c r="J27">
        <v>0.13100000000000001</v>
      </c>
      <c r="K27" s="7">
        <v>7.7549999999999999</v>
      </c>
      <c r="L27" s="7">
        <v>7.7649999999999997</v>
      </c>
      <c r="N27" s="8">
        <f t="shared" si="7"/>
        <v>33.049999999999997</v>
      </c>
      <c r="O27" s="8">
        <f t="shared" si="8"/>
        <v>0.5</v>
      </c>
      <c r="P27" s="7">
        <f t="shared" si="9"/>
        <v>1.3634999999999999</v>
      </c>
      <c r="R27" s="7">
        <f t="shared" si="10"/>
        <v>0.13100000000000001</v>
      </c>
      <c r="S27" s="7">
        <f t="shared" si="11"/>
        <v>0.01</v>
      </c>
      <c r="T27" s="7">
        <f t="shared" si="12"/>
        <v>7.76</v>
      </c>
      <c r="U27" s="7">
        <f t="shared" si="13"/>
        <v>0.2383167597923474</v>
      </c>
    </row>
    <row r="28" spans="5:21" x14ac:dyDescent="0.3">
      <c r="E28" s="8">
        <v>34.04</v>
      </c>
      <c r="F28" s="8">
        <v>34.049999999999997</v>
      </c>
      <c r="G28" s="7">
        <v>1.4370000000000001</v>
      </c>
      <c r="H28" s="7">
        <v>1.4379999999999999</v>
      </c>
      <c r="I28">
        <v>0.13800000000000001</v>
      </c>
      <c r="J28">
        <v>0.13800000000000001</v>
      </c>
      <c r="K28" s="7">
        <v>8.1920000000000002</v>
      </c>
      <c r="L28" s="7">
        <v>8.1930000000000014</v>
      </c>
      <c r="N28" s="8">
        <f t="shared" si="7"/>
        <v>34.045000000000002</v>
      </c>
      <c r="O28" s="8">
        <f t="shared" si="8"/>
        <v>0.50499999999999901</v>
      </c>
      <c r="P28" s="7">
        <f t="shared" si="9"/>
        <v>1.4375</v>
      </c>
      <c r="R28" s="7">
        <f t="shared" si="10"/>
        <v>0.13800000000000001</v>
      </c>
      <c r="S28" s="7">
        <f t="shared" si="11"/>
        <v>0.01</v>
      </c>
      <c r="T28" s="7">
        <f t="shared" si="12"/>
        <v>8.1925000000000008</v>
      </c>
      <c r="U28" s="7">
        <f t="shared" si="13"/>
        <v>0.24682056115964071</v>
      </c>
    </row>
    <row r="29" spans="5:21" x14ac:dyDescent="0.3">
      <c r="E29" s="8">
        <v>35.06</v>
      </c>
      <c r="F29" s="8">
        <v>35.06</v>
      </c>
      <c r="G29" s="7">
        <v>1.512</v>
      </c>
      <c r="H29" s="7">
        <v>1.5129999999999999</v>
      </c>
      <c r="I29">
        <v>0.14599999999999999</v>
      </c>
      <c r="J29">
        <v>0.14599999999999999</v>
      </c>
      <c r="K29" s="7">
        <v>8.6259999999999994</v>
      </c>
      <c r="L29" s="7">
        <v>8.6300000000000008</v>
      </c>
      <c r="N29" s="8">
        <f t="shared" si="7"/>
        <v>35.06</v>
      </c>
      <c r="O29" s="8">
        <f t="shared" si="8"/>
        <v>0.5</v>
      </c>
      <c r="P29" s="7">
        <f t="shared" si="9"/>
        <v>1.5125</v>
      </c>
      <c r="R29" s="7">
        <f t="shared" si="10"/>
        <v>0.14599999999999999</v>
      </c>
      <c r="S29" s="7">
        <f t="shared" si="11"/>
        <v>0.01</v>
      </c>
      <c r="T29" s="7">
        <f t="shared" si="12"/>
        <v>8.6280000000000001</v>
      </c>
      <c r="U29" s="7">
        <f t="shared" si="13"/>
        <v>0.26141456230520355</v>
      </c>
    </row>
    <row r="30" spans="5:21" x14ac:dyDescent="0.3">
      <c r="E30" s="8">
        <v>36.01</v>
      </c>
      <c r="F30" s="8">
        <v>36.020000000000003</v>
      </c>
      <c r="G30" s="7">
        <v>1.6260000000000001</v>
      </c>
      <c r="H30" s="7">
        <v>1.627</v>
      </c>
      <c r="I30">
        <v>0.157</v>
      </c>
      <c r="J30">
        <v>0.157</v>
      </c>
      <c r="K30" s="7">
        <v>9.1979999999999986</v>
      </c>
      <c r="L30" s="7">
        <v>9.2080000000000002</v>
      </c>
      <c r="N30" s="8">
        <f t="shared" si="7"/>
        <v>36.015000000000001</v>
      </c>
      <c r="O30" s="8">
        <f t="shared" si="8"/>
        <v>0.50500000000000256</v>
      </c>
      <c r="P30" s="7">
        <f t="shared" si="9"/>
        <v>1.6265000000000001</v>
      </c>
      <c r="R30" s="7">
        <f t="shared" si="10"/>
        <v>0.157</v>
      </c>
      <c r="S30" s="7">
        <f t="shared" si="11"/>
        <v>0.01</v>
      </c>
      <c r="T30" s="7">
        <f t="shared" si="12"/>
        <v>9.2029999999999994</v>
      </c>
      <c r="U30" s="7">
        <f t="shared" si="13"/>
        <v>0.2817028531403325</v>
      </c>
    </row>
    <row r="31" spans="5:21" x14ac:dyDescent="0.3">
      <c r="E31" s="8">
        <v>37.049999999999997</v>
      </c>
      <c r="F31" s="8">
        <v>37.049999999999997</v>
      </c>
      <c r="G31" s="7">
        <v>1.712</v>
      </c>
      <c r="H31" s="7">
        <v>1.714</v>
      </c>
      <c r="I31">
        <v>0.16500000000000001</v>
      </c>
      <c r="J31">
        <v>0.16500000000000001</v>
      </c>
      <c r="K31" s="7">
        <v>9.6819999999999986</v>
      </c>
      <c r="L31" s="7">
        <v>9.6920000000000002</v>
      </c>
      <c r="N31" s="8">
        <f t="shared" si="7"/>
        <v>37.049999999999997</v>
      </c>
      <c r="O31" s="8">
        <f t="shared" si="8"/>
        <v>0.5</v>
      </c>
      <c r="P31" s="7">
        <f t="shared" si="9"/>
        <v>1.7130000000000001</v>
      </c>
      <c r="R31" s="7">
        <f t="shared" si="10"/>
        <v>0.16500000000000001</v>
      </c>
      <c r="S31" s="7">
        <f t="shared" si="11"/>
        <v>0.01</v>
      </c>
      <c r="T31" s="7">
        <f t="shared" si="12"/>
        <v>9.6869999999999994</v>
      </c>
      <c r="U31" s="7">
        <f t="shared" si="13"/>
        <v>0.29625508403459749</v>
      </c>
    </row>
    <row r="32" spans="5:21" x14ac:dyDescent="0.3">
      <c r="E32">
        <v>38.01</v>
      </c>
      <c r="F32">
        <v>38.020000000000003</v>
      </c>
      <c r="G32">
        <v>1.792</v>
      </c>
      <c r="H32">
        <v>1.794</v>
      </c>
      <c r="I32">
        <v>0.17299999999999999</v>
      </c>
      <c r="J32">
        <v>0.17299999999999999</v>
      </c>
      <c r="K32">
        <v>10.139999999999999</v>
      </c>
      <c r="L32">
        <v>10.15</v>
      </c>
      <c r="N32" s="8">
        <f t="shared" si="7"/>
        <v>38.015000000000001</v>
      </c>
      <c r="O32" s="8">
        <f t="shared" si="8"/>
        <v>0.50500000000000256</v>
      </c>
      <c r="P32" s="7">
        <f t="shared" si="9"/>
        <v>1.7930000000000001</v>
      </c>
      <c r="R32" s="7">
        <f t="shared" si="10"/>
        <v>0.17299999999999999</v>
      </c>
      <c r="S32" s="7">
        <f t="shared" si="11"/>
        <v>0.01</v>
      </c>
      <c r="T32" s="7">
        <f t="shared" si="12"/>
        <v>10.145</v>
      </c>
      <c r="U32" s="7">
        <f t="shared" si="13"/>
        <v>0.31002558351718706</v>
      </c>
    </row>
    <row r="33" spans="5:21" x14ac:dyDescent="0.3">
      <c r="E33">
        <v>39.01</v>
      </c>
      <c r="F33">
        <v>39.020000000000003</v>
      </c>
      <c r="G33">
        <v>1.875</v>
      </c>
      <c r="H33">
        <v>1.877</v>
      </c>
      <c r="I33">
        <v>0.18099999999999999</v>
      </c>
      <c r="J33">
        <v>0.18099999999999999</v>
      </c>
      <c r="K33">
        <v>10.61</v>
      </c>
      <c r="L33">
        <v>10.620000000000001</v>
      </c>
      <c r="N33" s="8">
        <f t="shared" si="7"/>
        <v>39.015000000000001</v>
      </c>
      <c r="O33" s="8">
        <f t="shared" si="8"/>
        <v>0.50500000000000256</v>
      </c>
      <c r="P33" s="7">
        <f t="shared" si="9"/>
        <v>1.8759999999999999</v>
      </c>
      <c r="R33" s="7">
        <f t="shared" si="10"/>
        <v>0.18099999999999999</v>
      </c>
      <c r="S33" s="7">
        <f t="shared" si="11"/>
        <v>0.01</v>
      </c>
      <c r="T33" s="7">
        <f t="shared" si="12"/>
        <v>10.615</v>
      </c>
      <c r="U33" s="7">
        <f t="shared" si="13"/>
        <v>0.32415688211285759</v>
      </c>
    </row>
    <row r="34" spans="5:21" x14ac:dyDescent="0.3">
      <c r="E34">
        <v>39.99</v>
      </c>
      <c r="F34">
        <v>39.99</v>
      </c>
      <c r="G34">
        <v>1.9570000000000001</v>
      </c>
      <c r="H34">
        <v>1.958</v>
      </c>
      <c r="I34">
        <v>0.188</v>
      </c>
      <c r="J34">
        <v>0.188</v>
      </c>
      <c r="K34">
        <v>11.07</v>
      </c>
      <c r="L34">
        <v>11.07</v>
      </c>
      <c r="N34" s="8">
        <f t="shared" si="7"/>
        <v>39.99</v>
      </c>
      <c r="O34" s="8">
        <f t="shared" si="8"/>
        <v>0.5</v>
      </c>
      <c r="P34" s="7">
        <f t="shared" si="9"/>
        <v>1.9575</v>
      </c>
      <c r="R34" s="7">
        <f t="shared" si="10"/>
        <v>0.188</v>
      </c>
      <c r="S34" s="7">
        <f t="shared" si="11"/>
        <v>0.01</v>
      </c>
      <c r="T34" s="7">
        <f t="shared" si="12"/>
        <v>11.07</v>
      </c>
      <c r="U34" s="7">
        <f t="shared" si="13"/>
        <v>0.3328371818171762</v>
      </c>
    </row>
    <row r="35" spans="5:21" x14ac:dyDescent="0.3">
      <c r="F35" s="7"/>
    </row>
    <row r="36" spans="5:21" x14ac:dyDescent="0.3">
      <c r="F36" s="7"/>
    </row>
    <row r="37" spans="5:21" x14ac:dyDescent="0.3">
      <c r="F37" s="7"/>
    </row>
  </sheetData>
  <mergeCells count="16">
    <mergeCell ref="N6:U6"/>
    <mergeCell ref="E8:F8"/>
    <mergeCell ref="G8:H8"/>
    <mergeCell ref="I8:J8"/>
    <mergeCell ref="K8:L8"/>
    <mergeCell ref="N8:O8"/>
    <mergeCell ref="P8:Q8"/>
    <mergeCell ref="R8:S8"/>
    <mergeCell ref="T8:U8"/>
    <mergeCell ref="E5:L5"/>
    <mergeCell ref="N5:U5"/>
    <mergeCell ref="A1:C1"/>
    <mergeCell ref="E3:L3"/>
    <mergeCell ref="N3:U3"/>
    <mergeCell ref="E4:L4"/>
    <mergeCell ref="N4:U4"/>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F2374-53DE-46C9-881B-C6743F4ED69D}">
  <sheetPr codeName="Sheet4"/>
  <dimension ref="A1:U37"/>
  <sheetViews>
    <sheetView workbookViewId="0">
      <selection activeCell="G11" sqref="G11:L19"/>
    </sheetView>
  </sheetViews>
  <sheetFormatPr defaultRowHeight="14.4" x14ac:dyDescent="0.3"/>
  <cols>
    <col min="1" max="1" width="23.21875" bestFit="1" customWidth="1"/>
    <col min="2" max="2" width="16.33203125" bestFit="1" customWidth="1"/>
    <col min="3" max="3" width="20.6640625" customWidth="1"/>
    <col min="5" max="6" width="7" bestFit="1" customWidth="1"/>
    <col min="7" max="7" width="7.21875" customWidth="1"/>
    <col min="8" max="8" width="8.5546875" bestFit="1" customWidth="1"/>
    <col min="9" max="9" width="9.21875" customWidth="1"/>
    <col min="10" max="10" width="8.109375" customWidth="1"/>
    <col min="11" max="12" width="6.109375"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1" t="s">
        <v>32</v>
      </c>
      <c r="B1" s="11"/>
      <c r="C1" s="11"/>
    </row>
    <row r="3" spans="1:21" x14ac:dyDescent="0.3">
      <c r="A3" s="1" t="s">
        <v>26</v>
      </c>
      <c r="E3" s="16" t="s">
        <v>51</v>
      </c>
      <c r="F3" s="16"/>
      <c r="G3" s="16"/>
      <c r="H3" s="16"/>
      <c r="I3" s="16"/>
      <c r="J3" s="16"/>
      <c r="K3" s="16"/>
      <c r="L3" s="16"/>
      <c r="N3" s="16" t="s">
        <v>52</v>
      </c>
      <c r="O3" s="16"/>
      <c r="P3" s="16"/>
      <c r="Q3" s="16"/>
      <c r="R3" s="16"/>
      <c r="S3" s="16"/>
      <c r="T3" s="16"/>
      <c r="U3" s="16"/>
    </row>
    <row r="4" spans="1:21" x14ac:dyDescent="0.3">
      <c r="A4" s="1"/>
      <c r="E4" s="13" t="s">
        <v>53</v>
      </c>
      <c r="F4" s="13"/>
      <c r="G4" s="13"/>
      <c r="H4" s="13"/>
      <c r="I4" s="13"/>
      <c r="J4" s="13"/>
      <c r="K4" s="13"/>
      <c r="L4" s="13"/>
      <c r="N4" s="13" t="s">
        <v>60</v>
      </c>
      <c r="O4" s="13"/>
      <c r="P4" s="13"/>
      <c r="Q4" s="13"/>
      <c r="R4" s="13"/>
      <c r="S4" s="13"/>
      <c r="T4" s="13"/>
      <c r="U4" s="13"/>
    </row>
    <row r="5" spans="1:21" x14ac:dyDescent="0.3">
      <c r="A5" s="1" t="s">
        <v>27</v>
      </c>
      <c r="B5" t="s">
        <v>2</v>
      </c>
      <c r="E5" s="13" t="s">
        <v>56</v>
      </c>
      <c r="F5" s="13"/>
      <c r="G5" s="13"/>
      <c r="H5" s="13"/>
      <c r="I5" s="13"/>
      <c r="J5" s="13"/>
      <c r="K5" s="13"/>
      <c r="L5" s="13"/>
      <c r="N5" s="13" t="s">
        <v>59</v>
      </c>
      <c r="O5" s="13"/>
      <c r="P5" s="13"/>
      <c r="Q5" s="13"/>
      <c r="R5" s="13"/>
      <c r="S5" s="13"/>
      <c r="T5" s="13"/>
      <c r="U5" s="13"/>
    </row>
    <row r="6" spans="1:21" x14ac:dyDescent="0.3">
      <c r="A6" s="1" t="s">
        <v>28</v>
      </c>
      <c r="B6" t="s">
        <v>8</v>
      </c>
      <c r="C6" t="s">
        <v>69</v>
      </c>
      <c r="N6" s="13" t="s">
        <v>62</v>
      </c>
      <c r="O6" s="13"/>
      <c r="P6" s="13"/>
      <c r="Q6" s="13"/>
      <c r="R6" s="13"/>
      <c r="S6" s="13"/>
      <c r="T6" s="13"/>
      <c r="U6" s="13"/>
    </row>
    <row r="7" spans="1:21" x14ac:dyDescent="0.3">
      <c r="A7" s="1" t="s">
        <v>29</v>
      </c>
      <c r="B7" t="s">
        <v>3</v>
      </c>
    </row>
    <row r="8" spans="1:21" x14ac:dyDescent="0.3">
      <c r="A8" s="1" t="s">
        <v>30</v>
      </c>
      <c r="B8" t="s">
        <v>4</v>
      </c>
      <c r="E8" s="14" t="s">
        <v>66</v>
      </c>
      <c r="F8" s="15"/>
      <c r="G8" s="14" t="s">
        <v>63</v>
      </c>
      <c r="H8" s="15"/>
      <c r="I8" s="14" t="s">
        <v>0</v>
      </c>
      <c r="J8" s="15"/>
      <c r="K8" s="14" t="s">
        <v>1</v>
      </c>
      <c r="L8" s="15"/>
      <c r="N8" s="14" t="s">
        <v>33</v>
      </c>
      <c r="O8" s="15"/>
      <c r="P8" s="14" t="s">
        <v>1</v>
      </c>
      <c r="Q8" s="15"/>
      <c r="R8" s="14" t="s">
        <v>0</v>
      </c>
      <c r="S8" s="15"/>
      <c r="T8" s="14" t="s">
        <v>1</v>
      </c>
      <c r="U8" s="15"/>
    </row>
    <row r="9" spans="1:21" x14ac:dyDescent="0.3">
      <c r="A9" s="1" t="s">
        <v>49</v>
      </c>
      <c r="B9" t="s">
        <v>5</v>
      </c>
      <c r="E9" s="2" t="s">
        <v>16</v>
      </c>
      <c r="F9" s="3" t="s">
        <v>14</v>
      </c>
      <c r="G9" s="2" t="s">
        <v>23</v>
      </c>
      <c r="H9" s="3" t="s">
        <v>17</v>
      </c>
      <c r="I9" s="2" t="s">
        <v>24</v>
      </c>
      <c r="J9" s="3" t="s">
        <v>19</v>
      </c>
      <c r="K9" s="2" t="s">
        <v>6</v>
      </c>
      <c r="L9" s="3"/>
      <c r="N9" s="2" t="s">
        <v>34</v>
      </c>
      <c r="O9" s="3" t="s">
        <v>25</v>
      </c>
      <c r="P9" s="2" t="s">
        <v>23</v>
      </c>
      <c r="Q9" s="3" t="s">
        <v>58</v>
      </c>
      <c r="R9" s="2" t="s">
        <v>24</v>
      </c>
      <c r="S9" s="3" t="s">
        <v>57</v>
      </c>
      <c r="T9" s="2" t="s">
        <v>6</v>
      </c>
      <c r="U9" s="3" t="s">
        <v>61</v>
      </c>
    </row>
    <row r="10" spans="1:21" x14ac:dyDescent="0.3">
      <c r="A10" s="1" t="s">
        <v>50</v>
      </c>
      <c r="E10" s="4" t="s">
        <v>54</v>
      </c>
      <c r="F10" s="5" t="s">
        <v>55</v>
      </c>
      <c r="G10" s="4" t="s">
        <v>47</v>
      </c>
      <c r="H10" s="5" t="s">
        <v>48</v>
      </c>
      <c r="I10" s="4" t="s">
        <v>47</v>
      </c>
      <c r="J10" s="5" t="s">
        <v>48</v>
      </c>
      <c r="K10" s="4" t="s">
        <v>47</v>
      </c>
      <c r="L10" s="5" t="s">
        <v>48</v>
      </c>
      <c r="N10" s="4" t="s">
        <v>14</v>
      </c>
      <c r="O10" s="5" t="s">
        <v>15</v>
      </c>
      <c r="P10" s="6" t="s">
        <v>17</v>
      </c>
      <c r="Q10" s="5" t="s">
        <v>18</v>
      </c>
      <c r="R10" s="4" t="s">
        <v>19</v>
      </c>
      <c r="S10" s="5" t="s">
        <v>20</v>
      </c>
      <c r="T10" s="4" t="s">
        <v>17</v>
      </c>
      <c r="U10" s="5" t="s">
        <v>18</v>
      </c>
    </row>
    <row r="11" spans="1:21" x14ac:dyDescent="0.3">
      <c r="A11" s="1"/>
      <c r="E11" s="8">
        <v>25</v>
      </c>
      <c r="F11" s="8">
        <v>25</v>
      </c>
      <c r="G11" s="7">
        <v>0.84</v>
      </c>
      <c r="H11" s="7">
        <v>0.84</v>
      </c>
      <c r="I11" s="7">
        <v>8.1000000000000003E-2</v>
      </c>
      <c r="J11" s="7">
        <v>8.1000000000000003E-2</v>
      </c>
      <c r="K11" s="7">
        <v>4.423</v>
      </c>
      <c r="L11" s="7">
        <v>4.4249999999999998</v>
      </c>
      <c r="N11" s="8">
        <f>AVERAGE(E11:F11)</f>
        <v>25</v>
      </c>
      <c r="O11" s="8">
        <f>(F11-E11)/2+0.5</f>
        <v>0.5</v>
      </c>
      <c r="P11" s="7">
        <f>AVERAGE(G11:H11)</f>
        <v>0.84</v>
      </c>
      <c r="R11" s="7">
        <f>AVERAGE(I11:J11)</f>
        <v>8.1000000000000003E-2</v>
      </c>
      <c r="S11" s="7">
        <f>(J11-I11)/2+0.01</f>
        <v>0.01</v>
      </c>
      <c r="T11" s="7">
        <f>AVERAGE(K11:L11)</f>
        <v>4.4239999999999995</v>
      </c>
      <c r="U11" s="7">
        <f>(L11-K11)/2+T11*SQRT(0.03^2+0.002^2)</f>
        <v>0.13401460635584336</v>
      </c>
    </row>
    <row r="12" spans="1:21" x14ac:dyDescent="0.3">
      <c r="A12" s="1" t="s">
        <v>65</v>
      </c>
      <c r="B12" s="9">
        <v>25.99</v>
      </c>
      <c r="C12" s="9" t="s">
        <v>31</v>
      </c>
      <c r="E12" s="8">
        <v>23</v>
      </c>
      <c r="F12" s="8">
        <v>23</v>
      </c>
      <c r="G12" s="7">
        <v>0.89</v>
      </c>
      <c r="H12" s="7">
        <v>0.89100000000000001</v>
      </c>
      <c r="I12" s="7">
        <v>8.5999999999999993E-2</v>
      </c>
      <c r="J12" s="7">
        <v>8.5999999999999993E-2</v>
      </c>
      <c r="K12" s="7">
        <v>4.6749999999999998</v>
      </c>
      <c r="L12" s="7">
        <v>4.68</v>
      </c>
      <c r="N12" s="8">
        <f t="shared" ref="N12:N19" si="0">AVERAGE(E12:F12)</f>
        <v>23</v>
      </c>
      <c r="O12" s="8">
        <f t="shared" ref="O12:O19" si="1">(F12-E12)/2+0.5</f>
        <v>0.5</v>
      </c>
      <c r="P12" s="7">
        <f t="shared" ref="P12:P19" si="2">AVERAGE(G12:H12)</f>
        <v>0.89050000000000007</v>
      </c>
      <c r="R12" s="7">
        <f t="shared" ref="R12:R19" si="3">AVERAGE(I12:J12)</f>
        <v>8.5999999999999993E-2</v>
      </c>
      <c r="S12" s="7">
        <f t="shared" ref="S12:S19" si="4">(J12-I12)/2+0.01</f>
        <v>0.01</v>
      </c>
      <c r="T12" s="7">
        <f t="shared" ref="T12:T19" si="5">AVERAGE(K12:L12)</f>
        <v>4.6775000000000002</v>
      </c>
      <c r="U12" s="7">
        <f t="shared" ref="U12:U19" si="6">(L12-K12)/2+T12*SQRT(0.03^2+0.002^2)</f>
        <v>0.14313648761967851</v>
      </c>
    </row>
    <row r="13" spans="1:21" x14ac:dyDescent="0.3">
      <c r="E13" s="8">
        <v>20.010000000000002</v>
      </c>
      <c r="F13" s="8">
        <v>20.010000000000002</v>
      </c>
      <c r="G13" s="7">
        <v>0.91600000000000004</v>
      </c>
      <c r="H13" s="7">
        <v>0.91700000000000004</v>
      </c>
      <c r="I13" s="7">
        <v>8.7999999999999995E-2</v>
      </c>
      <c r="J13" s="7">
        <v>8.7999999999999995E-2</v>
      </c>
      <c r="K13" s="7">
        <v>4.8410000000000002</v>
      </c>
      <c r="L13" s="7">
        <v>4.8449999999999998</v>
      </c>
      <c r="N13" s="8">
        <f t="shared" si="0"/>
        <v>20.010000000000002</v>
      </c>
      <c r="O13" s="8">
        <f t="shared" si="1"/>
        <v>0.5</v>
      </c>
      <c r="P13" s="7">
        <f t="shared" si="2"/>
        <v>0.91650000000000009</v>
      </c>
      <c r="R13" s="7">
        <f t="shared" si="3"/>
        <v>8.7999999999999995E-2</v>
      </c>
      <c r="S13" s="7">
        <f t="shared" si="4"/>
        <v>0.01</v>
      </c>
      <c r="T13" s="7">
        <f t="shared" si="5"/>
        <v>4.843</v>
      </c>
      <c r="U13" s="7">
        <f t="shared" si="6"/>
        <v>0.14761250872091977</v>
      </c>
    </row>
    <row r="14" spans="1:21" x14ac:dyDescent="0.3">
      <c r="E14" s="8">
        <v>16.989999999999998</v>
      </c>
      <c r="F14" s="8">
        <v>16.989999999999998</v>
      </c>
      <c r="G14" s="7">
        <v>0.97</v>
      </c>
      <c r="H14" s="7">
        <v>0.97099999999999997</v>
      </c>
      <c r="I14" s="7">
        <v>9.2999999999999999E-2</v>
      </c>
      <c r="J14" s="7">
        <v>9.4E-2</v>
      </c>
      <c r="K14" s="7">
        <v>5.1280000000000001</v>
      </c>
      <c r="L14" s="7">
        <v>5.1319999999999997</v>
      </c>
      <c r="N14" s="8">
        <f t="shared" si="0"/>
        <v>16.989999999999998</v>
      </c>
      <c r="O14" s="8">
        <f t="shared" si="1"/>
        <v>0.5</v>
      </c>
      <c r="P14" s="7">
        <f t="shared" si="2"/>
        <v>0.97049999999999992</v>
      </c>
      <c r="R14" s="7">
        <f t="shared" si="3"/>
        <v>9.35E-2</v>
      </c>
      <c r="S14" s="7">
        <f t="shared" si="4"/>
        <v>1.0500000000000001E-2</v>
      </c>
      <c r="T14" s="7">
        <f t="shared" si="5"/>
        <v>5.13</v>
      </c>
      <c r="U14" s="7">
        <f t="shared" si="6"/>
        <v>0.1562416208421058</v>
      </c>
    </row>
    <row r="15" spans="1:21" x14ac:dyDescent="0.3">
      <c r="E15" s="8">
        <v>14.99</v>
      </c>
      <c r="F15" s="8">
        <v>15</v>
      </c>
      <c r="G15" s="7">
        <v>0.99199999999999999</v>
      </c>
      <c r="H15" s="7">
        <v>0.99299999999999999</v>
      </c>
      <c r="I15" s="7">
        <v>9.5000000000000001E-2</v>
      </c>
      <c r="J15" s="7">
        <v>9.6000000000000002E-2</v>
      </c>
      <c r="K15" s="7">
        <v>5.2510000000000003</v>
      </c>
      <c r="L15" s="7">
        <v>5.2539999999999996</v>
      </c>
      <c r="N15" s="8">
        <f t="shared" si="0"/>
        <v>14.995000000000001</v>
      </c>
      <c r="O15" s="8">
        <f t="shared" si="1"/>
        <v>0.50499999999999989</v>
      </c>
      <c r="P15" s="7">
        <f t="shared" si="2"/>
        <v>0.99249999999999994</v>
      </c>
      <c r="R15" s="7">
        <f t="shared" si="3"/>
        <v>9.5500000000000002E-2</v>
      </c>
      <c r="S15" s="7">
        <f t="shared" si="4"/>
        <v>1.0500000000000001E-2</v>
      </c>
      <c r="T15" s="7">
        <f t="shared" si="5"/>
        <v>5.2524999999999995</v>
      </c>
      <c r="U15" s="7">
        <f t="shared" si="6"/>
        <v>0.15942477845480699</v>
      </c>
    </row>
    <row r="16" spans="1:21" x14ac:dyDescent="0.3">
      <c r="E16" s="8">
        <v>12</v>
      </c>
      <c r="F16" s="8">
        <v>12</v>
      </c>
      <c r="G16" s="7">
        <v>1.034</v>
      </c>
      <c r="H16" s="7">
        <v>1.0349999999999999</v>
      </c>
      <c r="I16" s="7">
        <v>0.1</v>
      </c>
      <c r="J16" s="7">
        <v>0.10100000000000001</v>
      </c>
      <c r="K16" s="7">
        <v>5.5110000000000001</v>
      </c>
      <c r="L16" s="7">
        <v>5.516</v>
      </c>
      <c r="N16" s="8">
        <f t="shared" si="0"/>
        <v>12</v>
      </c>
      <c r="O16" s="8">
        <f t="shared" si="1"/>
        <v>0.5</v>
      </c>
      <c r="P16" s="7">
        <f t="shared" si="2"/>
        <v>1.0345</v>
      </c>
      <c r="R16" s="7">
        <f t="shared" si="3"/>
        <v>0.10050000000000001</v>
      </c>
      <c r="S16" s="7">
        <f t="shared" si="4"/>
        <v>1.0500000000000001E-2</v>
      </c>
      <c r="T16" s="7">
        <f t="shared" si="5"/>
        <v>5.5135000000000005</v>
      </c>
      <c r="U16" s="7">
        <f t="shared" si="6"/>
        <v>0.16827215916431801</v>
      </c>
    </row>
    <row r="17" spans="5:21" x14ac:dyDescent="0.3">
      <c r="E17" s="8">
        <v>10</v>
      </c>
      <c r="F17" s="8">
        <v>10</v>
      </c>
      <c r="G17" s="7">
        <v>1.0569999999999999</v>
      </c>
      <c r="H17" s="7">
        <v>1.0580000000000001</v>
      </c>
      <c r="I17" s="7">
        <v>0.10199999999999999</v>
      </c>
      <c r="J17" s="7">
        <v>0.10199999999999999</v>
      </c>
      <c r="K17" s="7">
        <v>5.6459999999999999</v>
      </c>
      <c r="L17" s="7">
        <v>5.6529999999999996</v>
      </c>
      <c r="N17" s="8">
        <f t="shared" si="0"/>
        <v>10</v>
      </c>
      <c r="O17" s="8">
        <f t="shared" si="1"/>
        <v>0.5</v>
      </c>
      <c r="P17" s="7">
        <f t="shared" si="2"/>
        <v>1.0575000000000001</v>
      </c>
      <c r="R17" s="7">
        <f t="shared" si="3"/>
        <v>0.10199999999999999</v>
      </c>
      <c r="S17" s="7">
        <f t="shared" si="4"/>
        <v>0.01</v>
      </c>
      <c r="T17" s="7">
        <f t="shared" si="5"/>
        <v>5.6494999999999997</v>
      </c>
      <c r="U17" s="7">
        <f t="shared" si="6"/>
        <v>0.1733612157792353</v>
      </c>
    </row>
    <row r="18" spans="5:21" x14ac:dyDescent="0.3">
      <c r="E18" s="8">
        <v>6.99</v>
      </c>
      <c r="F18" s="8">
        <v>7</v>
      </c>
      <c r="G18" s="7">
        <v>1.1000000000000001</v>
      </c>
      <c r="H18" s="7">
        <v>1.1000000000000001</v>
      </c>
      <c r="I18" s="7">
        <v>0.106</v>
      </c>
      <c r="J18" s="7">
        <v>0.106</v>
      </c>
      <c r="K18" s="7">
        <v>5.8339999999999996</v>
      </c>
      <c r="L18" s="7">
        <v>5.835</v>
      </c>
      <c r="N18" s="8">
        <f t="shared" si="0"/>
        <v>6.9950000000000001</v>
      </c>
      <c r="O18" s="8">
        <f t="shared" si="1"/>
        <v>0.50499999999999989</v>
      </c>
      <c r="P18" s="7">
        <f t="shared" si="2"/>
        <v>1.1000000000000001</v>
      </c>
      <c r="R18" s="7">
        <f t="shared" si="3"/>
        <v>0.106</v>
      </c>
      <c r="S18" s="7">
        <f t="shared" si="4"/>
        <v>0.01</v>
      </c>
      <c r="T18" s="7">
        <f t="shared" si="5"/>
        <v>5.8345000000000002</v>
      </c>
      <c r="U18" s="7">
        <f t="shared" si="6"/>
        <v>0.17592353543923364</v>
      </c>
    </row>
    <row r="19" spans="5:21" x14ac:dyDescent="0.3">
      <c r="E19" s="8">
        <v>24.99</v>
      </c>
      <c r="F19" s="8">
        <v>25</v>
      </c>
      <c r="G19" s="7">
        <v>0.84</v>
      </c>
      <c r="H19" s="7">
        <v>0.84099999999999997</v>
      </c>
      <c r="I19" s="7">
        <v>8.1000000000000003E-2</v>
      </c>
      <c r="J19" s="7">
        <v>8.1000000000000003E-2</v>
      </c>
      <c r="K19" s="7">
        <v>4.43</v>
      </c>
      <c r="L19" s="7">
        <v>4.4320000000000004</v>
      </c>
      <c r="N19" s="8">
        <f t="shared" si="0"/>
        <v>24.994999999999997</v>
      </c>
      <c r="O19" s="8">
        <f t="shared" si="1"/>
        <v>0.50500000000000078</v>
      </c>
      <c r="P19" s="7">
        <f t="shared" si="2"/>
        <v>0.84050000000000002</v>
      </c>
      <c r="R19" s="7">
        <f t="shared" si="3"/>
        <v>8.1000000000000003E-2</v>
      </c>
      <c r="S19" s="7">
        <f t="shared" si="4"/>
        <v>0.01</v>
      </c>
      <c r="T19" s="7">
        <f t="shared" si="5"/>
        <v>4.431</v>
      </c>
      <c r="U19" s="7">
        <f t="shared" si="6"/>
        <v>0.13422507250514104</v>
      </c>
    </row>
    <row r="20" spans="5:21" x14ac:dyDescent="0.3">
      <c r="E20" s="8"/>
      <c r="F20" s="8"/>
      <c r="N20" s="8"/>
      <c r="O20" s="8"/>
      <c r="P20" s="7"/>
      <c r="R20" s="7"/>
      <c r="S20" s="7"/>
      <c r="T20" s="7"/>
      <c r="U20" s="7"/>
    </row>
    <row r="21" spans="5:21" x14ac:dyDescent="0.3">
      <c r="E21" s="8"/>
      <c r="F21" s="8"/>
      <c r="G21" s="7"/>
      <c r="H21" s="7"/>
      <c r="I21" s="7"/>
      <c r="J21" s="7"/>
      <c r="K21" s="8"/>
      <c r="L21" s="8"/>
      <c r="N21" s="8"/>
      <c r="O21" s="8"/>
      <c r="P21" s="7"/>
      <c r="R21" s="7"/>
      <c r="S21" s="7"/>
      <c r="T21" s="7"/>
      <c r="U21" s="7"/>
    </row>
    <row r="22" spans="5:21" x14ac:dyDescent="0.3">
      <c r="E22" s="8"/>
      <c r="F22" s="8"/>
      <c r="G22" s="7"/>
      <c r="H22" s="7"/>
      <c r="I22" s="7"/>
      <c r="J22" s="7"/>
      <c r="K22" s="8"/>
      <c r="L22" s="8"/>
      <c r="N22" s="8"/>
      <c r="O22" s="8"/>
      <c r="P22" s="7"/>
      <c r="R22" s="7"/>
      <c r="S22" s="7"/>
      <c r="T22" s="7"/>
      <c r="U22" s="7"/>
    </row>
    <row r="23" spans="5:21" x14ac:dyDescent="0.3">
      <c r="E23" s="8"/>
      <c r="F23" s="8"/>
      <c r="G23" s="7"/>
      <c r="H23" s="7"/>
      <c r="I23" s="7"/>
      <c r="J23" s="7"/>
      <c r="K23" s="8"/>
      <c r="L23" s="8"/>
      <c r="N23" s="8"/>
      <c r="O23" s="8"/>
      <c r="P23" s="7"/>
      <c r="R23" s="7"/>
      <c r="S23" s="7"/>
      <c r="T23" s="7"/>
      <c r="U23" s="7"/>
    </row>
    <row r="24" spans="5:21" x14ac:dyDescent="0.3">
      <c r="E24" s="8"/>
      <c r="F24" s="8"/>
      <c r="G24" s="7"/>
      <c r="H24" s="7"/>
      <c r="I24" s="7"/>
      <c r="J24" s="7"/>
      <c r="K24" s="8"/>
      <c r="L24" s="8"/>
      <c r="N24" s="8"/>
      <c r="O24" s="8"/>
      <c r="P24" s="7"/>
      <c r="R24" s="7"/>
      <c r="S24" s="7"/>
      <c r="T24" s="7"/>
      <c r="U24" s="7"/>
    </row>
    <row r="25" spans="5:21" x14ac:dyDescent="0.3">
      <c r="E25" s="8"/>
      <c r="F25" s="8"/>
      <c r="G25" s="7"/>
      <c r="H25" s="7"/>
      <c r="I25" s="7"/>
      <c r="J25" s="7"/>
      <c r="K25" s="8"/>
      <c r="L25" s="8"/>
      <c r="N25" s="8"/>
      <c r="O25" s="8"/>
      <c r="P25" s="7"/>
      <c r="R25" s="7"/>
      <c r="S25" s="7"/>
      <c r="T25" s="7"/>
      <c r="U25" s="7"/>
    </row>
    <row r="26" spans="5:21" x14ac:dyDescent="0.3">
      <c r="E26" s="8"/>
      <c r="F26" s="8"/>
      <c r="G26" s="7"/>
      <c r="H26" s="7"/>
      <c r="I26" s="7"/>
      <c r="J26" s="7"/>
      <c r="K26" s="8"/>
      <c r="L26" s="8"/>
      <c r="N26" s="8"/>
      <c r="O26" s="8"/>
      <c r="P26" s="7"/>
      <c r="R26" s="7"/>
      <c r="S26" s="7"/>
      <c r="T26" s="7"/>
      <c r="U26" s="7"/>
    </row>
    <row r="27" spans="5:21" x14ac:dyDescent="0.3">
      <c r="E27" s="8"/>
      <c r="F27" s="8"/>
      <c r="G27" s="7"/>
      <c r="H27" s="7"/>
      <c r="I27" s="7"/>
      <c r="J27" s="7"/>
      <c r="K27" s="8"/>
      <c r="L27" s="8"/>
      <c r="N27" s="8"/>
      <c r="O27" s="8"/>
      <c r="P27" s="7"/>
      <c r="R27" s="7"/>
      <c r="S27" s="7"/>
      <c r="T27" s="7"/>
      <c r="U27" s="7"/>
    </row>
    <row r="28" spans="5:21" x14ac:dyDescent="0.3">
      <c r="E28" s="8"/>
      <c r="F28" s="8"/>
      <c r="G28" s="7"/>
      <c r="H28" s="7"/>
      <c r="I28" s="7"/>
      <c r="J28" s="7"/>
      <c r="K28" s="8"/>
      <c r="L28" s="8"/>
      <c r="N28" s="8"/>
      <c r="O28" s="8"/>
      <c r="P28" s="7"/>
      <c r="R28" s="7"/>
      <c r="S28" s="7"/>
      <c r="T28" s="7"/>
      <c r="U28" s="7"/>
    </row>
    <row r="29" spans="5:21" x14ac:dyDescent="0.3">
      <c r="E29" s="8"/>
      <c r="F29" s="8"/>
      <c r="G29" s="7"/>
      <c r="H29" s="7"/>
      <c r="I29" s="7"/>
      <c r="J29" s="7"/>
      <c r="K29" s="8"/>
      <c r="L29" s="8"/>
      <c r="N29" s="8"/>
      <c r="O29" s="8"/>
      <c r="P29" s="7"/>
      <c r="R29" s="7"/>
      <c r="S29" s="7"/>
      <c r="T29" s="7"/>
      <c r="U29" s="7"/>
    </row>
    <row r="30" spans="5:21" x14ac:dyDescent="0.3">
      <c r="E30" s="8"/>
      <c r="F30" s="8"/>
      <c r="G30" s="7"/>
      <c r="H30" s="7"/>
      <c r="I30" s="7"/>
      <c r="J30" s="7"/>
      <c r="K30" s="8"/>
      <c r="L30" s="8"/>
      <c r="N30" s="8"/>
      <c r="O30" s="8"/>
      <c r="P30" s="7"/>
      <c r="R30" s="7"/>
      <c r="S30" s="7"/>
      <c r="T30" s="7"/>
      <c r="U30" s="7"/>
    </row>
    <row r="35" spans="6:6" x14ac:dyDescent="0.3">
      <c r="F35" s="7"/>
    </row>
    <row r="36" spans="6:6" x14ac:dyDescent="0.3">
      <c r="F36" s="7"/>
    </row>
    <row r="37" spans="6:6" x14ac:dyDescent="0.3">
      <c r="F37" s="7"/>
    </row>
  </sheetData>
  <mergeCells count="16">
    <mergeCell ref="N6:U6"/>
    <mergeCell ref="E8:F8"/>
    <mergeCell ref="G8:H8"/>
    <mergeCell ref="I8:J8"/>
    <mergeCell ref="K8:L8"/>
    <mergeCell ref="N8:O8"/>
    <mergeCell ref="P8:Q8"/>
    <mergeCell ref="R8:S8"/>
    <mergeCell ref="T8:U8"/>
    <mergeCell ref="E5:L5"/>
    <mergeCell ref="N5:U5"/>
    <mergeCell ref="A1:C1"/>
    <mergeCell ref="E3:L3"/>
    <mergeCell ref="N3:U3"/>
    <mergeCell ref="E4:L4"/>
    <mergeCell ref="N4:U4"/>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Information</vt:lpstr>
      <vt:lpstr>OpticalPower_vs_Current_20ºC</vt:lpstr>
      <vt:lpstr>OpticalPower_vs_Current_25º</vt:lpstr>
      <vt:lpstr>OpticalPower_vs_Temp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dc:creator>
  <cp:keywords>Measurement, Laser, Diode, Roithner, S9850MG</cp:keywords>
  <cp:lastModifiedBy>NBFO</cp:lastModifiedBy>
  <dcterms:created xsi:type="dcterms:W3CDTF">2015-06-05T18:17:20Z</dcterms:created>
  <dcterms:modified xsi:type="dcterms:W3CDTF">2025-01-02T13:31:42Z</dcterms:modified>
  <cp:category>Laser Diode</cp:category>
</cp:coreProperties>
</file>