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705MG\"/>
    </mc:Choice>
  </mc:AlternateContent>
  <xr:revisionPtr revIDLastSave="0" documentId="13_ncr:1_{9823B7BB-C192-434C-83CC-DD8A1A640B35}" xr6:coauthVersionLast="47" xr6:coauthVersionMax="47" xr10:uidLastSave="{00000000-0000-0000-0000-000000000000}"/>
  <bookViews>
    <workbookView xWindow="-108" yWindow="-108" windowWidth="23256" windowHeight="12576" activeTab="3" xr2:uid="{00000000-000D-0000-FFFF-FFFF00000000}"/>
  </bookViews>
  <sheets>
    <sheet name="Information" sheetId="5" r:id="rId1"/>
    <sheet name="OpticalPower_vs_Current_20ºC" sheetId="6" r:id="rId2"/>
    <sheet name="OpticalPower_vs_Current_25º" sheetId="7" r:id="rId3"/>
    <sheet name="OpticalPower_vs_Temp"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9" i="8" l="1"/>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U14" i="8"/>
  <c r="T14" i="8"/>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<sst xmlns="http://schemas.openxmlformats.org/spreadsheetml/2006/main" count="211" uniqueCount="70">
  <si>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</si>
  <si>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</si>
  <si>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</si>
  <si>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</si>
  <si>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</si>
  <si>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</si>
  <si>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</si>
  <si>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</si>
  <si>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</si>
  <si>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</si>
  <si>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</si>
  <si>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</si>
  <si>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</si>
  <si>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</si>
  <si>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</si>
  <si>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</si>
  <si>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</si>
  <si>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</si>
  <si>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</si>
  <si>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</si>
  <si>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</si>
  <si>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</si>
  <si>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</si>
  <si>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</si>
  <si>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</si>
  <si>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</si>
  <si>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</si>
  <si>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</si>
  <si>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</si>
  <si>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</si>
  <si>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</si>
  <si>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</si>
  <si>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</si>
  <si>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</si>
  <si>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</si>
  <si>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</si>
  <si>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</si>
  <si>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</si>
  <si>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</si>
  <si>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</si>
  <si>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</si>
  <si>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</si>
  <si>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</si>
  <si>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</si>
  <si>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</si>
  <si>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</si>
  <si>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</si>
  <si>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</si>
  <si>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</si>
  <si>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</si>
  <si>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</si>
  <si>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</si>
  <si>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</si>
  <si>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</si>
  <si>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</si>
  <si>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</si>
  <si>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</si>
  <si>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</si>
  <si>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</si>
  <si>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</si>
  <si>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</si>
  <si>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</si>
  <si>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</si>
  <si>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</si>
  <si>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</si>
  <si>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</si>
  <si>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</si>
  <si>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</si>
  <si>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S6705MG</t>
  </si>
  <si>
    <t>(Set to 673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</si>
</sst>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_€"/>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165" fontId="0" fillId="0" borderId="0" xfId="0" applyNumberFormat="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c:v>
                  </c:pt>
                  <c:pt idx="2">
                    <c:v>0.5</c:v>
                  </c:pt>
                  <c:pt idx="3">
                    <c:v>0.50499999999999901</c:v>
                  </c:pt>
                  <c:pt idx="4">
                    <c:v>0.50500000000000078</c:v>
                  </c:pt>
                  <c:pt idx="5">
                    <c:v>0.5</c:v>
                  </c:pt>
                  <c:pt idx="6">
                    <c:v>0.50500000000000078</c:v>
                  </c:pt>
                  <c:pt idx="7">
                    <c:v>0.50499999999999901</c:v>
                  </c:pt>
                  <c:pt idx="8">
                    <c:v>0.5</c:v>
                  </c:pt>
                  <c:pt idx="9">
                    <c:v>0.5</c:v>
                  </c:pt>
                  <c:pt idx="10">
                    <c:v>0.5</c:v>
                  </c:pt>
                  <c:pt idx="11">
                    <c:v>0.5</c:v>
                  </c:pt>
                  <c:pt idx="12">
                    <c:v>0.5</c:v>
                  </c:pt>
                  <c:pt idx="13">
                    <c:v>0.5</c:v>
                  </c:pt>
                </c:numCache>
              </c:numRef>
            </c:plus>
            <c:minus>
              <c:numRef>
                <c:f>OpticalPower_vs_Current_20ºC!$O$11:$O$30</c:f>
                <c:numCache>
                  <c:formatCode>General</c:formatCode>
                  <c:ptCount val="20"/>
                  <c:pt idx="0">
                    <c:v>0.5</c:v>
                  </c:pt>
                  <c:pt idx="1">
                    <c:v>0.5</c:v>
                  </c:pt>
                  <c:pt idx="2">
                    <c:v>0.5</c:v>
                  </c:pt>
                  <c:pt idx="3">
                    <c:v>0.50499999999999901</c:v>
                  </c:pt>
                  <c:pt idx="4">
                    <c:v>0.50500000000000078</c:v>
                  </c:pt>
                  <c:pt idx="5">
                    <c:v>0.5</c:v>
                  </c:pt>
                  <c:pt idx="6">
                    <c:v>0.50500000000000078</c:v>
                  </c:pt>
                  <c:pt idx="7">
                    <c:v>0.50499999999999901</c:v>
                  </c:pt>
                  <c:pt idx="8">
                    <c:v>0.5</c:v>
                  </c:pt>
                  <c:pt idx="9">
                    <c:v>0.5</c:v>
                  </c:pt>
                  <c:pt idx="10">
                    <c:v>0.5</c:v>
                  </c:pt>
                  <c:pt idx="11">
                    <c:v>0.5</c:v>
                  </c:pt>
                  <c:pt idx="12">
                    <c:v>0.5</c:v>
                  </c:pt>
                  <c:pt idx="13">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1.5367930118210806E-2</c:v>
                  </c:pt>
                  <c:pt idx="1">
                    <c:v>3.3193518403447385E-2</c:v>
                  </c:pt>
                  <c:pt idx="2">
                    <c:v>5.2680571729332305E-2</c:v>
                  </c:pt>
                  <c:pt idx="3">
                    <c:v>7.087476156667738E-2</c:v>
                  </c:pt>
                  <c:pt idx="4">
                    <c:v>8.6475421987914594E-2</c:v>
                  </c:pt>
                  <c:pt idx="5">
                    <c:v>0.10527094368039437</c:v>
                  </c:pt>
                  <c:pt idx="6">
                    <c:v>0.124242963709901</c:v>
                  </c:pt>
                  <c:pt idx="7">
                    <c:v>0.14209861858789458</c:v>
                  </c:pt>
                  <c:pt idx="8">
                    <c:v>0.16266806925302216</c:v>
                  </c:pt>
                  <c:pt idx="9">
                    <c:v>0.17905046108593517</c:v>
                  </c:pt>
                  <c:pt idx="10">
                    <c:v>0.19938328022852264</c:v>
                  </c:pt>
                  <c:pt idx="11">
                    <c:v>0.21750953444132651</c:v>
                  </c:pt>
                  <c:pt idx="12">
                    <c:v>0.23605672095272526</c:v>
                  </c:pt>
                  <c:pt idx="13">
                    <c:v>0.2565098064663397</c:v>
                  </c:pt>
                </c:numCache>
              </c:numRef>
            </c:plus>
            <c:minus>
              <c:numRef>
                <c:f>OpticalPower_vs_Current_20ºC!$U$11:$U$30</c:f>
                <c:numCache>
                  <c:formatCode>General</c:formatCode>
                  <c:ptCount val="20"/>
                  <c:pt idx="0">
                    <c:v>1.5367930118210806E-2</c:v>
                  </c:pt>
                  <c:pt idx="1">
                    <c:v>3.3193518403447385E-2</c:v>
                  </c:pt>
                  <c:pt idx="2">
                    <c:v>5.2680571729332305E-2</c:v>
                  </c:pt>
                  <c:pt idx="3">
                    <c:v>7.087476156667738E-2</c:v>
                  </c:pt>
                  <c:pt idx="4">
                    <c:v>8.6475421987914594E-2</c:v>
                  </c:pt>
                  <c:pt idx="5">
                    <c:v>0.10527094368039437</c:v>
                  </c:pt>
                  <c:pt idx="6">
                    <c:v>0.124242963709901</c:v>
                  </c:pt>
                  <c:pt idx="7">
                    <c:v>0.14209861858789458</c:v>
                  </c:pt>
                  <c:pt idx="8">
                    <c:v>0.16266806925302216</c:v>
                  </c:pt>
                  <c:pt idx="9">
                    <c:v>0.17905046108593517</c:v>
                  </c:pt>
                  <c:pt idx="10">
                    <c:v>0.19938328022852264</c:v>
                  </c:pt>
                  <c:pt idx="11">
                    <c:v>0.21750953444132651</c:v>
                  </c:pt>
                  <c:pt idx="12">
                    <c:v>0.23605672095272526</c:v>
                  </c:pt>
                  <c:pt idx="13">
                    <c:v>0.2565098064663397</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23.98</c:v>
                </c:pt>
                <c:pt idx="1">
                  <c:v>25.02</c:v>
                </c:pt>
                <c:pt idx="2">
                  <c:v>26.11</c:v>
                </c:pt>
                <c:pt idx="3">
                  <c:v>27.105</c:v>
                </c:pt>
                <c:pt idx="4">
                  <c:v>27.994999999999997</c:v>
                </c:pt>
                <c:pt idx="5">
                  <c:v>29</c:v>
                </c:pt>
                <c:pt idx="6">
                  <c:v>30.024999999999999</c:v>
                </c:pt>
                <c:pt idx="7">
                  <c:v>31.015000000000001</c:v>
                </c:pt>
                <c:pt idx="8">
                  <c:v>32.1</c:v>
                </c:pt>
                <c:pt idx="9">
                  <c:v>33</c:v>
                </c:pt>
                <c:pt idx="10">
                  <c:v>34.03</c:v>
                </c:pt>
                <c:pt idx="11">
                  <c:v>35.01</c:v>
                </c:pt>
                <c:pt idx="12">
                  <c:v>36.020000000000003</c:v>
                </c:pt>
                <c:pt idx="13">
                  <c:v>37.04</c:v>
                </c:pt>
              </c:numCache>
            </c:numRef>
          </c:xVal>
          <c:yVal>
            <c:numRef>
              <c:f>OpticalPower_vs_Current_20ºC!$T$11:$T$31</c:f>
              <c:numCache>
                <c:formatCode>0.000</c:formatCode>
                <c:ptCount val="21"/>
                <c:pt idx="0">
                  <c:v>0.4945</c:v>
                </c:pt>
                <c:pt idx="1">
                  <c:v>1.1040000000000001</c:v>
                </c:pt>
                <c:pt idx="2">
                  <c:v>1.7355</c:v>
                </c:pt>
                <c:pt idx="3">
                  <c:v>2.3239999999999998</c:v>
                </c:pt>
                <c:pt idx="4">
                  <c:v>2.8594999999999997</c:v>
                </c:pt>
                <c:pt idx="5">
                  <c:v>3.468</c:v>
                </c:pt>
                <c:pt idx="6">
                  <c:v>4.0990000000000002</c:v>
                </c:pt>
                <c:pt idx="7">
                  <c:v>4.7095000000000002</c:v>
                </c:pt>
                <c:pt idx="8">
                  <c:v>5.3770000000000007</c:v>
                </c:pt>
                <c:pt idx="9">
                  <c:v>5.9384999999999994</c:v>
                </c:pt>
                <c:pt idx="10">
                  <c:v>6.5815000000000001</c:v>
                </c:pt>
                <c:pt idx="11">
                  <c:v>7.2010000000000005</c:v>
                </c:pt>
                <c:pt idx="12">
                  <c:v>7.8345000000000002</c:v>
                </c:pt>
                <c:pt idx="13">
                  <c:v>8.4815000000000005</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c:v>
                  </c:pt>
                  <c:pt idx="4">
                    <c:v>0.50499999999999901</c:v>
                  </c:pt>
                  <c:pt idx="5">
                    <c:v>0.5</c:v>
                  </c:pt>
                  <c:pt idx="6">
                    <c:v>0.50500000000000078</c:v>
                  </c:pt>
                  <c:pt idx="7">
                    <c:v>0.5</c:v>
                  </c:pt>
                  <c:pt idx="8">
                    <c:v>0.5</c:v>
                  </c:pt>
                  <c:pt idx="9">
                    <c:v>0.50500000000000256</c:v>
                  </c:pt>
                  <c:pt idx="10">
                    <c:v>0.50499999999999901</c:v>
                  </c:pt>
                  <c:pt idx="11">
                    <c:v>0.5</c:v>
                  </c:pt>
                </c:numCache>
              </c:numRef>
            </c:plus>
            <c:minus>
              <c:numRef>
                <c:f>OpticalPower_vs_Current_25º!$O$11:$O$31</c:f>
                <c:numCache>
                  <c:formatCode>General</c:formatCode>
                  <c:ptCount val="21"/>
                  <c:pt idx="0">
                    <c:v>0.5</c:v>
                  </c:pt>
                  <c:pt idx="1">
                    <c:v>0.5</c:v>
                  </c:pt>
                  <c:pt idx="2">
                    <c:v>0.5</c:v>
                  </c:pt>
                  <c:pt idx="3">
                    <c:v>0.5</c:v>
                  </c:pt>
                  <c:pt idx="4">
                    <c:v>0.50499999999999901</c:v>
                  </c:pt>
                  <c:pt idx="5">
                    <c:v>0.5</c:v>
                  </c:pt>
                  <c:pt idx="6">
                    <c:v>0.50500000000000078</c:v>
                  </c:pt>
                  <c:pt idx="7">
                    <c:v>0.5</c:v>
                  </c:pt>
                  <c:pt idx="8">
                    <c:v>0.5</c:v>
                  </c:pt>
                  <c:pt idx="9">
                    <c:v>0.50500000000000256</c:v>
                  </c:pt>
                  <c:pt idx="10">
                    <c:v>0.50499999999999901</c:v>
                  </c:pt>
                  <c:pt idx="11">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3.1788190982907673E-3</c:v>
                  </c:pt>
                  <c:pt idx="1">
                    <c:v>8.4264484109162173E-3</c:v>
                  </c:pt>
                  <c:pt idx="2">
                    <c:v>2.5654606060531569E-2</c:v>
                  </c:pt>
                  <c:pt idx="3">
                    <c:v>4.4356026755227471E-2</c:v>
                  </c:pt>
                  <c:pt idx="4">
                    <c:v>6.4590843680517512E-2</c:v>
                  </c:pt>
                  <c:pt idx="5">
                    <c:v>8.2991598447645962E-2</c:v>
                  </c:pt>
                  <c:pt idx="6">
                    <c:v>0.10165905133007146</c:v>
                  </c:pt>
                  <c:pt idx="7">
                    <c:v>0.12210823562417204</c:v>
                  </c:pt>
                  <c:pt idx="8">
                    <c:v>0.1407194565405977</c:v>
                  </c:pt>
                  <c:pt idx="9">
                    <c:v>0.16271374072383388</c:v>
                  </c:pt>
                  <c:pt idx="10">
                    <c:v>0.18064789172155613</c:v>
                  </c:pt>
                  <c:pt idx="11">
                    <c:v>0.1999506442713874</c:v>
                  </c:pt>
                </c:numCache>
              </c:numRef>
            </c:plus>
            <c:minus>
              <c:numRef>
                <c:f>OpticalPower_vs_Current_25º!$U$11:$U$31</c:f>
                <c:numCache>
                  <c:formatCode>General</c:formatCode>
                  <c:ptCount val="21"/>
                  <c:pt idx="0">
                    <c:v>3.1788190982907673E-3</c:v>
                  </c:pt>
                  <c:pt idx="1">
                    <c:v>8.4264484109162173E-3</c:v>
                  </c:pt>
                  <c:pt idx="2">
                    <c:v>2.5654606060531569E-2</c:v>
                  </c:pt>
                  <c:pt idx="3">
                    <c:v>4.4356026755227471E-2</c:v>
                  </c:pt>
                  <c:pt idx="4">
                    <c:v>6.4590843680517512E-2</c:v>
                  </c:pt>
                  <c:pt idx="5">
                    <c:v>8.2991598447645962E-2</c:v>
                  </c:pt>
                  <c:pt idx="6">
                    <c:v>0.10165905133007146</c:v>
                  </c:pt>
                  <c:pt idx="7">
                    <c:v>0.12210823562417204</c:v>
                  </c:pt>
                  <c:pt idx="8">
                    <c:v>0.1407194565405977</c:v>
                  </c:pt>
                  <c:pt idx="9">
                    <c:v>0.16271374072383388</c:v>
                  </c:pt>
                  <c:pt idx="10">
                    <c:v>0.18064789172155613</c:v>
                  </c:pt>
                  <c:pt idx="11">
                    <c:v>0.1999506442713874</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24</c:v>
                </c:pt>
                <c:pt idx="1">
                  <c:v>25</c:v>
                </c:pt>
                <c:pt idx="2">
                  <c:v>26.01</c:v>
                </c:pt>
                <c:pt idx="3">
                  <c:v>27.01</c:v>
                </c:pt>
                <c:pt idx="4">
                  <c:v>28.074999999999999</c:v>
                </c:pt>
                <c:pt idx="5">
                  <c:v>29.04</c:v>
                </c:pt>
                <c:pt idx="6">
                  <c:v>30.024999999999999</c:v>
                </c:pt>
                <c:pt idx="7">
                  <c:v>31.05</c:v>
                </c:pt>
                <c:pt idx="8">
                  <c:v>32.01</c:v>
                </c:pt>
                <c:pt idx="9">
                  <c:v>33.015000000000001</c:v>
                </c:pt>
                <c:pt idx="10">
                  <c:v>34.025000000000006</c:v>
                </c:pt>
                <c:pt idx="11">
                  <c:v>34.99</c:v>
                </c:pt>
              </c:numCache>
            </c:numRef>
          </c:xVal>
          <c:yVal>
            <c:numRef>
              <c:f>OpticalPower_vs_Current_25º!$T$11:$T$31</c:f>
              <c:numCache>
                <c:formatCode>0.000</c:formatCode>
                <c:ptCount val="21"/>
                <c:pt idx="0">
                  <c:v>0.10239999999999999</c:v>
                </c:pt>
                <c:pt idx="1">
                  <c:v>0.247</c:v>
                </c:pt>
                <c:pt idx="2">
                  <c:v>0.82</c:v>
                </c:pt>
                <c:pt idx="3">
                  <c:v>1.4420000000000002</c:v>
                </c:pt>
                <c:pt idx="4">
                  <c:v>2.1150000000000002</c:v>
                </c:pt>
                <c:pt idx="5">
                  <c:v>2.7270000000000003</c:v>
                </c:pt>
                <c:pt idx="6">
                  <c:v>3.3645</c:v>
                </c:pt>
                <c:pt idx="7">
                  <c:v>4.0280000000000005</c:v>
                </c:pt>
                <c:pt idx="8">
                  <c:v>4.6470000000000002</c:v>
                </c:pt>
                <c:pt idx="9">
                  <c:v>5.3120000000000003</c:v>
                </c:pt>
                <c:pt idx="10">
                  <c:v>5.9749999999999996</c:v>
                </c:pt>
                <c:pt idx="11">
                  <c:v>6.617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36"/>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OpticalPower_vs_Temp!$O$11:$O$30</c:f>
                <c:numCache>
                  <c:formatCode>General</c:formatCode>
                  <c:ptCount val="20"/>
                  <c:pt idx="0">
                    <c:v>0.5</c:v>
                  </c:pt>
                  <c:pt idx="1">
                    <c:v>0.5</c:v>
                  </c:pt>
                  <c:pt idx="2">
                    <c:v>0.5</c:v>
                  </c:pt>
                  <c:pt idx="3">
                    <c:v>0.5</c:v>
                  </c:pt>
                  <c:pt idx="4">
                    <c:v>0.5</c:v>
                  </c:pt>
                  <c:pt idx="5">
                    <c:v>0.5</c:v>
                  </c:pt>
                  <c:pt idx="6">
                    <c:v>0.5</c:v>
                  </c:pt>
                  <c:pt idx="7">
                    <c:v>0.50499999999999989</c:v>
                  </c:pt>
                  <c:pt idx="8">
                    <c:v>0.5</c:v>
                  </c:pt>
                </c:numCache>
              </c:numRef>
            </c:plus>
            <c:minus>
              <c:numRef>
                <c:f>OpticalPower_vs_Temp!$O$11:$O$30</c:f>
                <c:numCache>
                  <c:formatCode>General</c:formatCode>
                  <c:ptCount val="20"/>
                  <c:pt idx="0">
                    <c:v>0.5</c:v>
                  </c:pt>
                  <c:pt idx="1">
                    <c:v>0.5</c:v>
                  </c:pt>
                  <c:pt idx="2">
                    <c:v>0.5</c:v>
                  </c:pt>
                  <c:pt idx="3">
                    <c:v>0.5</c:v>
                  </c:pt>
                  <c:pt idx="4">
                    <c:v>0.5</c:v>
                  </c:pt>
                  <c:pt idx="5">
                    <c:v>0.5</c:v>
                  </c:pt>
                  <c:pt idx="6">
                    <c:v>0.5</c:v>
                  </c:pt>
                  <c:pt idx="7">
                    <c:v>0.50499999999999989</c:v>
                  </c:pt>
                  <c:pt idx="8">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OpticalPower_vs_Temp!$U$11:$U$30</c:f>
                <c:numCache>
                  <c:formatCode>General</c:formatCode>
                  <c:ptCount val="20"/>
                  <c:pt idx="0">
                    <c:v>0.12363773063525263</c:v>
                  </c:pt>
                  <c:pt idx="1">
                    <c:v>0.13085371289687164</c:v>
                  </c:pt>
                  <c:pt idx="2">
                    <c:v>0.14234695376897583</c:v>
                  </c:pt>
                  <c:pt idx="3">
                    <c:v>0.15262972849178247</c:v>
                  </c:pt>
                  <c:pt idx="4">
                    <c:v>0.15836464526929409</c:v>
                  </c:pt>
                  <c:pt idx="5">
                    <c:v>0.16843695384280391</c:v>
                  </c:pt>
                  <c:pt idx="6">
                    <c:v>0.174356171396369</c:v>
                  </c:pt>
                  <c:pt idx="7">
                    <c:v>0.1856428473386898</c:v>
                  </c:pt>
                  <c:pt idx="8">
                    <c:v>0.12535152642238673</c:v>
                  </c:pt>
                </c:numCache>
              </c:numRef>
            </c:plus>
            <c:minus>
              <c:numRef>
                <c:f>OpticalPower_vs_Temp!$U$11:$U$30</c:f>
                <c:numCache>
                  <c:formatCode>General</c:formatCode>
                  <c:ptCount val="20"/>
                  <c:pt idx="0">
                    <c:v>0.12363773063525263</c:v>
                  </c:pt>
                  <c:pt idx="1">
                    <c:v>0.13085371289687164</c:v>
                  </c:pt>
                  <c:pt idx="2">
                    <c:v>0.14234695376897583</c:v>
                  </c:pt>
                  <c:pt idx="3">
                    <c:v>0.15262972849178247</c:v>
                  </c:pt>
                  <c:pt idx="4">
                    <c:v>0.15836464526929409</c:v>
                  </c:pt>
                  <c:pt idx="5">
                    <c:v>0.16843695384280391</c:v>
                  </c:pt>
                  <c:pt idx="6">
                    <c:v>0.174356171396369</c:v>
                  </c:pt>
                  <c:pt idx="7">
                    <c:v>0.1856428473386898</c:v>
                  </c:pt>
                  <c:pt idx="8">
                    <c:v>0.12535152642238673</c:v>
                  </c:pt>
                </c:numCache>
              </c:numRef>
            </c:minus>
            <c:spPr>
              <a:noFill/>
              <a:ln w="9525" cap="flat" cmpd="sng" algn="ctr">
                <a:solidFill>
                  <a:schemeClr val="tx1">
                    <a:lumMod val="65000"/>
                    <a:lumOff val="35000"/>
                  </a:schemeClr>
                </a:solidFill>
                <a:round/>
              </a:ln>
              <a:effectLst/>
            </c:spPr>
          </c:errBars>
          <c:xVal>
            <c:numRef>
              <c:f>OpticalPower_vs_Temp!$N$11:$N$31</c:f>
              <c:numCache>
                <c:formatCode>0.00</c:formatCode>
                <c:ptCount val="21"/>
                <c:pt idx="0">
                  <c:v>25</c:v>
                </c:pt>
                <c:pt idx="1">
                  <c:v>23</c:v>
                </c:pt>
                <c:pt idx="2">
                  <c:v>20</c:v>
                </c:pt>
                <c:pt idx="3">
                  <c:v>16.989999999999998</c:v>
                </c:pt>
                <c:pt idx="4">
                  <c:v>15.01</c:v>
                </c:pt>
                <c:pt idx="5">
                  <c:v>12</c:v>
                </c:pt>
                <c:pt idx="6">
                  <c:v>10</c:v>
                </c:pt>
                <c:pt idx="7">
                  <c:v>6.9950000000000001</c:v>
                </c:pt>
                <c:pt idx="8">
                  <c:v>25</c:v>
                </c:pt>
              </c:numCache>
            </c:numRef>
          </c:xVal>
          <c:yVal>
            <c:numRef>
              <c:f>OpticalPower_vs_Temp!$T$11:$T$31</c:f>
              <c:numCache>
                <c:formatCode>0.000</c:formatCode>
                <c:ptCount val="21"/>
                <c:pt idx="0">
                  <c:v>4.0954999999999995</c:v>
                </c:pt>
                <c:pt idx="1">
                  <c:v>4.3354999999999997</c:v>
                </c:pt>
                <c:pt idx="2">
                  <c:v>4.6844999999999999</c:v>
                </c:pt>
                <c:pt idx="3">
                  <c:v>5.0265000000000004</c:v>
                </c:pt>
                <c:pt idx="4">
                  <c:v>5.2505000000000006</c:v>
                </c:pt>
                <c:pt idx="5">
                  <c:v>5.5854999999999997</c:v>
                </c:pt>
                <c:pt idx="6">
                  <c:v>5.7990000000000004</c:v>
                </c:pt>
                <c:pt idx="7">
                  <c:v>6.1245000000000003</c:v>
                </c:pt>
                <c:pt idx="8">
                  <c:v>4.1524999999999999</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7"/>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20" sqref="B20"/>
    </sheetView>
  </sheetViews>
  <sheetFormatPr defaultRowHeight="14.4" x14ac:dyDescent="0.3"/>
  <cols>
    <col min="1" max="1" width="23.33203125" customWidth="1"/>
    <col min="2" max="2" width="9.44140625" bestFit="1" customWidth="1"/>
    <col min="3" max="3" width="14.33203125" customWidth="1"/>
  </cols>
  <sheetData>
    <row r="1" spans="1:3" ht="25.8" x14ac:dyDescent="0.5">
      <c r="A1" s="11" t="s">
        <v>14</v>
      </c>
      <c r="B1" s="11"/>
      <c r="C1" s="11"/>
    </row>
    <row r="2" spans="1:3" ht="18" x14ac:dyDescent="0.35">
      <c r="A2" s="12" t="s">
        <v>44</v>
      </c>
      <c r="B2" s="12"/>
      <c r="C2" s="12"/>
    </row>
    <row r="4" spans="1:3" x14ac:dyDescent="0.3">
      <c r="A4" s="1" t="s">
        <v>9</v>
      </c>
      <c r="B4" s="13" t="s">
        <v>10</v>
      </c>
      <c r="C4" s="13"/>
    </row>
    <row r="5" spans="1:3" x14ac:dyDescent="0.3">
      <c r="A5" s="1" t="s">
        <v>36</v>
      </c>
      <c r="B5" s="13" t="s">
        <v>68</v>
      </c>
      <c r="C5" s="13"/>
    </row>
    <row r="6" spans="1:3" x14ac:dyDescent="0.3">
      <c r="A6" s="1" t="s">
        <v>37</v>
      </c>
      <c r="B6" s="13" t="s">
        <v>38</v>
      </c>
      <c r="C6" s="13"/>
    </row>
    <row r="7" spans="1:3" x14ac:dyDescent="0.3">
      <c r="A7" s="1"/>
    </row>
    <row r="8" spans="1:3" x14ac:dyDescent="0.3">
      <c r="A8" s="1" t="s">
        <v>22</v>
      </c>
      <c r="B8" t="s">
        <v>23</v>
      </c>
    </row>
    <row r="10" spans="1:3" x14ac:dyDescent="0.3">
      <c r="A10" s="1" t="s">
        <v>11</v>
      </c>
      <c r="B10">
        <v>670</v>
      </c>
      <c r="C10" t="s">
        <v>12</v>
      </c>
    </row>
    <row r="11" spans="1:3" x14ac:dyDescent="0.3">
      <c r="A11" s="1" t="s">
        <v>13</v>
      </c>
      <c r="B11">
        <v>7</v>
      </c>
      <c r="C11" t="s">
        <v>6</v>
      </c>
    </row>
    <row r="13" spans="1:3" x14ac:dyDescent="0.3">
      <c r="A13" s="1" t="s">
        <v>39</v>
      </c>
      <c r="B13">
        <v>24</v>
      </c>
      <c r="C13" t="s">
        <v>32</v>
      </c>
    </row>
    <row r="14" spans="1:3" x14ac:dyDescent="0.3">
      <c r="A14" s="1" t="s">
        <v>40</v>
      </c>
      <c r="B14">
        <v>34</v>
      </c>
      <c r="C14" t="s">
        <v>32</v>
      </c>
    </row>
    <row r="15" spans="1:3" x14ac:dyDescent="0.3">
      <c r="A15" s="1" t="s">
        <v>45</v>
      </c>
      <c r="B15">
        <v>0.5</v>
      </c>
      <c r="C15" t="s">
        <v>41</v>
      </c>
    </row>
    <row r="16" spans="1:3" x14ac:dyDescent="0.3">
      <c r="A16" s="1"/>
    </row>
    <row r="17" spans="1:3" x14ac:dyDescent="0.3">
      <c r="A17" s="1" t="s">
        <v>42</v>
      </c>
    </row>
    <row r="18" spans="1:3" x14ac:dyDescent="0.3">
      <c r="A18" s="1" t="s">
        <v>46</v>
      </c>
      <c r="B18">
        <v>9</v>
      </c>
      <c r="C18" t="s">
        <v>43</v>
      </c>
    </row>
    <row r="19" spans="1:3" x14ac:dyDescent="0.3">
      <c r="A19" s="1" t="s">
        <v>47</v>
      </c>
      <c r="B19">
        <v>32</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D25" sqref="D25"/>
    </sheetView>
  </sheetViews>
  <sheetFormatPr defaultRowHeight="14.4" x14ac:dyDescent="0.3"/>
  <cols>
    <col min="1" max="1" width="23.21875" bestFit="1" customWidth="1"/>
    <col min="2" max="2" width="16.33203125" bestFit="1" customWidth="1"/>
    <col min="3" max="3" width="20.6640625" customWidth="1"/>
    <col min="5"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23.98</v>
      </c>
      <c r="F11" s="8">
        <v>23.98</v>
      </c>
      <c r="G11" s="7">
        <v>0.25600000000000001</v>
      </c>
      <c r="H11" s="7">
        <v>0.25600000000000001</v>
      </c>
      <c r="I11" s="7">
        <v>2.5000000000000001E-2</v>
      </c>
      <c r="J11" s="7">
        <v>2.5000000000000001E-2</v>
      </c>
      <c r="K11" s="7">
        <v>0.49399999999999999</v>
      </c>
      <c r="L11" s="7">
        <v>0.495</v>
      </c>
      <c r="N11" s="8">
        <f>AVERAGE(E11:F11)</f>
        <v>23.98</v>
      </c>
      <c r="O11" s="8">
        <f>(F11-E11)/2+0.5</f>
        <v>0.5</v>
      </c>
      <c r="P11" s="7">
        <f>AVERAGE(G11:H11)</f>
        <v>0.25600000000000001</v>
      </c>
      <c r="R11" s="7">
        <f>AVERAGE(I11:J11)</f>
        <v>2.5000000000000001E-2</v>
      </c>
      <c r="S11" s="7">
        <f>(J11-I11)/2+0.01</f>
        <v>0.01</v>
      </c>
      <c r="T11" s="7">
        <f>AVERAGE(K11:L11)</f>
        <v>0.4945</v>
      </c>
      <c r="U11" s="7">
        <f>(L11-K11)/2+T11*SQRT(0.03^2+0.002^2)</f>
        <v>1.5367930118210806E-2</v>
      </c>
    </row>
    <row r="12" spans="1:21" x14ac:dyDescent="0.3">
      <c r="A12" s="1" t="s">
        <v>65</v>
      </c>
      <c r="B12" s="9">
        <v>19.995000000000001</v>
      </c>
      <c r="C12" s="9" t="s">
        <v>7</v>
      </c>
      <c r="E12" s="8">
        <v>25.02</v>
      </c>
      <c r="F12" s="8">
        <v>25.02</v>
      </c>
      <c r="G12" s="7">
        <v>0.56899999999999995</v>
      </c>
      <c r="H12" s="7">
        <v>0.56999999999999995</v>
      </c>
      <c r="I12" s="7">
        <v>5.5E-2</v>
      </c>
      <c r="J12" s="7">
        <v>5.5E-2</v>
      </c>
      <c r="K12" s="7">
        <v>1.1040000000000001</v>
      </c>
      <c r="L12" s="7">
        <v>1.1040000000000001</v>
      </c>
      <c r="N12" s="8">
        <f t="shared" ref="N12:N24" si="0">AVERAGE(E12:F12)</f>
        <v>25.02</v>
      </c>
      <c r="O12" s="8">
        <f t="shared" ref="O12:O24" si="1">(F12-E12)/2+0.5</f>
        <v>0.5</v>
      </c>
      <c r="P12" s="7">
        <f t="shared" ref="P12:P24" si="2">AVERAGE(G12:H12)</f>
        <v>0.5694999999999999</v>
      </c>
      <c r="R12" s="7">
        <f t="shared" ref="R12:R24" si="3">AVERAGE(I12:J12)</f>
        <v>5.5E-2</v>
      </c>
      <c r="S12" s="7">
        <f t="shared" ref="S12:S24" si="4">(J12-I12)/2+0.01</f>
        <v>0.01</v>
      </c>
      <c r="T12" s="7">
        <f t="shared" ref="T12:T24" si="5">AVERAGE(K12:L12)</f>
        <v>1.1040000000000001</v>
      </c>
      <c r="U12" s="7">
        <f t="shared" ref="U12:U24" si="6">(L12-K12)/2+T12*SQRT(0.03^2+0.002^2)</f>
        <v>3.3193518403447385E-2</v>
      </c>
    </row>
    <row r="13" spans="1:21" x14ac:dyDescent="0.3">
      <c r="E13" s="8">
        <v>26.11</v>
      </c>
      <c r="F13" s="8">
        <v>26.11</v>
      </c>
      <c r="G13" s="7">
        <v>0.89700000000000002</v>
      </c>
      <c r="H13" s="7">
        <v>0.89800000000000002</v>
      </c>
      <c r="I13" s="7">
        <v>8.5999999999999993E-2</v>
      </c>
      <c r="J13" s="7">
        <v>8.6999999999999994E-2</v>
      </c>
      <c r="K13" s="7">
        <v>1.7350000000000001</v>
      </c>
      <c r="L13" s="7">
        <v>1.736</v>
      </c>
      <c r="N13" s="8">
        <f t="shared" si="0"/>
        <v>26.11</v>
      </c>
      <c r="O13" s="8">
        <f t="shared" si="1"/>
        <v>0.5</v>
      </c>
      <c r="P13" s="7">
        <f t="shared" si="2"/>
        <v>0.89749999999999996</v>
      </c>
      <c r="R13" s="7">
        <f t="shared" si="3"/>
        <v>8.6499999999999994E-2</v>
      </c>
      <c r="S13" s="7">
        <f t="shared" si="4"/>
        <v>1.0500000000000001E-2</v>
      </c>
      <c r="T13" s="7">
        <f t="shared" si="5"/>
        <v>1.7355</v>
      </c>
      <c r="U13" s="7">
        <f t="shared" si="6"/>
        <v>5.2680571729332305E-2</v>
      </c>
    </row>
    <row r="14" spans="1:21" x14ac:dyDescent="0.3">
      <c r="E14" s="8">
        <v>27.1</v>
      </c>
      <c r="F14" s="8">
        <v>27.11</v>
      </c>
      <c r="G14" s="7">
        <v>1.204</v>
      </c>
      <c r="H14" s="7">
        <v>1.204</v>
      </c>
      <c r="I14" s="7">
        <v>0.11600000000000001</v>
      </c>
      <c r="J14" s="7">
        <v>0.11600000000000001</v>
      </c>
      <c r="K14" s="7">
        <v>2.323</v>
      </c>
      <c r="L14" s="7">
        <v>2.3250000000000002</v>
      </c>
      <c r="N14" s="8">
        <f t="shared" si="0"/>
        <v>27.105</v>
      </c>
      <c r="O14" s="8">
        <f t="shared" si="1"/>
        <v>0.50499999999999901</v>
      </c>
      <c r="P14" s="7">
        <f t="shared" si="2"/>
        <v>1.204</v>
      </c>
      <c r="R14" s="7">
        <f t="shared" si="3"/>
        <v>0.11600000000000001</v>
      </c>
      <c r="S14" s="7">
        <f t="shared" si="4"/>
        <v>0.01</v>
      </c>
      <c r="T14" s="7">
        <f t="shared" si="5"/>
        <v>2.3239999999999998</v>
      </c>
      <c r="U14" s="7">
        <f t="shared" si="6"/>
        <v>7.087476156667738E-2</v>
      </c>
    </row>
    <row r="15" spans="1:21" x14ac:dyDescent="0.3">
      <c r="E15" s="8">
        <v>27.99</v>
      </c>
      <c r="F15" s="8">
        <v>28</v>
      </c>
      <c r="G15" s="7">
        <v>1.482</v>
      </c>
      <c r="H15" s="7">
        <v>1.4830000000000001</v>
      </c>
      <c r="I15" s="7">
        <v>0.14299999999999999</v>
      </c>
      <c r="J15" s="7">
        <v>0.14299999999999999</v>
      </c>
      <c r="K15" s="7">
        <v>2.859</v>
      </c>
      <c r="L15" s="7">
        <v>2.86</v>
      </c>
      <c r="N15" s="8">
        <f t="shared" si="0"/>
        <v>27.994999999999997</v>
      </c>
      <c r="O15" s="8">
        <f t="shared" si="1"/>
        <v>0.50500000000000078</v>
      </c>
      <c r="P15" s="7">
        <f t="shared" si="2"/>
        <v>1.4824999999999999</v>
      </c>
      <c r="R15" s="7">
        <f t="shared" si="3"/>
        <v>0.14299999999999999</v>
      </c>
      <c r="S15" s="7">
        <f t="shared" si="4"/>
        <v>0.01</v>
      </c>
      <c r="T15" s="7">
        <f t="shared" si="5"/>
        <v>2.8594999999999997</v>
      </c>
      <c r="U15" s="7">
        <f t="shared" si="6"/>
        <v>8.6475421987914594E-2</v>
      </c>
    </row>
    <row r="16" spans="1:21" x14ac:dyDescent="0.3">
      <c r="E16" s="8">
        <v>29</v>
      </c>
      <c r="F16" s="8">
        <v>29</v>
      </c>
      <c r="G16" s="7">
        <v>1.796</v>
      </c>
      <c r="H16" s="7">
        <v>1.7969999999999999</v>
      </c>
      <c r="I16" s="7">
        <v>0.17299999999999999</v>
      </c>
      <c r="J16" s="7">
        <v>0.17299999999999999</v>
      </c>
      <c r="K16" s="7">
        <v>3.4670000000000001</v>
      </c>
      <c r="L16" s="7">
        <v>3.4689999999999999</v>
      </c>
      <c r="N16" s="8">
        <f t="shared" si="0"/>
        <v>29</v>
      </c>
      <c r="O16" s="8">
        <f t="shared" si="1"/>
        <v>0.5</v>
      </c>
      <c r="P16" s="7">
        <f t="shared" si="2"/>
        <v>1.7965</v>
      </c>
      <c r="R16" s="7">
        <f t="shared" si="3"/>
        <v>0.17299999999999999</v>
      </c>
      <c r="S16" s="7">
        <f t="shared" si="4"/>
        <v>0.01</v>
      </c>
      <c r="T16" s="7">
        <f t="shared" si="5"/>
        <v>3.468</v>
      </c>
      <c r="U16" s="7">
        <f t="shared" si="6"/>
        <v>0.10527094368039437</v>
      </c>
    </row>
    <row r="17" spans="5:21" x14ac:dyDescent="0.3">
      <c r="E17" s="8">
        <v>30.02</v>
      </c>
      <c r="F17" s="8">
        <v>30.03</v>
      </c>
      <c r="G17" s="7">
        <v>2.1219999999999999</v>
      </c>
      <c r="H17" s="7">
        <v>2.1230000000000002</v>
      </c>
      <c r="I17" s="7">
        <v>0.20399999999999999</v>
      </c>
      <c r="J17" s="7">
        <v>0.20399999999999999</v>
      </c>
      <c r="K17" s="7">
        <v>4.0979999999999999</v>
      </c>
      <c r="L17" s="7">
        <v>4.0999999999999996</v>
      </c>
      <c r="N17" s="8">
        <f t="shared" si="0"/>
        <v>30.024999999999999</v>
      </c>
      <c r="O17" s="8">
        <f t="shared" si="1"/>
        <v>0.50500000000000078</v>
      </c>
      <c r="P17" s="7">
        <f t="shared" si="2"/>
        <v>2.1225000000000001</v>
      </c>
      <c r="R17" s="7">
        <f t="shared" si="3"/>
        <v>0.20399999999999999</v>
      </c>
      <c r="S17" s="7">
        <f t="shared" si="4"/>
        <v>0.01</v>
      </c>
      <c r="T17" s="7">
        <f t="shared" si="5"/>
        <v>4.0990000000000002</v>
      </c>
      <c r="U17" s="7">
        <f t="shared" si="6"/>
        <v>0.124242963709901</v>
      </c>
    </row>
    <row r="18" spans="5:21" x14ac:dyDescent="0.3">
      <c r="E18" s="8">
        <v>31.01</v>
      </c>
      <c r="F18" s="8">
        <v>31.02</v>
      </c>
      <c r="G18" s="7">
        <v>2.44</v>
      </c>
      <c r="H18" s="7">
        <v>2.4409999999999998</v>
      </c>
      <c r="I18" s="7">
        <v>0.23499999999999999</v>
      </c>
      <c r="J18" s="7">
        <v>0.23499999999999999</v>
      </c>
      <c r="K18" s="7">
        <v>4.7089999999999996</v>
      </c>
      <c r="L18" s="7">
        <v>4.71</v>
      </c>
      <c r="N18" s="8">
        <f t="shared" si="0"/>
        <v>31.015000000000001</v>
      </c>
      <c r="O18" s="8">
        <f t="shared" si="1"/>
        <v>0.50499999999999901</v>
      </c>
      <c r="P18" s="7">
        <f t="shared" si="2"/>
        <v>2.4405000000000001</v>
      </c>
      <c r="R18" s="7">
        <f t="shared" si="3"/>
        <v>0.23499999999999999</v>
      </c>
      <c r="S18" s="7">
        <f t="shared" si="4"/>
        <v>0.01</v>
      </c>
      <c r="T18" s="7">
        <f t="shared" si="5"/>
        <v>4.7095000000000002</v>
      </c>
      <c r="U18" s="7">
        <f t="shared" si="6"/>
        <v>0.14209861858789458</v>
      </c>
    </row>
    <row r="19" spans="5:21" x14ac:dyDescent="0.3">
      <c r="E19" s="8">
        <v>32.1</v>
      </c>
      <c r="F19" s="8">
        <v>32.1</v>
      </c>
      <c r="G19" s="7">
        <v>2.7869999999999999</v>
      </c>
      <c r="H19" s="7">
        <v>2.7879999999999998</v>
      </c>
      <c r="I19" s="7">
        <v>0.26800000000000002</v>
      </c>
      <c r="J19" s="7">
        <v>0.26800000000000002</v>
      </c>
      <c r="K19" s="7">
        <v>5.3760000000000003</v>
      </c>
      <c r="L19" s="7">
        <v>5.3780000000000001</v>
      </c>
      <c r="N19" s="8">
        <f t="shared" si="0"/>
        <v>32.1</v>
      </c>
      <c r="O19" s="8">
        <f t="shared" si="1"/>
        <v>0.5</v>
      </c>
      <c r="P19" s="7">
        <f t="shared" si="2"/>
        <v>2.7874999999999996</v>
      </c>
      <c r="R19" s="7">
        <f t="shared" si="3"/>
        <v>0.26800000000000002</v>
      </c>
      <c r="S19" s="7">
        <f t="shared" si="4"/>
        <v>0.01</v>
      </c>
      <c r="T19" s="7">
        <f t="shared" si="5"/>
        <v>5.3770000000000007</v>
      </c>
      <c r="U19" s="7">
        <f t="shared" si="6"/>
        <v>0.16266806925302216</v>
      </c>
    </row>
    <row r="20" spans="5:21" x14ac:dyDescent="0.3">
      <c r="E20" s="8">
        <v>33</v>
      </c>
      <c r="F20" s="8">
        <v>33</v>
      </c>
      <c r="G20" s="7">
        <v>3.0790000000000002</v>
      </c>
      <c r="H20" s="7">
        <v>3.08</v>
      </c>
      <c r="I20" s="7">
        <v>0.29599999999999999</v>
      </c>
      <c r="J20" s="7">
        <v>0.29599999999999999</v>
      </c>
      <c r="K20" s="7">
        <v>5.9379999999999997</v>
      </c>
      <c r="L20" s="7">
        <v>5.9390000000000001</v>
      </c>
      <c r="N20" s="8">
        <f t="shared" si="0"/>
        <v>33</v>
      </c>
      <c r="O20" s="8">
        <f t="shared" si="1"/>
        <v>0.5</v>
      </c>
      <c r="P20" s="7">
        <f t="shared" si="2"/>
        <v>3.0795000000000003</v>
      </c>
      <c r="R20" s="7">
        <f t="shared" si="3"/>
        <v>0.29599999999999999</v>
      </c>
      <c r="S20" s="7">
        <f t="shared" si="4"/>
        <v>0.01</v>
      </c>
      <c r="T20" s="7">
        <f t="shared" si="5"/>
        <v>5.9384999999999994</v>
      </c>
      <c r="U20" s="7">
        <f t="shared" si="6"/>
        <v>0.17905046108593517</v>
      </c>
    </row>
    <row r="21" spans="5:21" x14ac:dyDescent="0.3">
      <c r="E21" s="8">
        <v>34.03</v>
      </c>
      <c r="F21" s="8">
        <v>34.03</v>
      </c>
      <c r="G21" s="7">
        <v>3.4140000000000001</v>
      </c>
      <c r="H21" s="7">
        <v>3.415</v>
      </c>
      <c r="I21" s="7">
        <v>0.32900000000000001</v>
      </c>
      <c r="J21" s="7">
        <v>0.32900000000000001</v>
      </c>
      <c r="K21" s="7">
        <v>6.58</v>
      </c>
      <c r="L21" s="7">
        <v>6.5830000000000002</v>
      </c>
      <c r="N21" s="8">
        <f t="shared" si="0"/>
        <v>34.03</v>
      </c>
      <c r="O21" s="8">
        <f t="shared" si="1"/>
        <v>0.5</v>
      </c>
      <c r="P21" s="7">
        <f t="shared" si="2"/>
        <v>3.4145000000000003</v>
      </c>
      <c r="R21" s="7">
        <f t="shared" si="3"/>
        <v>0.32900000000000001</v>
      </c>
      <c r="S21" s="7">
        <f t="shared" si="4"/>
        <v>0.01</v>
      </c>
      <c r="T21" s="7">
        <f t="shared" si="5"/>
        <v>6.5815000000000001</v>
      </c>
      <c r="U21" s="7">
        <f t="shared" si="6"/>
        <v>0.19938328022852264</v>
      </c>
    </row>
    <row r="22" spans="5:21" x14ac:dyDescent="0.3">
      <c r="E22" s="8">
        <v>35.01</v>
      </c>
      <c r="F22" s="8">
        <v>35.01</v>
      </c>
      <c r="G22" s="7">
        <v>3.7349999999999999</v>
      </c>
      <c r="H22" s="7">
        <v>3.7360000000000002</v>
      </c>
      <c r="I22" s="7">
        <v>0.36</v>
      </c>
      <c r="J22" s="7">
        <v>0.36</v>
      </c>
      <c r="K22" s="7">
        <v>7.2</v>
      </c>
      <c r="L22" s="7">
        <v>7.202</v>
      </c>
      <c r="N22" s="8">
        <f t="shared" si="0"/>
        <v>35.01</v>
      </c>
      <c r="O22" s="8">
        <f t="shared" si="1"/>
        <v>0.5</v>
      </c>
      <c r="P22" s="7">
        <f t="shared" si="2"/>
        <v>3.7355</v>
      </c>
      <c r="R22" s="7">
        <f t="shared" si="3"/>
        <v>0.36</v>
      </c>
      <c r="S22" s="7">
        <f t="shared" si="4"/>
        <v>0.01</v>
      </c>
      <c r="T22" s="7">
        <f t="shared" si="5"/>
        <v>7.2010000000000005</v>
      </c>
      <c r="U22" s="7">
        <f t="shared" si="6"/>
        <v>0.21750953444132651</v>
      </c>
    </row>
    <row r="23" spans="5:21" x14ac:dyDescent="0.3">
      <c r="E23" s="8">
        <v>36.020000000000003</v>
      </c>
      <c r="F23" s="8">
        <v>36.020000000000003</v>
      </c>
      <c r="G23" s="7">
        <v>4.0620000000000003</v>
      </c>
      <c r="H23" s="7">
        <v>4.0629999999999997</v>
      </c>
      <c r="I23" s="7">
        <v>0.39100000000000001</v>
      </c>
      <c r="J23" s="7">
        <v>0.39100000000000001</v>
      </c>
      <c r="K23" s="7">
        <v>7.8339999999999996</v>
      </c>
      <c r="L23" s="7">
        <v>7.835</v>
      </c>
      <c r="N23" s="8">
        <f t="shared" si="0"/>
        <v>36.020000000000003</v>
      </c>
      <c r="O23" s="8">
        <f t="shared" si="1"/>
        <v>0.5</v>
      </c>
      <c r="P23" s="7">
        <f t="shared" si="2"/>
        <v>4.0625</v>
      </c>
      <c r="R23" s="7">
        <f t="shared" si="3"/>
        <v>0.39100000000000001</v>
      </c>
      <c r="S23" s="7">
        <f t="shared" si="4"/>
        <v>0.01</v>
      </c>
      <c r="T23" s="7">
        <f t="shared" si="5"/>
        <v>7.8345000000000002</v>
      </c>
      <c r="U23" s="7">
        <f t="shared" si="6"/>
        <v>0.23605672095272526</v>
      </c>
    </row>
    <row r="24" spans="5:21" x14ac:dyDescent="0.3">
      <c r="E24" s="8">
        <v>37.04</v>
      </c>
      <c r="F24" s="8">
        <v>37.04</v>
      </c>
      <c r="G24" s="7">
        <v>4.3929999999999998</v>
      </c>
      <c r="H24" s="7">
        <v>4.3940000000000001</v>
      </c>
      <c r="I24" s="7">
        <v>0.42299999999999999</v>
      </c>
      <c r="J24" s="7">
        <v>0.42299999999999999</v>
      </c>
      <c r="K24" s="7">
        <v>8.48</v>
      </c>
      <c r="L24" s="7">
        <v>8.4830000000000005</v>
      </c>
      <c r="N24" s="8">
        <f t="shared" si="0"/>
        <v>37.04</v>
      </c>
      <c r="O24" s="8">
        <f t="shared" si="1"/>
        <v>0.5</v>
      </c>
      <c r="P24" s="7">
        <f t="shared" si="2"/>
        <v>4.3934999999999995</v>
      </c>
      <c r="R24" s="7">
        <f t="shared" si="3"/>
        <v>0.42299999999999999</v>
      </c>
      <c r="S24" s="7">
        <f t="shared" si="4"/>
        <v>0.01</v>
      </c>
      <c r="T24" s="7">
        <f t="shared" si="5"/>
        <v>8.4815000000000005</v>
      </c>
      <c r="U24" s="7">
        <f t="shared" si="6"/>
        <v>0.2565098064663397</v>
      </c>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workbookViewId="0">
      <selection activeCell="M28" sqref="M28"/>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34</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24</v>
      </c>
      <c r="F11" s="8">
        <v>24</v>
      </c>
      <c r="G11">
        <v>4.7E-2</v>
      </c>
      <c r="H11">
        <v>4.8000000000000001E-2</v>
      </c>
      <c r="I11">
        <v>5.0000000000000001E-3</v>
      </c>
      <c r="J11">
        <v>5.0000000000000001E-3</v>
      </c>
      <c r="K11">
        <v>0.1023</v>
      </c>
      <c r="L11">
        <v>0.10249999999999999</v>
      </c>
      <c r="N11" s="8">
        <f>AVERAGE(E11:F11)</f>
        <v>24</v>
      </c>
      <c r="O11" s="8">
        <f>(F11-E11)/2+0.5</f>
        <v>0.5</v>
      </c>
      <c r="P11" s="7">
        <f>AVERAGE(G11:H11)</f>
        <v>4.7500000000000001E-2</v>
      </c>
      <c r="R11" s="7">
        <f>AVERAGE(I11:J11)</f>
        <v>5.0000000000000001E-3</v>
      </c>
      <c r="S11" s="7">
        <f>(J11-I11)/2+0.01</f>
        <v>0.01</v>
      </c>
      <c r="T11" s="7">
        <f>AVERAGE(K11:L11)</f>
        <v>0.10239999999999999</v>
      </c>
      <c r="U11" s="7">
        <f>(L11-K11)/2+T11*SQRT(0.03^2+0.002^2)</f>
        <v>3.1788190982907673E-3</v>
      </c>
    </row>
    <row r="12" spans="1:21" x14ac:dyDescent="0.3">
      <c r="A12" s="1" t="s">
        <v>65</v>
      </c>
      <c r="B12" s="9">
        <v>25</v>
      </c>
      <c r="C12" s="9" t="s">
        <v>7</v>
      </c>
      <c r="E12" s="8">
        <v>25</v>
      </c>
      <c r="F12" s="8">
        <v>25</v>
      </c>
      <c r="G12">
        <v>0.11700000000000001</v>
      </c>
      <c r="H12">
        <v>0.11700000000000001</v>
      </c>
      <c r="I12">
        <v>1.0999999999999999E-2</v>
      </c>
      <c r="J12">
        <v>1.0999999999999999E-2</v>
      </c>
      <c r="K12">
        <v>0.246</v>
      </c>
      <c r="L12">
        <v>0.248</v>
      </c>
      <c r="N12" s="8">
        <f t="shared" ref="N12:N22" si="0">AVERAGE(E12:F12)</f>
        <v>25</v>
      </c>
      <c r="O12" s="8">
        <f t="shared" ref="O12:O22" si="1">(F12-E12)/2+0.5</f>
        <v>0.5</v>
      </c>
      <c r="P12" s="7">
        <f t="shared" ref="P12:P22" si="2">AVERAGE(G12:H12)</f>
        <v>0.11700000000000001</v>
      </c>
      <c r="R12" s="7">
        <f t="shared" ref="R12:R22" si="3">AVERAGE(I12:J12)</f>
        <v>1.0999999999999999E-2</v>
      </c>
      <c r="S12" s="7">
        <f t="shared" ref="S12:S22" si="4">(J12-I12)/2+0.01</f>
        <v>0.01</v>
      </c>
      <c r="T12" s="7">
        <f t="shared" ref="T12:T22" si="5">AVERAGE(K12:L12)</f>
        <v>0.247</v>
      </c>
      <c r="U12" s="7">
        <f t="shared" ref="U12:U22" si="6">(L12-K12)/2+T12*SQRT(0.03^2+0.002^2)</f>
        <v>8.4264484109162173E-3</v>
      </c>
    </row>
    <row r="13" spans="1:21" x14ac:dyDescent="0.3">
      <c r="E13" s="8">
        <v>26.01</v>
      </c>
      <c r="F13" s="8">
        <v>26.01</v>
      </c>
      <c r="G13">
        <v>0.39200000000000002</v>
      </c>
      <c r="H13">
        <v>0.39200000000000002</v>
      </c>
      <c r="I13">
        <v>3.7999999999999999E-2</v>
      </c>
      <c r="J13">
        <v>3.7999999999999999E-2</v>
      </c>
      <c r="K13">
        <v>0.81899999999999995</v>
      </c>
      <c r="L13">
        <v>0.82099999999999995</v>
      </c>
      <c r="N13" s="8">
        <f t="shared" si="0"/>
        <v>26.01</v>
      </c>
      <c r="O13" s="8">
        <f t="shared" si="1"/>
        <v>0.5</v>
      </c>
      <c r="P13" s="7">
        <f t="shared" si="2"/>
        <v>0.39200000000000002</v>
      </c>
      <c r="R13" s="7">
        <f t="shared" si="3"/>
        <v>3.7999999999999999E-2</v>
      </c>
      <c r="S13" s="7">
        <f t="shared" si="4"/>
        <v>0.01</v>
      </c>
      <c r="T13" s="7">
        <f t="shared" si="5"/>
        <v>0.82</v>
      </c>
      <c r="U13" s="7">
        <f t="shared" si="6"/>
        <v>2.5654606060531569E-2</v>
      </c>
    </row>
    <row r="14" spans="1:21" x14ac:dyDescent="0.3">
      <c r="E14" s="8">
        <v>27.01</v>
      </c>
      <c r="F14" s="8">
        <v>27.01</v>
      </c>
      <c r="G14">
        <v>0.68899999999999995</v>
      </c>
      <c r="H14">
        <v>0.68899999999999995</v>
      </c>
      <c r="I14">
        <v>6.6000000000000003E-2</v>
      </c>
      <c r="J14">
        <v>6.6000000000000003E-2</v>
      </c>
      <c r="K14">
        <v>1.4410000000000001</v>
      </c>
      <c r="L14">
        <v>1.4430000000000001</v>
      </c>
      <c r="N14" s="8">
        <f t="shared" si="0"/>
        <v>27.01</v>
      </c>
      <c r="O14" s="8">
        <f t="shared" si="1"/>
        <v>0.5</v>
      </c>
      <c r="P14" s="7">
        <f t="shared" si="2"/>
        <v>0.68899999999999995</v>
      </c>
      <c r="R14" s="7">
        <f t="shared" si="3"/>
        <v>6.6000000000000003E-2</v>
      </c>
      <c r="S14" s="7">
        <f t="shared" si="4"/>
        <v>0.01</v>
      </c>
      <c r="T14" s="7">
        <f t="shared" si="5"/>
        <v>1.4420000000000002</v>
      </c>
      <c r="U14" s="7">
        <f t="shared" si="6"/>
        <v>4.4356026755227471E-2</v>
      </c>
    </row>
    <row r="15" spans="1:21" x14ac:dyDescent="0.3">
      <c r="E15" s="8">
        <v>28.07</v>
      </c>
      <c r="F15" s="8">
        <v>28.08</v>
      </c>
      <c r="G15">
        <v>1.0149999999999999</v>
      </c>
      <c r="H15">
        <v>1.0149999999999999</v>
      </c>
      <c r="I15">
        <v>9.7000000000000003E-2</v>
      </c>
      <c r="J15">
        <v>9.8000000000000004E-2</v>
      </c>
      <c r="K15">
        <v>2.1139999999999999</v>
      </c>
      <c r="L15">
        <v>2.1160000000000001</v>
      </c>
      <c r="N15" s="8">
        <f t="shared" si="0"/>
        <v>28.074999999999999</v>
      </c>
      <c r="O15" s="8">
        <f t="shared" si="1"/>
        <v>0.50499999999999901</v>
      </c>
      <c r="P15" s="7">
        <f t="shared" si="2"/>
        <v>1.0149999999999999</v>
      </c>
      <c r="R15" s="7">
        <f t="shared" si="3"/>
        <v>9.7500000000000003E-2</v>
      </c>
      <c r="S15" s="7">
        <f t="shared" si="4"/>
        <v>1.0500000000000001E-2</v>
      </c>
      <c r="T15" s="7">
        <f t="shared" si="5"/>
        <v>2.1150000000000002</v>
      </c>
      <c r="U15" s="7">
        <f t="shared" si="6"/>
        <v>6.4590843680517512E-2</v>
      </c>
    </row>
    <row r="16" spans="1:21" x14ac:dyDescent="0.3">
      <c r="E16" s="8">
        <v>29.04</v>
      </c>
      <c r="F16" s="8">
        <v>29.04</v>
      </c>
      <c r="G16">
        <v>1.3089999999999999</v>
      </c>
      <c r="H16">
        <v>1.3089999999999999</v>
      </c>
      <c r="I16">
        <v>0.126</v>
      </c>
      <c r="J16">
        <v>0.126</v>
      </c>
      <c r="K16">
        <v>2.726</v>
      </c>
      <c r="L16">
        <v>2.7280000000000002</v>
      </c>
      <c r="N16" s="8">
        <f t="shared" si="0"/>
        <v>29.04</v>
      </c>
      <c r="O16" s="8">
        <f t="shared" si="1"/>
        <v>0.5</v>
      </c>
      <c r="P16" s="7">
        <f t="shared" si="2"/>
        <v>1.3089999999999999</v>
      </c>
      <c r="R16" s="7">
        <f t="shared" si="3"/>
        <v>0.126</v>
      </c>
      <c r="S16" s="7">
        <f t="shared" si="4"/>
        <v>0.01</v>
      </c>
      <c r="T16" s="7">
        <f t="shared" si="5"/>
        <v>2.7270000000000003</v>
      </c>
      <c r="U16" s="7">
        <f t="shared" si="6"/>
        <v>8.2991598447645962E-2</v>
      </c>
    </row>
    <row r="17" spans="5:21" x14ac:dyDescent="0.3">
      <c r="E17" s="8">
        <v>30.02</v>
      </c>
      <c r="F17" s="8">
        <v>30.03</v>
      </c>
      <c r="G17">
        <v>1.6140000000000001</v>
      </c>
      <c r="H17">
        <v>1.615</v>
      </c>
      <c r="I17">
        <v>0.155</v>
      </c>
      <c r="J17">
        <v>0.155</v>
      </c>
      <c r="K17">
        <v>3.3639999999999999</v>
      </c>
      <c r="L17">
        <v>3.3650000000000002</v>
      </c>
      <c r="N17" s="8">
        <f t="shared" si="0"/>
        <v>30.024999999999999</v>
      </c>
      <c r="O17" s="8">
        <f t="shared" si="1"/>
        <v>0.50500000000000078</v>
      </c>
      <c r="P17" s="7">
        <f t="shared" si="2"/>
        <v>1.6145</v>
      </c>
      <c r="R17" s="7">
        <f t="shared" si="3"/>
        <v>0.155</v>
      </c>
      <c r="S17" s="7">
        <f t="shared" si="4"/>
        <v>0.01</v>
      </c>
      <c r="T17" s="7">
        <f t="shared" si="5"/>
        <v>3.3645</v>
      </c>
      <c r="U17" s="7">
        <f t="shared" si="6"/>
        <v>0.10165905133007146</v>
      </c>
    </row>
    <row r="18" spans="5:21" x14ac:dyDescent="0.3">
      <c r="E18" s="8">
        <v>31.05</v>
      </c>
      <c r="F18" s="8">
        <v>31.05</v>
      </c>
      <c r="G18">
        <v>1.9350000000000001</v>
      </c>
      <c r="H18">
        <v>1.9350000000000001</v>
      </c>
      <c r="I18">
        <v>0.186</v>
      </c>
      <c r="J18">
        <v>0.186</v>
      </c>
      <c r="K18">
        <v>4.0270000000000001</v>
      </c>
      <c r="L18">
        <v>4.0289999999999999</v>
      </c>
      <c r="N18" s="8">
        <f t="shared" si="0"/>
        <v>31.05</v>
      </c>
      <c r="O18" s="8">
        <f t="shared" si="1"/>
        <v>0.5</v>
      </c>
      <c r="P18" s="7">
        <f t="shared" si="2"/>
        <v>1.9350000000000001</v>
      </c>
      <c r="R18" s="7">
        <f t="shared" si="3"/>
        <v>0.186</v>
      </c>
      <c r="S18" s="7">
        <f t="shared" si="4"/>
        <v>0.01</v>
      </c>
      <c r="T18" s="7">
        <f t="shared" si="5"/>
        <v>4.0280000000000005</v>
      </c>
      <c r="U18" s="7">
        <f t="shared" si="6"/>
        <v>0.12210823562417204</v>
      </c>
    </row>
    <row r="19" spans="5:21" x14ac:dyDescent="0.3">
      <c r="E19" s="8">
        <v>32.01</v>
      </c>
      <c r="F19" s="8">
        <v>32.01</v>
      </c>
      <c r="G19">
        <v>2.2320000000000002</v>
      </c>
      <c r="H19">
        <v>2.2330000000000001</v>
      </c>
      <c r="I19">
        <v>0.215</v>
      </c>
      <c r="J19">
        <v>0.215</v>
      </c>
      <c r="K19">
        <v>4.6459999999999999</v>
      </c>
      <c r="L19">
        <v>4.6479999999999997</v>
      </c>
      <c r="N19" s="8">
        <f t="shared" si="0"/>
        <v>32.01</v>
      </c>
      <c r="O19" s="8">
        <f t="shared" si="1"/>
        <v>0.5</v>
      </c>
      <c r="P19" s="7">
        <f t="shared" si="2"/>
        <v>2.2324999999999999</v>
      </c>
      <c r="R19" s="7">
        <f t="shared" si="3"/>
        <v>0.215</v>
      </c>
      <c r="S19" s="7">
        <f t="shared" si="4"/>
        <v>0.01</v>
      </c>
      <c r="T19" s="7">
        <f t="shared" si="5"/>
        <v>4.6470000000000002</v>
      </c>
      <c r="U19" s="7">
        <f t="shared" si="6"/>
        <v>0.1407194565405977</v>
      </c>
    </row>
    <row r="20" spans="5:21" x14ac:dyDescent="0.3">
      <c r="E20" s="8">
        <v>33.01</v>
      </c>
      <c r="F20" s="8">
        <v>33.020000000000003</v>
      </c>
      <c r="G20">
        <v>2.5510000000000002</v>
      </c>
      <c r="H20">
        <v>2.552</v>
      </c>
      <c r="I20">
        <v>0.246</v>
      </c>
      <c r="J20">
        <v>0.246</v>
      </c>
      <c r="K20">
        <v>5.3090000000000002</v>
      </c>
      <c r="L20">
        <v>5.3150000000000004</v>
      </c>
      <c r="N20" s="8">
        <f t="shared" si="0"/>
        <v>33.015000000000001</v>
      </c>
      <c r="O20" s="8">
        <f t="shared" si="1"/>
        <v>0.50500000000000256</v>
      </c>
      <c r="P20" s="7">
        <f t="shared" si="2"/>
        <v>2.5514999999999999</v>
      </c>
      <c r="R20" s="7">
        <f t="shared" si="3"/>
        <v>0.246</v>
      </c>
      <c r="S20" s="7">
        <f t="shared" si="4"/>
        <v>0.01</v>
      </c>
      <c r="T20" s="7">
        <f t="shared" si="5"/>
        <v>5.3120000000000003</v>
      </c>
      <c r="U20" s="7">
        <f t="shared" si="6"/>
        <v>0.16271374072383388</v>
      </c>
    </row>
    <row r="21" spans="5:21" x14ac:dyDescent="0.3">
      <c r="E21" s="8">
        <v>34.020000000000003</v>
      </c>
      <c r="F21" s="8">
        <v>34.03</v>
      </c>
      <c r="G21">
        <v>2.867</v>
      </c>
      <c r="H21">
        <v>2.867</v>
      </c>
      <c r="I21">
        <v>0.27600000000000002</v>
      </c>
      <c r="J21">
        <v>0.27600000000000002</v>
      </c>
      <c r="K21">
        <v>5.9740000000000002</v>
      </c>
      <c r="L21">
        <v>5.976</v>
      </c>
      <c r="N21" s="8">
        <f t="shared" si="0"/>
        <v>34.025000000000006</v>
      </c>
      <c r="O21" s="8">
        <f t="shared" si="1"/>
        <v>0.50499999999999901</v>
      </c>
      <c r="P21" s="7">
        <f t="shared" si="2"/>
        <v>2.867</v>
      </c>
      <c r="R21" s="7">
        <f t="shared" si="3"/>
        <v>0.27600000000000002</v>
      </c>
      <c r="S21" s="7">
        <f t="shared" si="4"/>
        <v>0.01</v>
      </c>
      <c r="T21" s="7">
        <f t="shared" si="5"/>
        <v>5.9749999999999996</v>
      </c>
      <c r="U21" s="7">
        <f t="shared" si="6"/>
        <v>0.18064789172155613</v>
      </c>
    </row>
    <row r="22" spans="5:21" x14ac:dyDescent="0.3">
      <c r="E22" s="8">
        <v>34.99</v>
      </c>
      <c r="F22" s="8">
        <v>34.99</v>
      </c>
      <c r="G22">
        <v>3.1749999999999998</v>
      </c>
      <c r="H22">
        <v>3.1749999999999998</v>
      </c>
      <c r="I22">
        <v>0.30599999999999999</v>
      </c>
      <c r="J22">
        <v>0.30599999999999999</v>
      </c>
      <c r="K22">
        <v>6.6159999999999997</v>
      </c>
      <c r="L22">
        <v>6.6180000000000003</v>
      </c>
      <c r="N22" s="8">
        <f t="shared" si="0"/>
        <v>34.99</v>
      </c>
      <c r="O22" s="8">
        <f t="shared" si="1"/>
        <v>0.5</v>
      </c>
      <c r="P22" s="7">
        <f t="shared" si="2"/>
        <v>3.1749999999999998</v>
      </c>
      <c r="R22" s="7">
        <f t="shared" si="3"/>
        <v>0.30599999999999999</v>
      </c>
      <c r="S22" s="7">
        <f t="shared" si="4"/>
        <v>0.01</v>
      </c>
      <c r="T22" s="7">
        <f t="shared" si="5"/>
        <v>6.617</v>
      </c>
      <c r="U22" s="7">
        <f t="shared" si="6"/>
        <v>0.1999506442713874</v>
      </c>
    </row>
    <row r="23" spans="5:21" x14ac:dyDescent="0.3">
      <c r="E23" s="8"/>
      <c r="F23" s="8"/>
      <c r="G23" s="7"/>
      <c r="H23" s="7"/>
      <c r="K23" s="8"/>
      <c r="L23" s="8"/>
      <c r="N23" s="8"/>
      <c r="O23" s="8"/>
      <c r="P23" s="7"/>
      <c r="R23" s="7"/>
      <c r="S23" s="7"/>
      <c r="T23" s="7"/>
      <c r="U23" s="7"/>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tabSelected="1" workbookViewId="0">
      <selection activeCell="E30" sqref="E30"/>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1" t="s">
        <v>33</v>
      </c>
      <c r="B1" s="11"/>
      <c r="C1" s="11"/>
    </row>
    <row r="3" spans="1:21" x14ac:dyDescent="0.3">
      <c r="A3" s="1" t="s">
        <v>27</v>
      </c>
      <c r="E3" s="16" t="s">
        <v>52</v>
      </c>
      <c r="F3" s="16"/>
      <c r="G3" s="16"/>
      <c r="H3" s="16"/>
      <c r="I3" s="16"/>
      <c r="J3" s="16"/>
      <c r="K3" s="16"/>
      <c r="L3" s="16"/>
      <c r="N3" s="16" t="s">
        <v>53</v>
      </c>
      <c r="O3" s="16"/>
      <c r="P3" s="16"/>
      <c r="Q3" s="16"/>
      <c r="R3" s="16"/>
      <c r="S3" s="16"/>
      <c r="T3" s="16"/>
      <c r="U3" s="16"/>
    </row>
    <row r="4" spans="1:21" x14ac:dyDescent="0.3">
      <c r="A4" s="1"/>
      <c r="E4" s="13" t="s">
        <v>54</v>
      </c>
      <c r="F4" s="13"/>
      <c r="G4" s="13"/>
      <c r="H4" s="13"/>
      <c r="I4" s="13"/>
      <c r="J4" s="13"/>
      <c r="K4" s="13"/>
      <c r="L4" s="13"/>
      <c r="N4" s="13" t="s">
        <v>61</v>
      </c>
      <c r="O4" s="13"/>
      <c r="P4" s="13"/>
      <c r="Q4" s="13"/>
      <c r="R4" s="13"/>
      <c r="S4" s="13"/>
      <c r="T4" s="13"/>
      <c r="U4" s="13"/>
    </row>
    <row r="5" spans="1:21" x14ac:dyDescent="0.3">
      <c r="A5" s="1" t="s">
        <v>28</v>
      </c>
      <c r="B5" t="s">
        <v>2</v>
      </c>
      <c r="E5" s="13" t="s">
        <v>57</v>
      </c>
      <c r="F5" s="13"/>
      <c r="G5" s="13"/>
      <c r="H5" s="13"/>
      <c r="I5" s="13"/>
      <c r="J5" s="13"/>
      <c r="K5" s="13"/>
      <c r="L5" s="13"/>
      <c r="N5" s="13" t="s">
        <v>60</v>
      </c>
      <c r="O5" s="13"/>
      <c r="P5" s="13"/>
      <c r="Q5" s="13"/>
      <c r="R5" s="13"/>
      <c r="S5" s="13"/>
      <c r="T5" s="13"/>
      <c r="U5" s="13"/>
    </row>
    <row r="6" spans="1:21" x14ac:dyDescent="0.3">
      <c r="A6" s="1" t="s">
        <v>29</v>
      </c>
      <c r="B6" t="s">
        <v>8</v>
      </c>
      <c r="C6" t="s">
        <v>69</v>
      </c>
      <c r="N6" s="13" t="s">
        <v>63</v>
      </c>
      <c r="O6" s="13"/>
      <c r="P6" s="13"/>
      <c r="Q6" s="13"/>
      <c r="R6" s="13"/>
      <c r="S6" s="13"/>
      <c r="T6" s="13"/>
      <c r="U6" s="13"/>
    </row>
    <row r="7" spans="1:21" x14ac:dyDescent="0.3">
      <c r="A7" s="1" t="s">
        <v>30</v>
      </c>
      <c r="B7" t="s">
        <v>3</v>
      </c>
    </row>
    <row r="8" spans="1:21" x14ac:dyDescent="0.3">
      <c r="A8" s="1" t="s">
        <v>31</v>
      </c>
      <c r="B8" t="s">
        <v>4</v>
      </c>
      <c r="E8" s="14" t="s">
        <v>67</v>
      </c>
      <c r="F8" s="15"/>
      <c r="G8" s="14" t="s">
        <v>64</v>
      </c>
      <c r="H8" s="15"/>
      <c r="I8" s="14" t="s">
        <v>0</v>
      </c>
      <c r="J8" s="15"/>
      <c r="K8" s="14" t="s">
        <v>1</v>
      </c>
      <c r="L8" s="15"/>
      <c r="N8" s="14" t="s">
        <v>34</v>
      </c>
      <c r="O8" s="15"/>
      <c r="P8" s="14" t="s">
        <v>1</v>
      </c>
      <c r="Q8" s="15"/>
      <c r="R8" s="14" t="s">
        <v>0</v>
      </c>
      <c r="S8" s="15"/>
      <c r="T8" s="14" t="s">
        <v>1</v>
      </c>
      <c r="U8" s="15"/>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10">
        <v>25</v>
      </c>
      <c r="F11" s="10">
        <v>25</v>
      </c>
      <c r="G11" s="7">
        <v>2.1139999999999999</v>
      </c>
      <c r="H11" s="7">
        <v>2.1150000000000002</v>
      </c>
      <c r="I11" s="7">
        <v>0.20399999999999999</v>
      </c>
      <c r="J11" s="7">
        <v>0.20399999999999999</v>
      </c>
      <c r="K11" s="7">
        <v>4.0949999999999998</v>
      </c>
      <c r="L11" s="7">
        <v>4.0960000000000001</v>
      </c>
      <c r="N11" s="8">
        <f>AVERAGE(E11:F11)</f>
        <v>25</v>
      </c>
      <c r="O11" s="8">
        <f>(F11-E11)/2+0.5</f>
        <v>0.5</v>
      </c>
      <c r="P11" s="7">
        <f>AVERAGE(G11:H11)</f>
        <v>2.1145</v>
      </c>
      <c r="R11" s="7">
        <f>AVERAGE(I11:J11)</f>
        <v>0.20399999999999999</v>
      </c>
      <c r="S11" s="7">
        <f>(J11-I11)/2+0.01</f>
        <v>0.01</v>
      </c>
      <c r="T11" s="7">
        <f>AVERAGE(K11:L11)</f>
        <v>4.0954999999999995</v>
      </c>
      <c r="U11" s="7">
        <f>(L11-K11)/2+T11*SQRT(0.03^2+0.002^2)</f>
        <v>0.12363773063525263</v>
      </c>
    </row>
    <row r="12" spans="1:21" x14ac:dyDescent="0.3">
      <c r="A12" s="1" t="s">
        <v>66</v>
      </c>
      <c r="B12" s="9">
        <v>31.01</v>
      </c>
      <c r="C12" s="9" t="s">
        <v>32</v>
      </c>
      <c r="E12" s="10">
        <v>23</v>
      </c>
      <c r="F12" s="10">
        <v>23</v>
      </c>
      <c r="G12" s="7">
        <v>2.2400000000000002</v>
      </c>
      <c r="H12" s="7">
        <v>2.2410000000000001</v>
      </c>
      <c r="I12" s="7">
        <v>0.216</v>
      </c>
      <c r="J12" s="7">
        <v>0.216</v>
      </c>
      <c r="K12" s="7">
        <v>4.335</v>
      </c>
      <c r="L12" s="7">
        <v>4.3360000000000003</v>
      </c>
      <c r="N12" s="8">
        <f t="shared" ref="N12:N19" si="0">AVERAGE(E12:F12)</f>
        <v>23</v>
      </c>
      <c r="O12" s="8">
        <f t="shared" ref="O12:O19" si="1">(F12-E12)/2+0.5</f>
        <v>0.5</v>
      </c>
      <c r="P12" s="7">
        <f t="shared" ref="P12:P19" si="2">AVERAGE(G12:H12)</f>
        <v>2.2404999999999999</v>
      </c>
      <c r="R12" s="7">
        <f t="shared" ref="R12:R19" si="3">AVERAGE(I12:J12)</f>
        <v>0.216</v>
      </c>
      <c r="S12" s="7">
        <f t="shared" ref="S12:S19" si="4">(J12-I12)/2+0.01</f>
        <v>0.01</v>
      </c>
      <c r="T12" s="7">
        <f t="shared" ref="T12:T19" si="5">AVERAGE(K12:L12)</f>
        <v>4.3354999999999997</v>
      </c>
      <c r="U12" s="7">
        <f t="shared" ref="U12:U19" si="6">(L12-K12)/2+T12*SQRT(0.03^2+0.002^2)</f>
        <v>0.13085371289687164</v>
      </c>
    </row>
    <row r="13" spans="1:21" x14ac:dyDescent="0.3">
      <c r="E13" s="10">
        <v>20</v>
      </c>
      <c r="F13" s="10">
        <v>20</v>
      </c>
      <c r="G13" s="7">
        <v>2.4279999999999999</v>
      </c>
      <c r="H13" s="7">
        <v>2.4289999999999998</v>
      </c>
      <c r="I13" s="7">
        <v>0.23400000000000001</v>
      </c>
      <c r="J13" s="7">
        <v>0.23400000000000001</v>
      </c>
      <c r="K13" s="7">
        <v>4.6829999999999998</v>
      </c>
      <c r="L13" s="7">
        <v>4.6859999999999999</v>
      </c>
      <c r="N13" s="8">
        <f t="shared" si="0"/>
        <v>20</v>
      </c>
      <c r="O13" s="8">
        <f t="shared" si="1"/>
        <v>0.5</v>
      </c>
      <c r="P13" s="7">
        <f t="shared" si="2"/>
        <v>2.4284999999999997</v>
      </c>
      <c r="R13" s="7">
        <f t="shared" si="3"/>
        <v>0.23400000000000001</v>
      </c>
      <c r="S13" s="7">
        <f t="shared" si="4"/>
        <v>0.01</v>
      </c>
      <c r="T13" s="7">
        <f t="shared" si="5"/>
        <v>4.6844999999999999</v>
      </c>
      <c r="U13" s="7">
        <f t="shared" si="6"/>
        <v>0.14234695376897583</v>
      </c>
    </row>
    <row r="14" spans="1:21" x14ac:dyDescent="0.3">
      <c r="E14" s="10">
        <v>16.989999999999998</v>
      </c>
      <c r="F14" s="10">
        <v>16.989999999999998</v>
      </c>
      <c r="G14" s="7">
        <v>2.6120000000000001</v>
      </c>
      <c r="H14" s="7">
        <v>2.613</v>
      </c>
      <c r="I14" s="7">
        <v>0.252</v>
      </c>
      <c r="J14" s="7">
        <v>0.252</v>
      </c>
      <c r="K14" s="7">
        <v>5.0250000000000004</v>
      </c>
      <c r="L14" s="7">
        <v>5.0279999999999996</v>
      </c>
      <c r="N14" s="8">
        <f t="shared" si="0"/>
        <v>16.989999999999998</v>
      </c>
      <c r="O14" s="8">
        <f t="shared" si="1"/>
        <v>0.5</v>
      </c>
      <c r="P14" s="7">
        <f t="shared" si="2"/>
        <v>2.6124999999999998</v>
      </c>
      <c r="R14" s="7">
        <f t="shared" si="3"/>
        <v>0.252</v>
      </c>
      <c r="S14" s="7">
        <f t="shared" si="4"/>
        <v>0.01</v>
      </c>
      <c r="T14" s="7">
        <f t="shared" si="5"/>
        <v>5.0265000000000004</v>
      </c>
      <c r="U14" s="7">
        <f t="shared" si="6"/>
        <v>0.15262972849178247</v>
      </c>
    </row>
    <row r="15" spans="1:21" x14ac:dyDescent="0.3">
      <c r="E15" s="10">
        <v>15.01</v>
      </c>
      <c r="F15" s="10">
        <v>15.01</v>
      </c>
      <c r="G15" s="7">
        <v>2.738</v>
      </c>
      <c r="H15" s="7">
        <v>2.7389999999999999</v>
      </c>
      <c r="I15" s="7">
        <v>0.26400000000000001</v>
      </c>
      <c r="J15" s="7">
        <v>0.26400000000000001</v>
      </c>
      <c r="K15" s="7">
        <v>5.25</v>
      </c>
      <c r="L15" s="7">
        <v>5.2510000000000003</v>
      </c>
      <c r="N15" s="8">
        <f t="shared" si="0"/>
        <v>15.01</v>
      </c>
      <c r="O15" s="8">
        <f t="shared" si="1"/>
        <v>0.5</v>
      </c>
      <c r="P15" s="7">
        <f t="shared" si="2"/>
        <v>2.7385000000000002</v>
      </c>
      <c r="R15" s="7">
        <f t="shared" si="3"/>
        <v>0.26400000000000001</v>
      </c>
      <c r="S15" s="7">
        <f t="shared" si="4"/>
        <v>0.01</v>
      </c>
      <c r="T15" s="7">
        <f t="shared" si="5"/>
        <v>5.2505000000000006</v>
      </c>
      <c r="U15" s="7">
        <f t="shared" si="6"/>
        <v>0.15836464526929409</v>
      </c>
    </row>
    <row r="16" spans="1:21" x14ac:dyDescent="0.3">
      <c r="E16" s="10">
        <v>12</v>
      </c>
      <c r="F16" s="10">
        <v>12</v>
      </c>
      <c r="G16" s="7">
        <v>2.9159999999999999</v>
      </c>
      <c r="H16" s="7">
        <v>2.9169999999999998</v>
      </c>
      <c r="I16" s="7">
        <v>0.28100000000000003</v>
      </c>
      <c r="J16" s="7">
        <v>0.28100000000000003</v>
      </c>
      <c r="K16" s="7">
        <v>5.585</v>
      </c>
      <c r="L16" s="7">
        <v>5.5860000000000003</v>
      </c>
      <c r="N16" s="8">
        <f t="shared" si="0"/>
        <v>12</v>
      </c>
      <c r="O16" s="8">
        <f t="shared" si="1"/>
        <v>0.5</v>
      </c>
      <c r="P16" s="7">
        <f t="shared" si="2"/>
        <v>2.9165000000000001</v>
      </c>
      <c r="R16" s="7">
        <f t="shared" si="3"/>
        <v>0.28100000000000003</v>
      </c>
      <c r="S16" s="7">
        <f t="shared" si="4"/>
        <v>0.01</v>
      </c>
      <c r="T16" s="7">
        <f t="shared" si="5"/>
        <v>5.5854999999999997</v>
      </c>
      <c r="U16" s="7">
        <f t="shared" si="6"/>
        <v>0.16843695384280391</v>
      </c>
    </row>
    <row r="17" spans="5:21" x14ac:dyDescent="0.3">
      <c r="E17" s="10">
        <v>10</v>
      </c>
      <c r="F17" s="10">
        <v>10</v>
      </c>
      <c r="G17" s="7">
        <v>3.036</v>
      </c>
      <c r="H17" s="7">
        <v>3.0369999999999999</v>
      </c>
      <c r="I17" s="7">
        <v>0.29199999999999998</v>
      </c>
      <c r="J17" s="7">
        <v>0.29199999999999998</v>
      </c>
      <c r="K17" s="7">
        <v>5.7990000000000004</v>
      </c>
      <c r="L17" s="7">
        <v>5.7990000000000004</v>
      </c>
      <c r="N17" s="8">
        <f t="shared" si="0"/>
        <v>10</v>
      </c>
      <c r="O17" s="8">
        <f t="shared" si="1"/>
        <v>0.5</v>
      </c>
      <c r="P17" s="7">
        <f t="shared" si="2"/>
        <v>3.0365000000000002</v>
      </c>
      <c r="R17" s="7">
        <f t="shared" si="3"/>
        <v>0.29199999999999998</v>
      </c>
      <c r="S17" s="7">
        <f t="shared" si="4"/>
        <v>0.01</v>
      </c>
      <c r="T17" s="7">
        <f t="shared" si="5"/>
        <v>5.7990000000000004</v>
      </c>
      <c r="U17" s="7">
        <f t="shared" si="6"/>
        <v>0.174356171396369</v>
      </c>
    </row>
    <row r="18" spans="5:21" x14ac:dyDescent="0.3">
      <c r="E18" s="10">
        <v>6.99</v>
      </c>
      <c r="F18" s="10">
        <v>7</v>
      </c>
      <c r="G18" s="7">
        <v>3.218</v>
      </c>
      <c r="H18" s="7">
        <v>3.2189999999999999</v>
      </c>
      <c r="I18" s="7">
        <v>0.31</v>
      </c>
      <c r="J18" s="7">
        <v>0.31</v>
      </c>
      <c r="K18" s="7">
        <v>6.1230000000000002</v>
      </c>
      <c r="L18" s="7">
        <v>6.1260000000000003</v>
      </c>
      <c r="N18" s="8">
        <f t="shared" si="0"/>
        <v>6.9950000000000001</v>
      </c>
      <c r="O18" s="8">
        <f t="shared" si="1"/>
        <v>0.50499999999999989</v>
      </c>
      <c r="P18" s="7">
        <f t="shared" si="2"/>
        <v>3.2184999999999997</v>
      </c>
      <c r="R18" s="7">
        <f t="shared" si="3"/>
        <v>0.31</v>
      </c>
      <c r="S18" s="7">
        <f t="shared" si="4"/>
        <v>0.01</v>
      </c>
      <c r="T18" s="7">
        <f t="shared" si="5"/>
        <v>6.1245000000000003</v>
      </c>
      <c r="U18" s="7">
        <f t="shared" si="6"/>
        <v>0.1856428473386898</v>
      </c>
    </row>
    <row r="19" spans="5:21" x14ac:dyDescent="0.3">
      <c r="E19" s="10">
        <v>25</v>
      </c>
      <c r="F19" s="10">
        <v>25</v>
      </c>
      <c r="G19" s="7">
        <v>2.1469999999999998</v>
      </c>
      <c r="H19" s="7">
        <v>2.1480000000000001</v>
      </c>
      <c r="I19" s="7">
        <v>0.20699999999999999</v>
      </c>
      <c r="J19" s="7">
        <v>0.20699999999999999</v>
      </c>
      <c r="K19" s="7">
        <v>4.1520000000000001</v>
      </c>
      <c r="L19" s="7">
        <v>4.1529999999999996</v>
      </c>
      <c r="N19" s="8">
        <f t="shared" si="0"/>
        <v>25</v>
      </c>
      <c r="O19" s="8">
        <f t="shared" si="1"/>
        <v>0.5</v>
      </c>
      <c r="P19" s="7">
        <f t="shared" si="2"/>
        <v>2.1475</v>
      </c>
      <c r="R19" s="7">
        <f t="shared" si="3"/>
        <v>0.20699999999999999</v>
      </c>
      <c r="S19" s="7">
        <f t="shared" si="4"/>
        <v>0.01</v>
      </c>
      <c r="T19" s="7">
        <f t="shared" si="5"/>
        <v>4.1524999999999999</v>
      </c>
      <c r="U19" s="7">
        <f t="shared" si="6"/>
        <v>0.12535152642238673</v>
      </c>
    </row>
    <row r="20" spans="5:21" x14ac:dyDescent="0.3">
      <c r="E20" s="8"/>
      <c r="F20" s="8"/>
      <c r="G20" s="7"/>
      <c r="H20" s="7"/>
      <c r="I20" s="7"/>
      <c r="J20" s="7"/>
      <c r="K20" s="7"/>
      <c r="L20" s="7"/>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E5:L5"/>
    <mergeCell ref="N5:U5"/>
    <mergeCell ref="A1:C1"/>
    <mergeCell ref="E3:L3"/>
    <mergeCell ref="N3:U3"/>
    <mergeCell ref="E4:L4"/>
    <mergeCell ref="N4:U4"/>
    <mergeCell ref="N6:U6"/>
    <mergeCell ref="E8:F8"/>
    <mergeCell ref="G8:H8"/>
    <mergeCell ref="I8:J8"/>
    <mergeCell ref="K8:L8"/>
    <mergeCell ref="N8:O8"/>
    <mergeCell ref="P8:Q8"/>
    <mergeCell ref="R8:S8"/>
    <mergeCell ref="T8:U8"/>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2025-01-02T17:11:56Z</dcterms:modified>
  <cp:category>Laser Diode</cp:category>
</cp:coreProperties>
</file>