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H5210MG\"/>
    </mc:Choice>
  </mc:AlternateContent>
  <xr:revisionPtr revIDLastSave="0" documentId="13_ncr:1_{E8ED65E2-6019-48BF-A69A-D7F9A7B57DDF}"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7" l="1"/>
  <c r="O32" i="7"/>
  <c r="P32" i="7"/>
  <c r="R32" i="7"/>
  <c r="S32" i="7"/>
  <c r="T32" i="7"/>
  <c r="U32" i="7" s="1"/>
  <c r="N31" i="6"/>
  <c r="O31" i="6"/>
  <c r="P31" i="6"/>
  <c r="R31" i="6"/>
  <c r="S31" i="6"/>
  <c r="T31" i="6"/>
  <c r="U31" i="6"/>
  <c r="N32" i="6"/>
  <c r="O32" i="6"/>
  <c r="P32" i="6"/>
  <c r="R32" i="6"/>
  <c r="S32" i="6"/>
  <c r="T32" i="6"/>
  <c r="U32" i="6"/>
  <c r="N33" i="6"/>
  <c r="O33" i="6"/>
  <c r="P33" i="6"/>
  <c r="R33" i="6"/>
  <c r="S33" i="6"/>
  <c r="T33" i="6"/>
  <c r="U33" i="6"/>
  <c r="N34" i="6"/>
  <c r="O34" i="6"/>
  <c r="P34" i="6"/>
  <c r="R34" i="6"/>
  <c r="S34" i="6"/>
  <c r="T34" i="6"/>
  <c r="U34" i="6" s="1"/>
  <c r="N35" i="6"/>
  <c r="O35" i="6"/>
  <c r="P35" i="6"/>
  <c r="R35" i="6"/>
  <c r="S35" i="6"/>
  <c r="T35" i="6"/>
  <c r="U35" i="6"/>
  <c r="N36" i="6"/>
  <c r="O36" i="6"/>
  <c r="P36" i="6"/>
  <c r="R36" i="6"/>
  <c r="S36" i="6"/>
  <c r="T36" i="6"/>
  <c r="U36" i="6"/>
  <c r="N37" i="6"/>
  <c r="O37" i="6"/>
  <c r="P37" i="6"/>
  <c r="R37" i="6"/>
  <c r="S37" i="6"/>
  <c r="T37" i="6"/>
  <c r="U37" i="6" s="1"/>
  <c r="N38" i="6"/>
  <c r="O38" i="6"/>
  <c r="P38" i="6"/>
  <c r="R38" i="6"/>
  <c r="S38" i="6"/>
  <c r="T38" i="6"/>
  <c r="U38" i="6"/>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R31" i="7"/>
  <c r="S31" i="7"/>
  <c r="T31" i="7"/>
  <c r="U31" i="7" s="1"/>
  <c r="N12" i="7"/>
  <c r="O12" i="7"/>
  <c r="N13" i="7"/>
  <c r="O13" i="7"/>
  <c r="N14" i="7"/>
  <c r="O14" i="7"/>
  <c r="N15" i="7"/>
  <c r="O15"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P31" i="7"/>
  <c r="T30" i="7"/>
  <c r="U30" i="7" s="1"/>
  <c r="S30" i="7"/>
  <c r="R30" i="7"/>
  <c r="P30" i="7"/>
  <c r="T29" i="7"/>
  <c r="U29" i="7" s="1"/>
  <c r="S29" i="7"/>
  <c r="R29" i="7"/>
  <c r="P29" i="7"/>
  <c r="T28" i="7"/>
  <c r="U28" i="7" s="1"/>
  <c r="S28" i="7"/>
  <c r="R28" i="7"/>
  <c r="P28" i="7"/>
  <c r="T27" i="7"/>
  <c r="U27" i="7" s="1"/>
  <c r="S27" i="7"/>
  <c r="R27" i="7"/>
  <c r="P27" i="7"/>
  <c r="T26" i="7"/>
  <c r="U26" i="7" s="1"/>
  <c r="S26" i="7"/>
  <c r="R26" i="7"/>
  <c r="P26" i="7"/>
  <c r="T25" i="7"/>
  <c r="U25" i="7" s="1"/>
  <c r="S25" i="7"/>
  <c r="R25" i="7"/>
  <c r="P25" i="7"/>
  <c r="T24" i="7"/>
  <c r="U24" i="7" s="1"/>
  <c r="S24" i="7"/>
  <c r="R24" i="7"/>
  <c r="P24" i="7"/>
  <c r="T23" i="7"/>
  <c r="U23" i="7" s="1"/>
  <c r="S23" i="7"/>
  <c r="R23" i="7"/>
  <c r="P23"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25" i="6"/>
  <c r="S26" i="6"/>
  <c r="S27" i="6"/>
  <c r="S28" i="6"/>
  <c r="S29" i="6"/>
  <c r="S30" i="6"/>
  <c r="S11" i="6"/>
  <c r="O12" i="6"/>
  <c r="O13" i="6"/>
  <c r="O14" i="6"/>
  <c r="O15" i="6"/>
  <c r="O16" i="6"/>
  <c r="O17" i="6"/>
  <c r="O18" i="6"/>
  <c r="O19" i="6"/>
  <c r="O20" i="6"/>
  <c r="O21" i="6"/>
  <c r="O22" i="6"/>
  <c r="O23" i="6"/>
  <c r="O24" i="6"/>
  <c r="O25" i="6"/>
  <c r="O26" i="6"/>
  <c r="O27" i="6"/>
  <c r="O28" i="6"/>
  <c r="O29" i="6"/>
  <c r="O30"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T25" i="6"/>
  <c r="U25" i="6" s="1"/>
  <c r="T26" i="6"/>
  <c r="U26" i="6" s="1"/>
  <c r="T27" i="6"/>
  <c r="U27" i="6" s="1"/>
  <c r="T28" i="6"/>
  <c r="U28" i="6" s="1"/>
  <c r="T29" i="6"/>
  <c r="U29" i="6" s="1"/>
  <c r="T30" i="6"/>
  <c r="U30" i="6" s="1"/>
  <c r="R12" i="6"/>
  <c r="R13" i="6"/>
  <c r="R14" i="6"/>
  <c r="R15" i="6"/>
  <c r="R16" i="6"/>
  <c r="R17" i="6"/>
  <c r="R18" i="6"/>
  <c r="R19" i="6"/>
  <c r="R20" i="6"/>
  <c r="R21" i="6"/>
  <c r="R22" i="6"/>
  <c r="R23" i="6"/>
  <c r="R24" i="6"/>
  <c r="R25" i="6"/>
  <c r="R26" i="6"/>
  <c r="R27" i="6"/>
  <c r="R28" i="6"/>
  <c r="R29" i="6"/>
  <c r="R30" i="6"/>
  <c r="T11" i="6"/>
  <c r="U11" i="6" s="1"/>
  <c r="R11" i="6"/>
  <c r="P12" i="6"/>
  <c r="P13" i="6"/>
  <c r="P14" i="6"/>
  <c r="P15" i="6"/>
  <c r="P16" i="6"/>
  <c r="P17" i="6"/>
  <c r="P18" i="6"/>
  <c r="P19" i="6"/>
  <c r="P20" i="6"/>
  <c r="P21" i="6"/>
  <c r="P22" i="6"/>
  <c r="P23" i="6"/>
  <c r="P24" i="6"/>
  <c r="P25" i="6"/>
  <c r="P26" i="6"/>
  <c r="P27" i="6"/>
  <c r="P28" i="6"/>
  <c r="P29" i="6"/>
  <c r="P30" i="6"/>
  <c r="P11" i="6"/>
  <c r="N12" i="6"/>
  <c r="N13" i="6"/>
  <c r="N14" i="6"/>
  <c r="N15" i="6"/>
  <c r="N16" i="6"/>
  <c r="N17" i="6"/>
  <c r="N18" i="6"/>
  <c r="N19" i="6"/>
  <c r="N20" i="6"/>
  <c r="N21" i="6"/>
  <c r="N22" i="6"/>
  <c r="N23" i="6"/>
  <c r="N24" i="6"/>
  <c r="N25" i="6"/>
  <c r="N26" i="6"/>
  <c r="N27" i="6"/>
  <c r="N28" i="6"/>
  <c r="N29" i="6"/>
  <c r="N30"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<sst xmlns="http://schemas.openxmlformats.org/spreadsheetml/2006/main" count="216" uniqueCount="71">
  <si>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</si>
  <si>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</si>
  <si>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</si>
  <si>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</si>
  <si>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</si>
  <si>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</si>
  <si>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</si>
  <si>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</si>
  <si>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</si>
  <si>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</si>
  <si>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</si>
  <si>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</si>
  <si>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</si>
  <si>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</si>
  <si>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</si>
  <si>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</si>
  <si>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</si>
  <si>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</si>
  <si>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</si>
  <si>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</si>
  <si>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</si>
  <si>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</si>
  <si>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</si>
  <si>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</si>
  <si>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</si>
  <si>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</si>
  <si>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</si>
  <si>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</si>
  <si>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</si>
  <si>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</si>
  <si>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</si>
  <si>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</si>
  <si>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</si>
  <si>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</si>
  <si>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</si>
  <si>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</si>
  <si>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</si>
  <si>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</si>
  <si>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</si>
  <si>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</si>
  <si>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</si>
  <si>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</si>
  <si>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</si>
  <si>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</si>
  <si>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</si>
  <si>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</si>
  <si>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</si>
  <si>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</si>
  <si>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</si>
  <si>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</si>
  <si>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</si>
  <si>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</si>
  <si>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</si>
  <si>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</si>
  <si>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</si>
  <si>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</si>
  <si>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</si>
  <si>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</si>
  <si>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</si>
  <si>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</si>
  <si>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</si>
  <si>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</si>
  <si>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</si>
  <si>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</si>
  <si>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</si>
  <si>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</si>
  <si>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</si>
  <si>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</si>
  <si>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SHD5210MG</t>
  </si>
  <si>
    <t>---</t>
  </si>
  <si>
    <t>(Set to 518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</si>
</sst>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0" fillId="0" borderId="0" xfId="0" quotePrefix="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OpticalPower_vs_Current_20ºC!$O$11:$O$38</c:f>
                <c:numCache>
                  <c:formatCode>General</c:formatCode>
                  <c:ptCount val="28"/>
                  <c:pt idx="0">
                    <c:v>0.5</c:v>
                  </c:pt>
                  <c:pt idx="1">
                    <c:v>0.50499999999999901</c:v>
                  </c:pt>
                  <c:pt idx="2">
                    <c:v>0.5</c:v>
                  </c:pt>
                  <c:pt idx="3">
                    <c:v>0.5</c:v>
                  </c:pt>
                  <c:pt idx="4">
                    <c:v>0.50499999999999901</c:v>
                  </c:pt>
                  <c:pt idx="5">
                    <c:v>0.5</c:v>
                  </c:pt>
                  <c:pt idx="6">
                    <c:v>0.5</c:v>
                  </c:pt>
                  <c:pt idx="7">
                    <c:v>0.5</c:v>
                  </c:pt>
                  <c:pt idx="8">
                    <c:v>0.50499999999999901</c:v>
                  </c:pt>
                  <c:pt idx="9">
                    <c:v>0.50499999999999901</c:v>
                  </c:pt>
                  <c:pt idx="10">
                    <c:v>0.50500000000000256</c:v>
                  </c:pt>
                  <c:pt idx="11">
                    <c:v>0.5</c:v>
                  </c:pt>
                  <c:pt idx="12">
                    <c:v>0.5</c:v>
                  </c:pt>
                  <c:pt idx="13">
                    <c:v>0.5</c:v>
                  </c:pt>
                  <c:pt idx="14">
                    <c:v>0.5</c:v>
                  </c:pt>
                  <c:pt idx="15">
                    <c:v>0.50500000000000256</c:v>
                  </c:pt>
                  <c:pt idx="16">
                    <c:v>0.5</c:v>
                  </c:pt>
                  <c:pt idx="17">
                    <c:v>0.5</c:v>
                  </c:pt>
                  <c:pt idx="18">
                    <c:v>0.5</c:v>
                  </c:pt>
                  <c:pt idx="19">
                    <c:v>0.50499999999999901</c:v>
                  </c:pt>
                  <c:pt idx="20">
                    <c:v>0.5</c:v>
                  </c:pt>
                  <c:pt idx="21">
                    <c:v>0.5</c:v>
                  </c:pt>
                  <c:pt idx="22">
                    <c:v>0.50499999999999901</c:v>
                  </c:pt>
                  <c:pt idx="23">
                    <c:v>0.5</c:v>
                  </c:pt>
                  <c:pt idx="24">
                    <c:v>0.5</c:v>
                  </c:pt>
                  <c:pt idx="25">
                    <c:v>0.5</c:v>
                  </c:pt>
                  <c:pt idx="26">
                    <c:v>0.5</c:v>
                  </c:pt>
                  <c:pt idx="27">
                    <c:v>0.5</c:v>
                  </c:pt>
                </c:numCache>
              </c:numRef>
            </c:plus>
            <c:minus>
              <c:numRef>
                <c:f>OpticalPower_vs_Current_20ºC!$O$11:$O$38</c:f>
                <c:numCache>
                  <c:formatCode>General</c:formatCode>
                  <c:ptCount val="28"/>
                  <c:pt idx="0">
                    <c:v>0.5</c:v>
                  </c:pt>
                  <c:pt idx="1">
                    <c:v>0.50499999999999901</c:v>
                  </c:pt>
                  <c:pt idx="2">
                    <c:v>0.5</c:v>
                  </c:pt>
                  <c:pt idx="3">
                    <c:v>0.5</c:v>
                  </c:pt>
                  <c:pt idx="4">
                    <c:v>0.50499999999999901</c:v>
                  </c:pt>
                  <c:pt idx="5">
                    <c:v>0.5</c:v>
                  </c:pt>
                  <c:pt idx="6">
                    <c:v>0.5</c:v>
                  </c:pt>
                  <c:pt idx="7">
                    <c:v>0.5</c:v>
                  </c:pt>
                  <c:pt idx="8">
                    <c:v>0.50499999999999901</c:v>
                  </c:pt>
                  <c:pt idx="9">
                    <c:v>0.50499999999999901</c:v>
                  </c:pt>
                  <c:pt idx="10">
                    <c:v>0.50500000000000256</c:v>
                  </c:pt>
                  <c:pt idx="11">
                    <c:v>0.5</c:v>
                  </c:pt>
                  <c:pt idx="12">
                    <c:v>0.5</c:v>
                  </c:pt>
                  <c:pt idx="13">
                    <c:v>0.5</c:v>
                  </c:pt>
                  <c:pt idx="14">
                    <c:v>0.5</c:v>
                  </c:pt>
                  <c:pt idx="15">
                    <c:v>0.50500000000000256</c:v>
                  </c:pt>
                  <c:pt idx="16">
                    <c:v>0.5</c:v>
                  </c:pt>
                  <c:pt idx="17">
                    <c:v>0.5</c:v>
                  </c:pt>
                  <c:pt idx="18">
                    <c:v>0.5</c:v>
                  </c:pt>
                  <c:pt idx="19">
                    <c:v>0.50499999999999901</c:v>
                  </c:pt>
                  <c:pt idx="20">
                    <c:v>0.5</c:v>
                  </c:pt>
                  <c:pt idx="21">
                    <c:v>0.5</c:v>
                  </c:pt>
                  <c:pt idx="22">
                    <c:v>0.50499999999999901</c:v>
                  </c:pt>
                  <c:pt idx="23">
                    <c:v>0.5</c:v>
                  </c:pt>
                  <c:pt idx="24">
                    <c:v>0.5</c:v>
                  </c:pt>
                  <c:pt idx="25">
                    <c:v>0.5</c:v>
                  </c:pt>
                  <c:pt idx="26">
                    <c:v>0.5</c:v>
                  </c:pt>
                  <c:pt idx="27">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OpticalPower_vs_Current_20ºC!$U$11:$U$38</c:f>
                <c:numCache>
                  <c:formatCode>General</c:formatCode>
                  <c:ptCount val="28"/>
                  <c:pt idx="0">
                    <c:v>5.6422534666501115E-2</c:v>
                  </c:pt>
                  <c:pt idx="1">
                    <c:v>7.7779821514923839E-2</c:v>
                  </c:pt>
                  <c:pt idx="2">
                    <c:v>9.4828012908806908E-2</c:v>
                  </c:pt>
                  <c:pt idx="3">
                    <c:v>0.11545205957541631</c:v>
                  </c:pt>
                  <c:pt idx="4">
                    <c:v>0.13512643521172049</c:v>
                  </c:pt>
                  <c:pt idx="5">
                    <c:v>0.15346306412075347</c:v>
                  </c:pt>
                  <c:pt idx="6">
                    <c:v>0.16993234096918858</c:v>
                  </c:pt>
                  <c:pt idx="7">
                    <c:v>0.18945878896912954</c:v>
                  </c:pt>
                  <c:pt idx="8">
                    <c:v>0.20750596060543822</c:v>
                  </c:pt>
                  <c:pt idx="9">
                    <c:v>0.22634207963568478</c:v>
                  </c:pt>
                  <c:pt idx="10">
                    <c:v>0.24473441575684135</c:v>
                  </c:pt>
                  <c:pt idx="11">
                    <c:v>0.26145023866588174</c:v>
                  </c:pt>
                  <c:pt idx="12">
                    <c:v>0.28072374260521404</c:v>
                  </c:pt>
                  <c:pt idx="13">
                    <c:v>0.29853716418092374</c:v>
                  </c:pt>
                  <c:pt idx="14">
                    <c:v>0.31716964836268402</c:v>
                  </c:pt>
                  <c:pt idx="15">
                    <c:v>0.33417492854444736</c:v>
                  </c:pt>
                  <c:pt idx="16">
                    <c:v>0.35229060339288593</c:v>
                  </c:pt>
                  <c:pt idx="17">
                    <c:v>0.36949312042313354</c:v>
                  </c:pt>
                  <c:pt idx="18">
                    <c:v>0.38334261102914891</c:v>
                  </c:pt>
                  <c:pt idx="19">
                    <c:v>0.39936810496849623</c:v>
                  </c:pt>
                  <c:pt idx="20">
                    <c:v>0.41613323708965677</c:v>
                  </c:pt>
                  <c:pt idx="21">
                    <c:v>0.43285545799869973</c:v>
                  </c:pt>
                  <c:pt idx="22">
                    <c:v>0.44790116569562644</c:v>
                  </c:pt>
                  <c:pt idx="23">
                    <c:v>0.46322353466527205</c:v>
                  </c:pt>
                  <c:pt idx="24">
                    <c:v>0.47974212072582728</c:v>
                  </c:pt>
                  <c:pt idx="25">
                    <c:v>0.49263621222319454</c:v>
                  </c:pt>
                  <c:pt idx="26">
                    <c:v>0.51298463624383717</c:v>
                  </c:pt>
                  <c:pt idx="27">
                    <c:v>0.52720324227483484</c:v>
                  </c:pt>
                </c:numCache>
              </c:numRef>
            </c:plus>
            <c:minus>
              <c:numRef>
                <c:f>OpticalPower_vs_Current_20ºC!$U$11:$U$38</c:f>
                <c:numCache>
                  <c:formatCode>General</c:formatCode>
                  <c:ptCount val="28"/>
                  <c:pt idx="0">
                    <c:v>5.6422534666501115E-2</c:v>
                  </c:pt>
                  <c:pt idx="1">
                    <c:v>7.7779821514923839E-2</c:v>
                  </c:pt>
                  <c:pt idx="2">
                    <c:v>9.4828012908806908E-2</c:v>
                  </c:pt>
                  <c:pt idx="3">
                    <c:v>0.11545205957541631</c:v>
                  </c:pt>
                  <c:pt idx="4">
                    <c:v>0.13512643521172049</c:v>
                  </c:pt>
                  <c:pt idx="5">
                    <c:v>0.15346306412075347</c:v>
                  </c:pt>
                  <c:pt idx="6">
                    <c:v>0.16993234096918858</c:v>
                  </c:pt>
                  <c:pt idx="7">
                    <c:v>0.18945878896912954</c:v>
                  </c:pt>
                  <c:pt idx="8">
                    <c:v>0.20750596060543822</c:v>
                  </c:pt>
                  <c:pt idx="9">
                    <c:v>0.22634207963568478</c:v>
                  </c:pt>
                  <c:pt idx="10">
                    <c:v>0.24473441575684135</c:v>
                  </c:pt>
                  <c:pt idx="11">
                    <c:v>0.26145023866588174</c:v>
                  </c:pt>
                  <c:pt idx="12">
                    <c:v>0.28072374260521404</c:v>
                  </c:pt>
                  <c:pt idx="13">
                    <c:v>0.29853716418092374</c:v>
                  </c:pt>
                  <c:pt idx="14">
                    <c:v>0.31716964836268402</c:v>
                  </c:pt>
                  <c:pt idx="15">
                    <c:v>0.33417492854444736</c:v>
                  </c:pt>
                  <c:pt idx="16">
                    <c:v>0.35229060339288593</c:v>
                  </c:pt>
                  <c:pt idx="17">
                    <c:v>0.36949312042313354</c:v>
                  </c:pt>
                  <c:pt idx="18">
                    <c:v>0.38334261102914891</c:v>
                  </c:pt>
                  <c:pt idx="19">
                    <c:v>0.39936810496849623</c:v>
                  </c:pt>
                  <c:pt idx="20">
                    <c:v>0.41613323708965677</c:v>
                  </c:pt>
                  <c:pt idx="21">
                    <c:v>0.43285545799869973</c:v>
                  </c:pt>
                  <c:pt idx="22">
                    <c:v>0.44790116569562644</c:v>
                  </c:pt>
                  <c:pt idx="23">
                    <c:v>0.46322353466527205</c:v>
                  </c:pt>
                  <c:pt idx="24">
                    <c:v>0.47974212072582728</c:v>
                  </c:pt>
                  <c:pt idx="25">
                    <c:v>0.49263621222319454</c:v>
                  </c:pt>
                  <c:pt idx="26">
                    <c:v>0.51298463624383717</c:v>
                  </c:pt>
                  <c:pt idx="27">
                    <c:v>0.52720324227483484</c:v>
                  </c:pt>
                </c:numCache>
              </c:numRef>
            </c:minus>
            <c:spPr>
              <a:noFill/>
              <a:ln w="9525" cap="flat" cmpd="sng" algn="ctr">
                <a:solidFill>
                  <a:schemeClr val="tx1">
                    <a:lumMod val="65000"/>
                    <a:lumOff val="35000"/>
                  </a:schemeClr>
                </a:solidFill>
                <a:round/>
              </a:ln>
              <a:effectLst/>
            </c:spPr>
          </c:errBars>
          <c:xVal>
            <c:numRef>
              <c:f>OpticalPower_vs_Current_20ºC!$N$11:$N$38</c:f>
              <c:numCache>
                <c:formatCode>0.00</c:formatCode>
                <c:ptCount val="28"/>
                <c:pt idx="0">
                  <c:v>28</c:v>
                </c:pt>
                <c:pt idx="1">
                  <c:v>29.055</c:v>
                </c:pt>
                <c:pt idx="2">
                  <c:v>30.02</c:v>
                </c:pt>
                <c:pt idx="3">
                  <c:v>31.05</c:v>
                </c:pt>
                <c:pt idx="4">
                  <c:v>32.105000000000004</c:v>
                </c:pt>
                <c:pt idx="5">
                  <c:v>33.15</c:v>
                </c:pt>
                <c:pt idx="6">
                  <c:v>34.020000000000003</c:v>
                </c:pt>
                <c:pt idx="7">
                  <c:v>35.049999999999997</c:v>
                </c:pt>
                <c:pt idx="8">
                  <c:v>36.004999999999995</c:v>
                </c:pt>
                <c:pt idx="9">
                  <c:v>37.034999999999997</c:v>
                </c:pt>
                <c:pt idx="10">
                  <c:v>38.055</c:v>
                </c:pt>
                <c:pt idx="11">
                  <c:v>39.01</c:v>
                </c:pt>
                <c:pt idx="12">
                  <c:v>40.17</c:v>
                </c:pt>
                <c:pt idx="13">
                  <c:v>41.06</c:v>
                </c:pt>
                <c:pt idx="14">
                  <c:v>42.11</c:v>
                </c:pt>
                <c:pt idx="15">
                  <c:v>43.125</c:v>
                </c:pt>
                <c:pt idx="16">
                  <c:v>44.04</c:v>
                </c:pt>
                <c:pt idx="17">
                  <c:v>45.12</c:v>
                </c:pt>
                <c:pt idx="18">
                  <c:v>46.04</c:v>
                </c:pt>
                <c:pt idx="19">
                  <c:v>47.045000000000002</c:v>
                </c:pt>
                <c:pt idx="20">
                  <c:v>48.08</c:v>
                </c:pt>
                <c:pt idx="21">
                  <c:v>49.07</c:v>
                </c:pt>
                <c:pt idx="22">
                  <c:v>50.025000000000006</c:v>
                </c:pt>
                <c:pt idx="23">
                  <c:v>51.03</c:v>
                </c:pt>
                <c:pt idx="24">
                  <c:v>52.06</c:v>
                </c:pt>
                <c:pt idx="25">
                  <c:v>53.06</c:v>
                </c:pt>
                <c:pt idx="26">
                  <c:v>54.14</c:v>
                </c:pt>
                <c:pt idx="27">
                  <c:v>55.03</c:v>
                </c:pt>
              </c:numCache>
            </c:numRef>
          </c:xVal>
          <c:yVal>
            <c:numRef>
              <c:f>OpticalPower_vs_Current_20ºC!$T$11:$T$38</c:f>
              <c:numCache>
                <c:formatCode>0.000</c:formatCode>
                <c:ptCount val="28"/>
                <c:pt idx="0">
                  <c:v>1.8220399999999999</c:v>
                </c:pt>
                <c:pt idx="1">
                  <c:v>2.5050999999999997</c:v>
                </c:pt>
                <c:pt idx="2">
                  <c:v>3.1266599999999998</c:v>
                </c:pt>
                <c:pt idx="3">
                  <c:v>3.75806</c:v>
                </c:pt>
                <c:pt idx="4">
                  <c:v>4.41242</c:v>
                </c:pt>
                <c:pt idx="5">
                  <c:v>5.0495599999999996</c:v>
                </c:pt>
                <c:pt idx="6">
                  <c:v>5.5973199999999999</c:v>
                </c:pt>
                <c:pt idx="7">
                  <c:v>6.2467599999999992</c:v>
                </c:pt>
                <c:pt idx="8">
                  <c:v>6.8469999999999995</c:v>
                </c:pt>
                <c:pt idx="9">
                  <c:v>7.4734799999999995</c:v>
                </c:pt>
                <c:pt idx="10">
                  <c:v>8.0852000000000004</c:v>
                </c:pt>
                <c:pt idx="11">
                  <c:v>8.6411599999999993</c:v>
                </c:pt>
                <c:pt idx="12">
                  <c:v>9.3094599999999996</c:v>
                </c:pt>
                <c:pt idx="13">
                  <c:v>9.8473800000000011</c:v>
                </c:pt>
                <c:pt idx="14">
                  <c:v>10.49436</c:v>
                </c:pt>
                <c:pt idx="15">
                  <c:v>11.087219999999999</c:v>
                </c:pt>
                <c:pt idx="16">
                  <c:v>11.60792</c:v>
                </c:pt>
                <c:pt idx="17">
                  <c:v>12.207339999999999</c:v>
                </c:pt>
                <c:pt idx="18">
                  <c:v>12.695239999999998</c:v>
                </c:pt>
                <c:pt idx="19">
                  <c:v>13.22824</c:v>
                </c:pt>
                <c:pt idx="20">
                  <c:v>13.785839999999999</c:v>
                </c:pt>
                <c:pt idx="21">
                  <c:v>14.31474</c:v>
                </c:pt>
                <c:pt idx="22">
                  <c:v>14.787879999999999</c:v>
                </c:pt>
                <c:pt idx="23">
                  <c:v>15.352039999999999</c:v>
                </c:pt>
                <c:pt idx="24">
                  <c:v>15.901439999999997</c:v>
                </c:pt>
                <c:pt idx="25">
                  <c:v>16.431399999999996</c:v>
                </c:pt>
                <c:pt idx="26">
                  <c:v>17.008400000000002</c:v>
                </c:pt>
                <c:pt idx="27">
                  <c:v>17.468</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6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0.5</c:v>
                  </c:pt>
                  <c:pt idx="5">
                    <c:v>0.5</c:v>
                  </c:pt>
                  <c:pt idx="6">
                    <c:v>0.5</c:v>
                  </c:pt>
                  <c:pt idx="7">
                    <c:v>0.50500000000000256</c:v>
                  </c:pt>
                  <c:pt idx="8">
                    <c:v>0.5</c:v>
                  </c:pt>
                  <c:pt idx="9">
                    <c:v>0.5</c:v>
                  </c:pt>
                  <c:pt idx="10">
                    <c:v>0.5</c:v>
                  </c:pt>
                  <c:pt idx="11">
                    <c:v>0.5</c:v>
                  </c:pt>
                  <c:pt idx="12">
                    <c:v>0.5</c:v>
                  </c:pt>
                  <c:pt idx="13">
                    <c:v>0.5</c:v>
                  </c:pt>
                  <c:pt idx="14">
                    <c:v>0.50500000000000256</c:v>
                  </c:pt>
                  <c:pt idx="15">
                    <c:v>0.50500000000000256</c:v>
                  </c:pt>
                  <c:pt idx="16">
                    <c:v>0.50499999999999901</c:v>
                  </c:pt>
                  <c:pt idx="17">
                    <c:v>0.50499999999999901</c:v>
                  </c:pt>
                  <c:pt idx="18">
                    <c:v>0.5</c:v>
                  </c:pt>
                  <c:pt idx="19">
                    <c:v>0.5</c:v>
                  </c:pt>
                  <c:pt idx="20">
                    <c:v>0.5</c:v>
                  </c:pt>
                </c:numCache>
              </c:numRef>
            </c:plus>
            <c:minus>
              <c:numRef>
                <c:f>OpticalPower_vs_Current_25º!$O$11:$O$31</c:f>
                <c:numCache>
                  <c:formatCode>General</c:formatCode>
                  <c:ptCount val="21"/>
                  <c:pt idx="0">
                    <c:v>0.5</c:v>
                  </c:pt>
                  <c:pt idx="1">
                    <c:v>0.5</c:v>
                  </c:pt>
                  <c:pt idx="2">
                    <c:v>0.5</c:v>
                  </c:pt>
                  <c:pt idx="3">
                    <c:v>0.5</c:v>
                  </c:pt>
                  <c:pt idx="4">
                    <c:v>0.5</c:v>
                  </c:pt>
                  <c:pt idx="5">
                    <c:v>0.5</c:v>
                  </c:pt>
                  <c:pt idx="6">
                    <c:v>0.5</c:v>
                  </c:pt>
                  <c:pt idx="7">
                    <c:v>0.50500000000000256</c:v>
                  </c:pt>
                  <c:pt idx="8">
                    <c:v>0.5</c:v>
                  </c:pt>
                  <c:pt idx="9">
                    <c:v>0.5</c:v>
                  </c:pt>
                  <c:pt idx="10">
                    <c:v>0.5</c:v>
                  </c:pt>
                  <c:pt idx="11">
                    <c:v>0.5</c:v>
                  </c:pt>
                  <c:pt idx="12">
                    <c:v>0.5</c:v>
                  </c:pt>
                  <c:pt idx="13">
                    <c:v>0.5</c:v>
                  </c:pt>
                  <c:pt idx="14">
                    <c:v>0.50500000000000256</c:v>
                  </c:pt>
                  <c:pt idx="15">
                    <c:v>0.50500000000000256</c:v>
                  </c:pt>
                  <c:pt idx="16">
                    <c:v>0.50499999999999901</c:v>
                  </c:pt>
                  <c:pt idx="17">
                    <c:v>0.50499999999999901</c:v>
                  </c:pt>
                  <c:pt idx="18">
                    <c:v>0.5</c:v>
                  </c:pt>
                  <c:pt idx="19">
                    <c:v>0.5</c:v>
                  </c:pt>
                  <c:pt idx="20">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2.6564406282261331E-2</c:v>
                  </c:pt>
                  <c:pt idx="1">
                    <c:v>4.676915661479452E-2</c:v>
                  </c:pt>
                  <c:pt idx="2">
                    <c:v>6.5147647228193495E-2</c:v>
                  </c:pt>
                  <c:pt idx="3">
                    <c:v>8.20751389502416E-2</c:v>
                  </c:pt>
                  <c:pt idx="4">
                    <c:v>9.9062763857802785E-2</c:v>
                  </c:pt>
                  <c:pt idx="5">
                    <c:v>0.115148390982662</c:v>
                  </c:pt>
                  <c:pt idx="6">
                    <c:v>0.1295948172206017</c:v>
                  </c:pt>
                  <c:pt idx="7">
                    <c:v>0.14774057753097447</c:v>
                  </c:pt>
                  <c:pt idx="8">
                    <c:v>0.16286407368761763</c:v>
                  </c:pt>
                  <c:pt idx="9">
                    <c:v>0.17773923466317954</c:v>
                  </c:pt>
                  <c:pt idx="10">
                    <c:v>0.1948248617880384</c:v>
                  </c:pt>
                  <c:pt idx="11">
                    <c:v>0.20967775860987042</c:v>
                  </c:pt>
                  <c:pt idx="12">
                    <c:v>0.22478679305181226</c:v>
                  </c:pt>
                  <c:pt idx="13">
                    <c:v>0.23670762549818533</c:v>
                  </c:pt>
                  <c:pt idx="14">
                    <c:v>0.24830552786326238</c:v>
                  </c:pt>
                  <c:pt idx="15">
                    <c:v>0.26376755897925658</c:v>
                  </c:pt>
                  <c:pt idx="16">
                    <c:v>0.27639552793708982</c:v>
                  </c:pt>
                  <c:pt idx="17">
                    <c:v>0.29091769223859804</c:v>
                  </c:pt>
                  <c:pt idx="18">
                    <c:v>0.30186859127772797</c:v>
                  </c:pt>
                  <c:pt idx="19">
                    <c:v>0.31509789209069616</c:v>
                  </c:pt>
                  <c:pt idx="20">
                    <c:v>0.32772586104852941</c:v>
                  </c:pt>
                </c:numCache>
              </c:numRef>
            </c:plus>
            <c:minus>
              <c:numRef>
                <c:f>OpticalPower_vs_Current_25º!$U$11:$U$31</c:f>
                <c:numCache>
                  <c:formatCode>General</c:formatCode>
                  <c:ptCount val="21"/>
                  <c:pt idx="0">
                    <c:v>2.6564406282261331E-2</c:v>
                  </c:pt>
                  <c:pt idx="1">
                    <c:v>4.676915661479452E-2</c:v>
                  </c:pt>
                  <c:pt idx="2">
                    <c:v>6.5147647228193495E-2</c:v>
                  </c:pt>
                  <c:pt idx="3">
                    <c:v>8.20751389502416E-2</c:v>
                  </c:pt>
                  <c:pt idx="4">
                    <c:v>9.9062763857802785E-2</c:v>
                  </c:pt>
                  <c:pt idx="5">
                    <c:v>0.115148390982662</c:v>
                  </c:pt>
                  <c:pt idx="6">
                    <c:v>0.1295948172206017</c:v>
                  </c:pt>
                  <c:pt idx="7">
                    <c:v>0.14774057753097447</c:v>
                  </c:pt>
                  <c:pt idx="8">
                    <c:v>0.16286407368761763</c:v>
                  </c:pt>
                  <c:pt idx="9">
                    <c:v>0.17773923466317954</c:v>
                  </c:pt>
                  <c:pt idx="10">
                    <c:v>0.1948248617880384</c:v>
                  </c:pt>
                  <c:pt idx="11">
                    <c:v>0.20967775860987042</c:v>
                  </c:pt>
                  <c:pt idx="12">
                    <c:v>0.22478679305181226</c:v>
                  </c:pt>
                  <c:pt idx="13">
                    <c:v>0.23670762549818533</c:v>
                  </c:pt>
                  <c:pt idx="14">
                    <c:v>0.24830552786326238</c:v>
                  </c:pt>
                  <c:pt idx="15">
                    <c:v>0.26376755897925658</c:v>
                  </c:pt>
                  <c:pt idx="16">
                    <c:v>0.27639552793708982</c:v>
                  </c:pt>
                  <c:pt idx="17">
                    <c:v>0.29091769223859804</c:v>
                  </c:pt>
                  <c:pt idx="18">
                    <c:v>0.30186859127772797</c:v>
                  </c:pt>
                  <c:pt idx="19">
                    <c:v>0.31509789209069616</c:v>
                  </c:pt>
                  <c:pt idx="20">
                    <c:v>0.32772586104852941</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31.01</c:v>
                </c:pt>
                <c:pt idx="1">
                  <c:v>32.06</c:v>
                </c:pt>
                <c:pt idx="2">
                  <c:v>32.99</c:v>
                </c:pt>
                <c:pt idx="3">
                  <c:v>34.020000000000003</c:v>
                </c:pt>
                <c:pt idx="4">
                  <c:v>35.01</c:v>
                </c:pt>
                <c:pt idx="5">
                  <c:v>36.03</c:v>
                </c:pt>
                <c:pt idx="6">
                  <c:v>37.04</c:v>
                </c:pt>
                <c:pt idx="7">
                  <c:v>38.055</c:v>
                </c:pt>
                <c:pt idx="8">
                  <c:v>39.020000000000003</c:v>
                </c:pt>
                <c:pt idx="9">
                  <c:v>40.04</c:v>
                </c:pt>
                <c:pt idx="10">
                  <c:v>41.04</c:v>
                </c:pt>
                <c:pt idx="11">
                  <c:v>42.05</c:v>
                </c:pt>
                <c:pt idx="12">
                  <c:v>43.08</c:v>
                </c:pt>
                <c:pt idx="13">
                  <c:v>44.06</c:v>
                </c:pt>
                <c:pt idx="14">
                  <c:v>44.984999999999999</c:v>
                </c:pt>
                <c:pt idx="15">
                  <c:v>46.055</c:v>
                </c:pt>
                <c:pt idx="16">
                  <c:v>47.004999999999995</c:v>
                </c:pt>
                <c:pt idx="17">
                  <c:v>48.075000000000003</c:v>
                </c:pt>
                <c:pt idx="18">
                  <c:v>49.07</c:v>
                </c:pt>
                <c:pt idx="19">
                  <c:v>50.02</c:v>
                </c:pt>
                <c:pt idx="20">
                  <c:v>51.01</c:v>
                </c:pt>
              </c:numCache>
            </c:numRef>
          </c:xVal>
          <c:yVal>
            <c:numRef>
              <c:f>OpticalPower_vs_Current_25º!$T$11:$T$31</c:f>
              <c:numCache>
                <c:formatCode>0.000</c:formatCode>
                <c:ptCount val="21"/>
                <c:pt idx="0">
                  <c:v>0.81699999999999995</c:v>
                </c:pt>
                <c:pt idx="1">
                  <c:v>1.4890000000000001</c:v>
                </c:pt>
                <c:pt idx="2">
                  <c:v>2.0670000000000002</c:v>
                </c:pt>
                <c:pt idx="3">
                  <c:v>2.63</c:v>
                </c:pt>
                <c:pt idx="4">
                  <c:v>3.1950000000000003</c:v>
                </c:pt>
                <c:pt idx="5">
                  <c:v>3.73</c:v>
                </c:pt>
                <c:pt idx="6">
                  <c:v>4.2769999999999992</c:v>
                </c:pt>
                <c:pt idx="7">
                  <c:v>4.8140000000000001</c:v>
                </c:pt>
                <c:pt idx="8">
                  <c:v>5.3170000000000002</c:v>
                </c:pt>
                <c:pt idx="9">
                  <c:v>5.8450000000000006</c:v>
                </c:pt>
                <c:pt idx="10">
                  <c:v>6.38</c:v>
                </c:pt>
                <c:pt idx="11">
                  <c:v>6.8740000000000006</c:v>
                </c:pt>
                <c:pt idx="12">
                  <c:v>7.3100000000000005</c:v>
                </c:pt>
                <c:pt idx="13">
                  <c:v>7.7729999999999997</c:v>
                </c:pt>
                <c:pt idx="14">
                  <c:v>8.1920000000000002</c:v>
                </c:pt>
                <c:pt idx="15">
                  <c:v>8.673</c:v>
                </c:pt>
                <c:pt idx="16">
                  <c:v>9.093</c:v>
                </c:pt>
                <c:pt idx="17">
                  <c:v>9.5760000000000005</c:v>
                </c:pt>
                <c:pt idx="18">
                  <c:v>10.039999999999999</c:v>
                </c:pt>
                <c:pt idx="19">
                  <c:v>10.48</c:v>
                </c:pt>
                <c:pt idx="20">
                  <c:v>10.9</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55"/>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0.50500000000000078</c:v>
                  </c:pt>
                  <c:pt idx="4">
                    <c:v>0.5</c:v>
                  </c:pt>
                  <c:pt idx="5">
                    <c:v>0.5</c:v>
                  </c:pt>
                  <c:pt idx="6">
                    <c:v>0.5</c:v>
                  </c:pt>
                  <c:pt idx="7">
                    <c:v>0.50499999999999989</c:v>
                  </c:pt>
                  <c:pt idx="8">
                    <c:v>0.5</c:v>
                  </c:pt>
                </c:numCache>
              </c:numRef>
            </c:plus>
            <c:minus>
              <c:numRef>
                <c:f>OpticalPower_vs_Temp!$O$11:$O$30</c:f>
                <c:numCache>
                  <c:formatCode>General</c:formatCode>
                  <c:ptCount val="20"/>
                  <c:pt idx="0">
                    <c:v>0.5</c:v>
                  </c:pt>
                  <c:pt idx="1">
                    <c:v>0.5</c:v>
                  </c:pt>
                  <c:pt idx="2">
                    <c:v>0.5</c:v>
                  </c:pt>
                  <c:pt idx="3">
                    <c:v>0.50500000000000078</c:v>
                  </c:pt>
                  <c:pt idx="4">
                    <c:v>0.5</c:v>
                  </c:pt>
                  <c:pt idx="5">
                    <c:v>0.5</c:v>
                  </c:pt>
                  <c:pt idx="6">
                    <c:v>0.5</c:v>
                  </c:pt>
                  <c:pt idx="7">
                    <c:v>0.50499999999999989</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0.22802499084780298</c:v>
                  </c:pt>
                  <c:pt idx="1">
                    <c:v>0.23387999109020496</c:v>
                  </c:pt>
                  <c:pt idx="2">
                    <c:v>0.2442413236356307</c:v>
                  </c:pt>
                  <c:pt idx="3">
                    <c:v>0.2446293993325967</c:v>
                  </c:pt>
                  <c:pt idx="4">
                    <c:v>0.24971464618106873</c:v>
                  </c:pt>
                  <c:pt idx="5">
                    <c:v>0.25701240957498606</c:v>
                  </c:pt>
                  <c:pt idx="6">
                    <c:v>0.26264005775678884</c:v>
                  </c:pt>
                  <c:pt idx="7">
                    <c:v>0.26824851193858595</c:v>
                  </c:pt>
                  <c:pt idx="8">
                    <c:v>0.23087212915082012</c:v>
                  </c:pt>
                </c:numCache>
              </c:numRef>
            </c:plus>
            <c:minus>
              <c:numRef>
                <c:f>OpticalPower_vs_Temp!$U$11:$U$30</c:f>
                <c:numCache>
                  <c:formatCode>General</c:formatCode>
                  <c:ptCount val="20"/>
                  <c:pt idx="0">
                    <c:v>0.22802499084780298</c:v>
                  </c:pt>
                  <c:pt idx="1">
                    <c:v>0.23387999109020496</c:v>
                  </c:pt>
                  <c:pt idx="2">
                    <c:v>0.2442413236356307</c:v>
                  </c:pt>
                  <c:pt idx="3">
                    <c:v>0.2446293993325967</c:v>
                  </c:pt>
                  <c:pt idx="4">
                    <c:v>0.24971464618106873</c:v>
                  </c:pt>
                  <c:pt idx="5">
                    <c:v>0.25701240957498606</c:v>
                  </c:pt>
                  <c:pt idx="6">
                    <c:v>0.26264005775678884</c:v>
                  </c:pt>
                  <c:pt idx="7">
                    <c:v>0.26824851193858595</c:v>
                  </c:pt>
                  <c:pt idx="8">
                    <c:v>0.23087212915082012</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c:v>
                </c:pt>
                <c:pt idx="1">
                  <c:v>23</c:v>
                </c:pt>
                <c:pt idx="2">
                  <c:v>20</c:v>
                </c:pt>
                <c:pt idx="3">
                  <c:v>16.994999999999997</c:v>
                </c:pt>
                <c:pt idx="4">
                  <c:v>14.99</c:v>
                </c:pt>
                <c:pt idx="5">
                  <c:v>12</c:v>
                </c:pt>
                <c:pt idx="6">
                  <c:v>10</c:v>
                </c:pt>
                <c:pt idx="7">
                  <c:v>6.9950000000000001</c:v>
                </c:pt>
                <c:pt idx="8">
                  <c:v>25</c:v>
                </c:pt>
              </c:numCache>
            </c:numRef>
          </c:xVal>
          <c:yVal>
            <c:numRef>
              <c:f>OpticalPower_vs_Temp!$T$11:$T$31</c:f>
              <c:numCache>
                <c:formatCode>0.000</c:formatCode>
                <c:ptCount val="21"/>
                <c:pt idx="0">
                  <c:v>7.5021799999999992</c:v>
                </c:pt>
                <c:pt idx="1">
                  <c:v>7.7514599999999998</c:v>
                </c:pt>
                <c:pt idx="2">
                  <c:v>8.0687999999999995</c:v>
                </c:pt>
                <c:pt idx="3">
                  <c:v>8.108979999999999</c:v>
                </c:pt>
                <c:pt idx="4">
                  <c:v>8.2508400000000002</c:v>
                </c:pt>
                <c:pt idx="5">
                  <c:v>8.4935599999999987</c:v>
                </c:pt>
                <c:pt idx="6">
                  <c:v>8.653459999999999</c:v>
                </c:pt>
                <c:pt idx="7">
                  <c:v>8.8945399999999992</c:v>
                </c:pt>
                <c:pt idx="8">
                  <c:v>7.6514199999999999</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9.5"/>
          <c:min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C23" sqref="C23"/>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14</v>
      </c>
      <c r="B1" s="11"/>
      <c r="C1" s="11"/>
    </row>
    <row r="2" spans="1:3" ht="18" x14ac:dyDescent="0.35">
      <c r="A2" s="12" t="s">
        <v>44</v>
      </c>
      <c r="B2" s="12"/>
      <c r="C2" s="12"/>
    </row>
    <row r="4" spans="1:3" x14ac:dyDescent="0.3">
      <c r="A4" s="1" t="s">
        <v>9</v>
      </c>
      <c r="B4" s="13" t="s">
        <v>10</v>
      </c>
      <c r="C4" s="13"/>
    </row>
    <row r="5" spans="1:3" x14ac:dyDescent="0.3">
      <c r="A5" s="1" t="s">
        <v>36</v>
      </c>
      <c r="B5" s="13" t="s">
        <v>68</v>
      </c>
      <c r="C5" s="13"/>
    </row>
    <row r="6" spans="1:3" x14ac:dyDescent="0.3">
      <c r="A6" s="1" t="s">
        <v>37</v>
      </c>
      <c r="B6" s="13" t="s">
        <v>38</v>
      </c>
      <c r="C6" s="13"/>
    </row>
    <row r="7" spans="1:3" x14ac:dyDescent="0.3">
      <c r="A7" s="1"/>
    </row>
    <row r="8" spans="1:3" x14ac:dyDescent="0.3">
      <c r="A8" s="1" t="s">
        <v>22</v>
      </c>
      <c r="B8" t="s">
        <v>23</v>
      </c>
    </row>
    <row r="10" spans="1:3" x14ac:dyDescent="0.3">
      <c r="A10" s="1" t="s">
        <v>11</v>
      </c>
      <c r="B10">
        <v>520</v>
      </c>
      <c r="C10" t="s">
        <v>12</v>
      </c>
    </row>
    <row r="11" spans="1:3" x14ac:dyDescent="0.3">
      <c r="A11" s="1" t="s">
        <v>13</v>
      </c>
      <c r="B11">
        <v>10</v>
      </c>
      <c r="C11" t="s">
        <v>6</v>
      </c>
    </row>
    <row r="13" spans="1:3" x14ac:dyDescent="0.3">
      <c r="A13" s="1" t="s">
        <v>39</v>
      </c>
      <c r="B13" s="10" t="s">
        <v>69</v>
      </c>
      <c r="C13" t="s">
        <v>32</v>
      </c>
    </row>
    <row r="14" spans="1:3" x14ac:dyDescent="0.3">
      <c r="A14" s="1" t="s">
        <v>40</v>
      </c>
      <c r="B14" s="10" t="s">
        <v>69</v>
      </c>
      <c r="C14" t="s">
        <v>32</v>
      </c>
    </row>
    <row r="15" spans="1:3" x14ac:dyDescent="0.3">
      <c r="A15" s="1" t="s">
        <v>45</v>
      </c>
      <c r="B15" s="10" t="s">
        <v>69</v>
      </c>
      <c r="C15" t="s">
        <v>41</v>
      </c>
    </row>
    <row r="16" spans="1:3" x14ac:dyDescent="0.3">
      <c r="A16" s="1"/>
    </row>
    <row r="17" spans="1:3" x14ac:dyDescent="0.3">
      <c r="A17" s="1" t="s">
        <v>42</v>
      </c>
    </row>
    <row r="18" spans="1:3" x14ac:dyDescent="0.3">
      <c r="A18" s="1" t="s">
        <v>46</v>
      </c>
      <c r="B18" s="10" t="s">
        <v>69</v>
      </c>
      <c r="C18" t="s">
        <v>43</v>
      </c>
    </row>
    <row r="19" spans="1:3" x14ac:dyDescent="0.3">
      <c r="A19" s="1" t="s">
        <v>47</v>
      </c>
      <c r="B19" s="10" t="s">
        <v>69</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8"/>
  <sheetViews>
    <sheetView topLeftCell="A6" workbookViewId="0">
      <selection activeCell="D35" sqref="D35"/>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8.2187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70</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20</v>
      </c>
      <c r="O10" s="5" t="s">
        <v>21</v>
      </c>
      <c r="P10" s="6" t="s">
        <v>18</v>
      </c>
      <c r="Q10" s="5" t="s">
        <v>19</v>
      </c>
      <c r="R10" s="4" t="s">
        <v>20</v>
      </c>
      <c r="S10" s="5" t="s">
        <v>21</v>
      </c>
      <c r="T10" s="4" t="s">
        <v>18</v>
      </c>
      <c r="U10" s="5" t="s">
        <v>19</v>
      </c>
    </row>
    <row r="11" spans="1:21" x14ac:dyDescent="0.3">
      <c r="A11" s="1"/>
      <c r="E11" s="8">
        <v>28</v>
      </c>
      <c r="F11" s="8">
        <v>28</v>
      </c>
      <c r="G11" s="7">
        <v>9.7000000000000003E-2</v>
      </c>
      <c r="H11" s="7">
        <v>9.8000000000000004E-2</v>
      </c>
      <c r="I11" s="7">
        <v>8.9999999999999993E-3</v>
      </c>
      <c r="J11" s="7">
        <v>8.9999999999999993E-3</v>
      </c>
      <c r="K11" s="7">
        <v>1.8204</v>
      </c>
      <c r="L11" s="7">
        <v>1.82368</v>
      </c>
      <c r="N11" s="8">
        <f>AVERAGE(E11:F11)</f>
        <v>28</v>
      </c>
      <c r="O11" s="8">
        <f>(F11-E11)/2+0.5</f>
        <v>0.5</v>
      </c>
      <c r="P11" s="7">
        <f>AVERAGE(G11:H11)</f>
        <v>9.7500000000000003E-2</v>
      </c>
      <c r="R11" s="7">
        <f>AVERAGE(I11:J11)</f>
        <v>8.9999999999999993E-3</v>
      </c>
      <c r="S11" s="7">
        <f>(J11-I11)/2+0.01</f>
        <v>0.01</v>
      </c>
      <c r="T11" s="7">
        <f>AVERAGE(K11:L11)</f>
        <v>1.8220399999999999</v>
      </c>
      <c r="U11" s="7">
        <f>(L11-K11)/2+T11*SQRT(0.03^2+0.002^2)</f>
        <v>5.6422534666501115E-2</v>
      </c>
    </row>
    <row r="12" spans="1:21" x14ac:dyDescent="0.3">
      <c r="A12" s="1" t="s">
        <v>65</v>
      </c>
      <c r="B12" s="9">
        <v>20</v>
      </c>
      <c r="C12" s="9" t="s">
        <v>7</v>
      </c>
      <c r="E12" s="8">
        <v>29.05</v>
      </c>
      <c r="F12" s="8">
        <v>29.06</v>
      </c>
      <c r="G12" s="7">
        <v>0.13100000000000001</v>
      </c>
      <c r="H12" s="7">
        <v>0.13200000000000001</v>
      </c>
      <c r="I12" s="7">
        <v>1.2999999999999999E-2</v>
      </c>
      <c r="J12" s="7">
        <v>1.2999999999999999E-2</v>
      </c>
      <c r="K12" s="7">
        <v>2.50264</v>
      </c>
      <c r="L12" s="7">
        <v>2.5075599999999998</v>
      </c>
      <c r="N12" s="8">
        <f t="shared" ref="N12:N30" si="0">AVERAGE(E12:F12)</f>
        <v>29.055</v>
      </c>
      <c r="O12" s="8">
        <f t="shared" ref="O12:O30" si="1">(F12-E12)/2+0.5</f>
        <v>0.50499999999999901</v>
      </c>
      <c r="P12" s="7">
        <f t="shared" ref="P12:P30" si="2">AVERAGE(G12:H12)</f>
        <v>0.13150000000000001</v>
      </c>
      <c r="R12" s="7">
        <f t="shared" ref="R12:R30" si="3">AVERAGE(I12:J12)</f>
        <v>1.2999999999999999E-2</v>
      </c>
      <c r="S12" s="7">
        <f t="shared" ref="S12:S30" si="4">(J12-I12)/2+0.01</f>
        <v>0.01</v>
      </c>
      <c r="T12" s="7">
        <f t="shared" ref="T12:T30" si="5">AVERAGE(K12:L12)</f>
        <v>2.5050999999999997</v>
      </c>
      <c r="U12" s="7">
        <f t="shared" ref="U12:U30" si="6">(L12-K12)/2+T12*SQRT(0.03^2+0.002^2)</f>
        <v>7.7779821514923839E-2</v>
      </c>
    </row>
    <row r="13" spans="1:21" x14ac:dyDescent="0.3">
      <c r="E13" s="8">
        <v>30.02</v>
      </c>
      <c r="F13" s="8">
        <v>30.02</v>
      </c>
      <c r="G13" s="7">
        <v>0.16200000000000001</v>
      </c>
      <c r="H13" s="7">
        <v>0.16300000000000001</v>
      </c>
      <c r="I13" s="7">
        <v>1.6E-2</v>
      </c>
      <c r="J13" s="7">
        <v>1.6E-2</v>
      </c>
      <c r="K13" s="7">
        <v>3.1258399999999997</v>
      </c>
      <c r="L13" s="7">
        <v>3.1274799999999998</v>
      </c>
      <c r="N13" s="8">
        <f t="shared" si="0"/>
        <v>30.02</v>
      </c>
      <c r="O13" s="8">
        <f t="shared" si="1"/>
        <v>0.5</v>
      </c>
      <c r="P13" s="7">
        <f t="shared" si="2"/>
        <v>0.16250000000000001</v>
      </c>
      <c r="R13" s="7">
        <f t="shared" si="3"/>
        <v>1.6E-2</v>
      </c>
      <c r="S13" s="7">
        <f t="shared" si="4"/>
        <v>0.01</v>
      </c>
      <c r="T13" s="7">
        <f t="shared" si="5"/>
        <v>3.1266599999999998</v>
      </c>
      <c r="U13" s="7">
        <f t="shared" si="6"/>
        <v>9.4828012908806908E-2</v>
      </c>
    </row>
    <row r="14" spans="1:21" x14ac:dyDescent="0.3">
      <c r="E14" s="8">
        <v>31.05</v>
      </c>
      <c r="F14" s="8">
        <v>31.05</v>
      </c>
      <c r="G14" s="7">
        <v>0.19400000000000001</v>
      </c>
      <c r="H14" s="7">
        <v>0.19400000000000001</v>
      </c>
      <c r="I14" s="7">
        <v>1.9E-2</v>
      </c>
      <c r="J14" s="7">
        <v>1.9E-2</v>
      </c>
      <c r="K14" s="7">
        <v>3.7555999999999998</v>
      </c>
      <c r="L14" s="7">
        <v>3.7605200000000001</v>
      </c>
      <c r="N14" s="8">
        <f t="shared" si="0"/>
        <v>31.05</v>
      </c>
      <c r="O14" s="8">
        <f t="shared" si="1"/>
        <v>0.5</v>
      </c>
      <c r="P14" s="7">
        <f t="shared" si="2"/>
        <v>0.19400000000000001</v>
      </c>
      <c r="R14" s="7">
        <f t="shared" si="3"/>
        <v>1.9E-2</v>
      </c>
      <c r="S14" s="7">
        <f t="shared" si="4"/>
        <v>0.01</v>
      </c>
      <c r="T14" s="7">
        <f t="shared" si="5"/>
        <v>3.75806</v>
      </c>
      <c r="U14" s="7">
        <f t="shared" si="6"/>
        <v>0.11545205957541631</v>
      </c>
    </row>
    <row r="15" spans="1:21" x14ac:dyDescent="0.3">
      <c r="E15" s="8">
        <v>32.1</v>
      </c>
      <c r="F15" s="8">
        <v>32.11</v>
      </c>
      <c r="G15" s="7">
        <v>0.22600000000000001</v>
      </c>
      <c r="H15" s="7">
        <v>0.22700000000000001</v>
      </c>
      <c r="I15" s="7">
        <v>2.1999999999999999E-2</v>
      </c>
      <c r="J15" s="7">
        <v>2.1999999999999999E-2</v>
      </c>
      <c r="K15" s="7">
        <v>4.4099599999999999</v>
      </c>
      <c r="L15" s="7">
        <v>4.4148800000000001</v>
      </c>
      <c r="N15" s="8">
        <f t="shared" si="0"/>
        <v>32.105000000000004</v>
      </c>
      <c r="O15" s="8">
        <f t="shared" si="1"/>
        <v>0.50499999999999901</v>
      </c>
      <c r="P15" s="7">
        <f t="shared" si="2"/>
        <v>0.22650000000000001</v>
      </c>
      <c r="R15" s="7">
        <f t="shared" si="3"/>
        <v>2.1999999999999999E-2</v>
      </c>
      <c r="S15" s="7">
        <f t="shared" si="4"/>
        <v>0.01</v>
      </c>
      <c r="T15" s="7">
        <f t="shared" si="5"/>
        <v>4.41242</v>
      </c>
      <c r="U15" s="7">
        <f t="shared" si="6"/>
        <v>0.13512643521172049</v>
      </c>
    </row>
    <row r="16" spans="1:21" x14ac:dyDescent="0.3">
      <c r="E16" s="8">
        <v>33.15</v>
      </c>
      <c r="F16" s="8">
        <v>33.15</v>
      </c>
      <c r="G16" s="7">
        <v>0.25800000000000001</v>
      </c>
      <c r="H16" s="7">
        <v>0.25900000000000001</v>
      </c>
      <c r="I16" s="7">
        <v>2.5000000000000001E-2</v>
      </c>
      <c r="J16" s="7">
        <v>2.5000000000000001E-2</v>
      </c>
      <c r="K16" s="7">
        <v>5.0479199999999995</v>
      </c>
      <c r="L16" s="7">
        <v>5.0511999999999997</v>
      </c>
      <c r="N16" s="8">
        <f t="shared" si="0"/>
        <v>33.15</v>
      </c>
      <c r="O16" s="8">
        <f t="shared" si="1"/>
        <v>0.5</v>
      </c>
      <c r="P16" s="7">
        <f t="shared" si="2"/>
        <v>0.25850000000000001</v>
      </c>
      <c r="R16" s="7">
        <f t="shared" si="3"/>
        <v>2.5000000000000001E-2</v>
      </c>
      <c r="S16" s="7">
        <f t="shared" si="4"/>
        <v>0.01</v>
      </c>
      <c r="T16" s="7">
        <f t="shared" si="5"/>
        <v>5.0495599999999996</v>
      </c>
      <c r="U16" s="7">
        <f t="shared" si="6"/>
        <v>0.15346306412075347</v>
      </c>
    </row>
    <row r="17" spans="5:21" x14ac:dyDescent="0.3">
      <c r="E17" s="8">
        <v>34.020000000000003</v>
      </c>
      <c r="F17" s="8">
        <v>34.020000000000003</v>
      </c>
      <c r="G17" s="7">
        <v>0.28499999999999998</v>
      </c>
      <c r="H17" s="7">
        <v>0.28599999999999998</v>
      </c>
      <c r="I17" s="7">
        <v>2.7E-2</v>
      </c>
      <c r="J17" s="7">
        <v>2.8000000000000001E-2</v>
      </c>
      <c r="K17" s="7">
        <v>5.5956799999999998</v>
      </c>
      <c r="L17" s="7">
        <v>5.5989599999999999</v>
      </c>
      <c r="N17" s="8">
        <f t="shared" si="0"/>
        <v>34.020000000000003</v>
      </c>
      <c r="O17" s="8">
        <f t="shared" si="1"/>
        <v>0.5</v>
      </c>
      <c r="P17" s="7">
        <f t="shared" si="2"/>
        <v>0.28549999999999998</v>
      </c>
      <c r="R17" s="7">
        <f t="shared" si="3"/>
        <v>2.75E-2</v>
      </c>
      <c r="S17" s="7">
        <f t="shared" si="4"/>
        <v>1.0500000000000001E-2</v>
      </c>
      <c r="T17" s="7">
        <f t="shared" si="5"/>
        <v>5.5973199999999999</v>
      </c>
      <c r="U17" s="7">
        <f t="shared" si="6"/>
        <v>0.16993234096918858</v>
      </c>
    </row>
    <row r="18" spans="5:21" x14ac:dyDescent="0.3">
      <c r="E18" s="8">
        <v>35.049999999999997</v>
      </c>
      <c r="F18" s="8">
        <v>35.049999999999997</v>
      </c>
      <c r="G18" s="7">
        <v>0.317</v>
      </c>
      <c r="H18" s="7">
        <v>0.318</v>
      </c>
      <c r="I18" s="7">
        <v>3.1E-2</v>
      </c>
      <c r="J18" s="7">
        <v>3.1E-2</v>
      </c>
      <c r="K18" s="7">
        <v>6.2451199999999991</v>
      </c>
      <c r="L18" s="7">
        <v>6.2483999999999993</v>
      </c>
      <c r="N18" s="8">
        <f t="shared" si="0"/>
        <v>35.049999999999997</v>
      </c>
      <c r="O18" s="8">
        <f t="shared" si="1"/>
        <v>0.5</v>
      </c>
      <c r="P18" s="7">
        <f t="shared" si="2"/>
        <v>0.3175</v>
      </c>
      <c r="R18" s="7">
        <f t="shared" si="3"/>
        <v>3.1E-2</v>
      </c>
      <c r="S18" s="7">
        <f t="shared" si="4"/>
        <v>0.01</v>
      </c>
      <c r="T18" s="7">
        <f t="shared" si="5"/>
        <v>6.2467599999999992</v>
      </c>
      <c r="U18" s="7">
        <f t="shared" si="6"/>
        <v>0.18945878896912954</v>
      </c>
    </row>
    <row r="19" spans="5:21" x14ac:dyDescent="0.3">
      <c r="E19" s="8">
        <v>36</v>
      </c>
      <c r="F19" s="8">
        <v>36.01</v>
      </c>
      <c r="G19" s="7">
        <v>0.34599999999999997</v>
      </c>
      <c r="H19" s="7">
        <v>0.34699999999999998</v>
      </c>
      <c r="I19" s="7">
        <v>3.3000000000000002E-2</v>
      </c>
      <c r="J19" s="7">
        <v>3.3000000000000002E-2</v>
      </c>
      <c r="K19" s="7">
        <v>6.8453600000000003</v>
      </c>
      <c r="L19" s="7">
        <v>6.8486399999999996</v>
      </c>
      <c r="N19" s="8">
        <f t="shared" si="0"/>
        <v>36.004999999999995</v>
      </c>
      <c r="O19" s="8">
        <f t="shared" si="1"/>
        <v>0.50499999999999901</v>
      </c>
      <c r="P19" s="7">
        <f t="shared" si="2"/>
        <v>0.34649999999999997</v>
      </c>
      <c r="R19" s="7">
        <f t="shared" si="3"/>
        <v>3.3000000000000002E-2</v>
      </c>
      <c r="S19" s="7">
        <f t="shared" si="4"/>
        <v>0.01</v>
      </c>
      <c r="T19" s="7">
        <f t="shared" si="5"/>
        <v>6.8469999999999995</v>
      </c>
      <c r="U19" s="7">
        <f t="shared" si="6"/>
        <v>0.20750596060543822</v>
      </c>
    </row>
    <row r="20" spans="5:21" x14ac:dyDescent="0.3">
      <c r="E20" s="8">
        <v>37.03</v>
      </c>
      <c r="F20" s="8">
        <v>37.04</v>
      </c>
      <c r="G20" s="7">
        <v>0.375</v>
      </c>
      <c r="H20" s="7">
        <v>0.376</v>
      </c>
      <c r="I20" s="7">
        <v>3.5999999999999997E-2</v>
      </c>
      <c r="J20" s="7">
        <v>3.5999999999999997E-2</v>
      </c>
      <c r="K20" s="7">
        <v>7.4718399999999994</v>
      </c>
      <c r="L20" s="7">
        <v>7.4751199999999995</v>
      </c>
      <c r="N20" s="8">
        <f t="shared" si="0"/>
        <v>37.034999999999997</v>
      </c>
      <c r="O20" s="8">
        <f t="shared" si="1"/>
        <v>0.50499999999999901</v>
      </c>
      <c r="P20" s="7">
        <f t="shared" si="2"/>
        <v>0.3755</v>
      </c>
      <c r="R20" s="7">
        <f t="shared" si="3"/>
        <v>3.5999999999999997E-2</v>
      </c>
      <c r="S20" s="7">
        <f t="shared" si="4"/>
        <v>0.01</v>
      </c>
      <c r="T20" s="7">
        <f t="shared" si="5"/>
        <v>7.4734799999999995</v>
      </c>
      <c r="U20" s="7">
        <f t="shared" si="6"/>
        <v>0.22634207963568478</v>
      </c>
    </row>
    <row r="21" spans="5:21" x14ac:dyDescent="0.3">
      <c r="E21" s="8">
        <v>38.049999999999997</v>
      </c>
      <c r="F21" s="8">
        <v>38.06</v>
      </c>
      <c r="G21" s="7">
        <v>0.40300000000000002</v>
      </c>
      <c r="H21" s="7">
        <v>0.40400000000000003</v>
      </c>
      <c r="I21" s="7">
        <v>3.9E-2</v>
      </c>
      <c r="J21" s="7">
        <v>3.9E-2</v>
      </c>
      <c r="K21" s="7">
        <v>8.0835600000000003</v>
      </c>
      <c r="L21" s="7">
        <v>8.0868400000000005</v>
      </c>
      <c r="N21" s="8">
        <f t="shared" si="0"/>
        <v>38.055</v>
      </c>
      <c r="O21" s="8">
        <f t="shared" si="1"/>
        <v>0.50500000000000256</v>
      </c>
      <c r="P21" s="7">
        <f t="shared" si="2"/>
        <v>0.40350000000000003</v>
      </c>
      <c r="R21" s="7">
        <f t="shared" si="3"/>
        <v>3.9E-2</v>
      </c>
      <c r="S21" s="7">
        <f t="shared" si="4"/>
        <v>0.01</v>
      </c>
      <c r="T21" s="7">
        <f t="shared" si="5"/>
        <v>8.0852000000000004</v>
      </c>
      <c r="U21" s="7">
        <f t="shared" si="6"/>
        <v>0.24473441575684135</v>
      </c>
    </row>
    <row r="22" spans="5:21" x14ac:dyDescent="0.3">
      <c r="E22" s="8">
        <v>39.01</v>
      </c>
      <c r="F22" s="8">
        <v>39.01</v>
      </c>
      <c r="G22" s="7">
        <v>0.42899999999999999</v>
      </c>
      <c r="H22" s="7">
        <v>0.43</v>
      </c>
      <c r="I22" s="7">
        <v>4.1000000000000002E-2</v>
      </c>
      <c r="J22" s="7">
        <v>4.1000000000000002E-2</v>
      </c>
      <c r="K22" s="7">
        <v>8.6395199999999992</v>
      </c>
      <c r="L22" s="7">
        <v>8.6427999999999994</v>
      </c>
      <c r="N22" s="8">
        <f t="shared" si="0"/>
        <v>39.01</v>
      </c>
      <c r="O22" s="8">
        <f t="shared" si="1"/>
        <v>0.5</v>
      </c>
      <c r="P22" s="7">
        <f t="shared" si="2"/>
        <v>0.42949999999999999</v>
      </c>
      <c r="R22" s="7">
        <f t="shared" si="3"/>
        <v>4.1000000000000002E-2</v>
      </c>
      <c r="S22" s="7">
        <f t="shared" si="4"/>
        <v>0.01</v>
      </c>
      <c r="T22" s="7">
        <f t="shared" si="5"/>
        <v>8.6411599999999993</v>
      </c>
      <c r="U22" s="7">
        <f t="shared" si="6"/>
        <v>0.26145023866588174</v>
      </c>
    </row>
    <row r="23" spans="5:21" x14ac:dyDescent="0.3">
      <c r="E23" s="8">
        <v>40.17</v>
      </c>
      <c r="F23" s="8">
        <v>40.17</v>
      </c>
      <c r="G23" s="7">
        <v>0.46</v>
      </c>
      <c r="H23" s="7">
        <v>0.46100000000000002</v>
      </c>
      <c r="I23" s="7">
        <v>4.3999999999999997E-2</v>
      </c>
      <c r="J23" s="7">
        <v>4.3999999999999997E-2</v>
      </c>
      <c r="K23" s="7">
        <v>9.3086400000000005</v>
      </c>
      <c r="L23" s="7">
        <v>9.3102799999999988</v>
      </c>
      <c r="N23" s="8">
        <f t="shared" si="0"/>
        <v>40.17</v>
      </c>
      <c r="O23" s="8">
        <f t="shared" si="1"/>
        <v>0.5</v>
      </c>
      <c r="P23" s="7">
        <f t="shared" si="2"/>
        <v>0.46050000000000002</v>
      </c>
      <c r="R23" s="7">
        <f t="shared" si="3"/>
        <v>4.3999999999999997E-2</v>
      </c>
      <c r="S23" s="7">
        <f t="shared" si="4"/>
        <v>0.01</v>
      </c>
      <c r="T23" s="7">
        <f t="shared" si="5"/>
        <v>9.3094599999999996</v>
      </c>
      <c r="U23" s="7">
        <f t="shared" si="6"/>
        <v>0.28072374260521404</v>
      </c>
    </row>
    <row r="24" spans="5:21" x14ac:dyDescent="0.3">
      <c r="E24" s="8">
        <v>41.06</v>
      </c>
      <c r="F24" s="8">
        <v>41.06</v>
      </c>
      <c r="G24" s="7">
        <v>0.48599999999999999</v>
      </c>
      <c r="H24" s="7">
        <v>0.48699999999999999</v>
      </c>
      <c r="I24" s="7">
        <v>4.7E-2</v>
      </c>
      <c r="J24" s="7">
        <v>4.7E-2</v>
      </c>
      <c r="K24" s="7">
        <v>9.8449200000000001</v>
      </c>
      <c r="L24" s="7">
        <v>9.8498400000000004</v>
      </c>
      <c r="N24" s="8">
        <f t="shared" si="0"/>
        <v>41.06</v>
      </c>
      <c r="O24" s="8">
        <f t="shared" si="1"/>
        <v>0.5</v>
      </c>
      <c r="P24" s="7">
        <f t="shared" si="2"/>
        <v>0.48649999999999999</v>
      </c>
      <c r="R24" s="7">
        <f t="shared" si="3"/>
        <v>4.7E-2</v>
      </c>
      <c r="S24" s="7">
        <f t="shared" si="4"/>
        <v>0.01</v>
      </c>
      <c r="T24" s="7">
        <f t="shared" si="5"/>
        <v>9.8473800000000011</v>
      </c>
      <c r="U24" s="7">
        <f t="shared" si="6"/>
        <v>0.29853716418092374</v>
      </c>
    </row>
    <row r="25" spans="5:21" x14ac:dyDescent="0.3">
      <c r="E25" s="8">
        <v>42.11</v>
      </c>
      <c r="F25" s="8">
        <v>42.11</v>
      </c>
      <c r="G25" s="7">
        <v>0.51900000000000002</v>
      </c>
      <c r="H25" s="7">
        <v>0.52</v>
      </c>
      <c r="I25" s="7">
        <v>0.05</v>
      </c>
      <c r="J25" s="7">
        <v>0.05</v>
      </c>
      <c r="K25" s="8">
        <v>10.492719999999998</v>
      </c>
      <c r="L25" s="8">
        <v>10.496</v>
      </c>
      <c r="N25" s="8">
        <f t="shared" si="0"/>
        <v>42.11</v>
      </c>
      <c r="O25" s="8">
        <f t="shared" si="1"/>
        <v>0.5</v>
      </c>
      <c r="P25" s="7">
        <f t="shared" si="2"/>
        <v>0.51950000000000007</v>
      </c>
      <c r="R25" s="7">
        <f t="shared" si="3"/>
        <v>0.05</v>
      </c>
      <c r="S25" s="7">
        <f t="shared" si="4"/>
        <v>0.01</v>
      </c>
      <c r="T25" s="7">
        <f t="shared" si="5"/>
        <v>10.49436</v>
      </c>
      <c r="U25" s="7">
        <f t="shared" si="6"/>
        <v>0.31716964836268402</v>
      </c>
    </row>
    <row r="26" spans="5:21" x14ac:dyDescent="0.3">
      <c r="E26" s="8">
        <v>43.12</v>
      </c>
      <c r="F26" s="8">
        <v>43.13</v>
      </c>
      <c r="G26" s="7">
        <v>0.54900000000000004</v>
      </c>
      <c r="H26" s="7">
        <v>0.54900000000000004</v>
      </c>
      <c r="I26" s="7">
        <v>5.2999999999999999E-2</v>
      </c>
      <c r="J26" s="7">
        <v>5.2999999999999999E-2</v>
      </c>
      <c r="K26" s="8">
        <v>11.086399999999999</v>
      </c>
      <c r="L26" s="8">
        <v>11.088039999999999</v>
      </c>
      <c r="N26" s="8">
        <f t="shared" si="0"/>
        <v>43.125</v>
      </c>
      <c r="O26" s="8">
        <f t="shared" si="1"/>
        <v>0.50500000000000256</v>
      </c>
      <c r="P26" s="7">
        <f t="shared" si="2"/>
        <v>0.54900000000000004</v>
      </c>
      <c r="R26" s="7">
        <f t="shared" si="3"/>
        <v>5.2999999999999999E-2</v>
      </c>
      <c r="S26" s="7">
        <f t="shared" si="4"/>
        <v>0.01</v>
      </c>
      <c r="T26" s="7">
        <f t="shared" si="5"/>
        <v>11.087219999999999</v>
      </c>
      <c r="U26" s="7">
        <f t="shared" si="6"/>
        <v>0.33417492854444736</v>
      </c>
    </row>
    <row r="27" spans="5:21" x14ac:dyDescent="0.3">
      <c r="E27" s="8">
        <v>44.04</v>
      </c>
      <c r="F27" s="8">
        <v>44.04</v>
      </c>
      <c r="G27" s="7">
        <v>0.57299999999999995</v>
      </c>
      <c r="H27" s="7">
        <v>0.57399999999999995</v>
      </c>
      <c r="I27" s="7">
        <v>5.5E-2</v>
      </c>
      <c r="J27" s="7">
        <v>5.5E-2</v>
      </c>
      <c r="K27" s="8">
        <v>11.604639999999998</v>
      </c>
      <c r="L27" s="8">
        <v>11.6112</v>
      </c>
      <c r="N27" s="8">
        <f t="shared" si="0"/>
        <v>44.04</v>
      </c>
      <c r="O27" s="8">
        <f t="shared" si="1"/>
        <v>0.5</v>
      </c>
      <c r="P27" s="7">
        <f t="shared" si="2"/>
        <v>0.5734999999999999</v>
      </c>
      <c r="R27" s="7">
        <f t="shared" si="3"/>
        <v>5.5E-2</v>
      </c>
      <c r="S27" s="7">
        <f t="shared" si="4"/>
        <v>0.01</v>
      </c>
      <c r="T27" s="7">
        <f t="shared" si="5"/>
        <v>11.60792</v>
      </c>
      <c r="U27" s="7">
        <f t="shared" si="6"/>
        <v>0.35229060339288593</v>
      </c>
    </row>
    <row r="28" spans="5:21" x14ac:dyDescent="0.3">
      <c r="E28" s="8">
        <v>45.12</v>
      </c>
      <c r="F28" s="8">
        <v>45.12</v>
      </c>
      <c r="G28" s="7">
        <v>0.60099999999999998</v>
      </c>
      <c r="H28" s="7">
        <v>0.60099999999999998</v>
      </c>
      <c r="I28" s="7">
        <v>5.8000000000000003E-2</v>
      </c>
      <c r="J28" s="7">
        <v>5.8000000000000003E-2</v>
      </c>
      <c r="K28" s="8">
        <v>12.204879999999999</v>
      </c>
      <c r="L28" s="8">
        <v>12.2098</v>
      </c>
      <c r="N28" s="8">
        <f t="shared" si="0"/>
        <v>45.12</v>
      </c>
      <c r="O28" s="8">
        <f t="shared" si="1"/>
        <v>0.5</v>
      </c>
      <c r="P28" s="7">
        <f t="shared" si="2"/>
        <v>0.60099999999999998</v>
      </c>
      <c r="R28" s="7">
        <f t="shared" si="3"/>
        <v>5.8000000000000003E-2</v>
      </c>
      <c r="S28" s="7">
        <f t="shared" si="4"/>
        <v>0.01</v>
      </c>
      <c r="T28" s="7">
        <f t="shared" si="5"/>
        <v>12.207339999999999</v>
      </c>
      <c r="U28" s="7">
        <f t="shared" si="6"/>
        <v>0.36949312042313354</v>
      </c>
    </row>
    <row r="29" spans="5:21" x14ac:dyDescent="0.3">
      <c r="E29" s="8">
        <v>46.04</v>
      </c>
      <c r="F29" s="8">
        <v>46.04</v>
      </c>
      <c r="G29" s="7">
        <v>0.623</v>
      </c>
      <c r="H29" s="7">
        <v>0.624</v>
      </c>
      <c r="I29" s="7">
        <v>0.06</v>
      </c>
      <c r="J29" s="7">
        <v>0.06</v>
      </c>
      <c r="K29" s="8">
        <v>12.6936</v>
      </c>
      <c r="L29" s="8">
        <v>12.696879999999998</v>
      </c>
      <c r="N29" s="8">
        <f t="shared" si="0"/>
        <v>46.04</v>
      </c>
      <c r="O29" s="8">
        <f t="shared" si="1"/>
        <v>0.5</v>
      </c>
      <c r="P29" s="7">
        <f t="shared" si="2"/>
        <v>0.62349999999999994</v>
      </c>
      <c r="R29" s="7">
        <f t="shared" si="3"/>
        <v>0.06</v>
      </c>
      <c r="S29" s="7">
        <f t="shared" si="4"/>
        <v>0.01</v>
      </c>
      <c r="T29" s="7">
        <f t="shared" si="5"/>
        <v>12.695239999999998</v>
      </c>
      <c r="U29" s="7">
        <f t="shared" si="6"/>
        <v>0.38334261102914891</v>
      </c>
    </row>
    <row r="30" spans="5:21" x14ac:dyDescent="0.3">
      <c r="E30" s="8">
        <v>47.04</v>
      </c>
      <c r="F30" s="8">
        <v>47.05</v>
      </c>
      <c r="G30" s="7">
        <v>0.64800000000000002</v>
      </c>
      <c r="H30" s="7">
        <v>0.64900000000000002</v>
      </c>
      <c r="I30" s="7">
        <v>6.2E-2</v>
      </c>
      <c r="J30" s="7">
        <v>6.2E-2</v>
      </c>
      <c r="K30" s="8">
        <v>13.226599999999998</v>
      </c>
      <c r="L30" s="8">
        <v>13.22988</v>
      </c>
      <c r="N30" s="8">
        <f t="shared" si="0"/>
        <v>47.045000000000002</v>
      </c>
      <c r="O30" s="8">
        <f t="shared" si="1"/>
        <v>0.50499999999999901</v>
      </c>
      <c r="P30" s="7">
        <f t="shared" si="2"/>
        <v>0.64850000000000008</v>
      </c>
      <c r="R30" s="7">
        <f t="shared" si="3"/>
        <v>6.2E-2</v>
      </c>
      <c r="S30" s="7">
        <f t="shared" si="4"/>
        <v>0.01</v>
      </c>
      <c r="T30" s="7">
        <f t="shared" si="5"/>
        <v>13.22824</v>
      </c>
      <c r="U30" s="7">
        <f t="shared" si="6"/>
        <v>0.39936810496849623</v>
      </c>
    </row>
    <row r="31" spans="5:21" x14ac:dyDescent="0.3">
      <c r="E31" s="8">
        <v>48.08</v>
      </c>
      <c r="F31" s="8">
        <v>48.08</v>
      </c>
      <c r="G31" s="7">
        <v>0.67300000000000004</v>
      </c>
      <c r="H31" s="7">
        <v>0.67400000000000004</v>
      </c>
      <c r="I31" s="7">
        <v>6.5000000000000002E-2</v>
      </c>
      <c r="J31" s="7">
        <v>6.5000000000000002E-2</v>
      </c>
      <c r="K31" s="8">
        <v>13.784199999999998</v>
      </c>
      <c r="L31" s="8">
        <v>13.787479999999999</v>
      </c>
      <c r="N31" s="8">
        <f t="shared" ref="N31:N38" si="7">AVERAGE(E31:F31)</f>
        <v>48.08</v>
      </c>
      <c r="O31" s="8">
        <f t="shared" ref="O31:O38" si="8">(F31-E31)/2+0.5</f>
        <v>0.5</v>
      </c>
      <c r="P31" s="7">
        <f t="shared" ref="P31:P38" si="9">AVERAGE(G31:H31)</f>
        <v>0.67349999999999999</v>
      </c>
      <c r="R31" s="7">
        <f t="shared" ref="R31:R38" si="10">AVERAGE(I31:J31)</f>
        <v>6.5000000000000002E-2</v>
      </c>
      <c r="S31" s="7">
        <f t="shared" ref="S31:S38" si="11">(J31-I31)/2+0.01</f>
        <v>0.01</v>
      </c>
      <c r="T31" s="7">
        <f t="shared" ref="T31:T38" si="12">AVERAGE(K31:L31)</f>
        <v>13.785839999999999</v>
      </c>
      <c r="U31" s="7">
        <f t="shared" ref="U31:U38" si="13">(L31-K31)/2+T31*SQRT(0.03^2+0.002^2)</f>
        <v>0.41613323708965677</v>
      </c>
    </row>
    <row r="32" spans="5:21" x14ac:dyDescent="0.3">
      <c r="E32" s="8">
        <v>49.07</v>
      </c>
      <c r="F32" s="8">
        <v>49.07</v>
      </c>
      <c r="G32" s="7">
        <v>0.69699999999999995</v>
      </c>
      <c r="H32" s="7">
        <v>0.98</v>
      </c>
      <c r="I32" s="7">
        <v>6.7000000000000004E-2</v>
      </c>
      <c r="J32" s="7">
        <v>6.7000000000000004E-2</v>
      </c>
      <c r="K32" s="8">
        <v>14.312279999999999</v>
      </c>
      <c r="L32" s="8">
        <v>14.3172</v>
      </c>
      <c r="N32" s="8">
        <f t="shared" si="7"/>
        <v>49.07</v>
      </c>
      <c r="O32" s="8">
        <f t="shared" si="8"/>
        <v>0.5</v>
      </c>
      <c r="P32" s="7">
        <f t="shared" si="9"/>
        <v>0.83850000000000002</v>
      </c>
      <c r="R32" s="7">
        <f t="shared" si="10"/>
        <v>6.7000000000000004E-2</v>
      </c>
      <c r="S32" s="7">
        <f t="shared" si="11"/>
        <v>0.01</v>
      </c>
      <c r="T32" s="7">
        <f t="shared" si="12"/>
        <v>14.31474</v>
      </c>
      <c r="U32" s="7">
        <f t="shared" si="13"/>
        <v>0.43285545799869973</v>
      </c>
    </row>
    <row r="33" spans="5:21" x14ac:dyDescent="0.3">
      <c r="E33" s="8">
        <v>50.02</v>
      </c>
      <c r="F33" s="8">
        <v>50.03</v>
      </c>
      <c r="G33" s="7">
        <v>0.71599999999999997</v>
      </c>
      <c r="H33" s="7">
        <v>0.71699999999999997</v>
      </c>
      <c r="I33" s="7">
        <v>6.9000000000000006E-2</v>
      </c>
      <c r="J33" s="7">
        <v>6.9000000000000006E-2</v>
      </c>
      <c r="K33" s="8">
        <v>14.784599999999999</v>
      </c>
      <c r="L33" s="8">
        <v>14.79116</v>
      </c>
      <c r="N33" s="8">
        <f t="shared" si="7"/>
        <v>50.025000000000006</v>
      </c>
      <c r="O33" s="8">
        <f t="shared" si="8"/>
        <v>0.50499999999999901</v>
      </c>
      <c r="P33" s="7">
        <f t="shared" si="9"/>
        <v>0.71649999999999991</v>
      </c>
      <c r="R33" s="7">
        <f t="shared" si="10"/>
        <v>6.9000000000000006E-2</v>
      </c>
      <c r="S33" s="7">
        <f t="shared" si="11"/>
        <v>0.01</v>
      </c>
      <c r="T33" s="7">
        <f t="shared" si="12"/>
        <v>14.787879999999999</v>
      </c>
      <c r="U33" s="7">
        <f t="shared" si="13"/>
        <v>0.44790116569562644</v>
      </c>
    </row>
    <row r="34" spans="5:21" x14ac:dyDescent="0.3">
      <c r="E34" s="8">
        <v>51.03</v>
      </c>
      <c r="F34" s="8">
        <v>51.03</v>
      </c>
      <c r="G34" s="7">
        <v>0.745</v>
      </c>
      <c r="H34" s="7">
        <v>0.746</v>
      </c>
      <c r="I34" s="7">
        <v>7.1999999999999995E-2</v>
      </c>
      <c r="J34" s="7">
        <v>7.1999999999999995E-2</v>
      </c>
      <c r="K34" s="8">
        <v>15.350399999999999</v>
      </c>
      <c r="L34" s="8">
        <v>15.353679999999999</v>
      </c>
      <c r="N34" s="8">
        <f t="shared" si="7"/>
        <v>51.03</v>
      </c>
      <c r="O34" s="8">
        <f t="shared" si="8"/>
        <v>0.5</v>
      </c>
      <c r="P34" s="7">
        <f t="shared" si="9"/>
        <v>0.74550000000000005</v>
      </c>
      <c r="R34" s="7">
        <f t="shared" si="10"/>
        <v>7.1999999999999995E-2</v>
      </c>
      <c r="S34" s="7">
        <f t="shared" si="11"/>
        <v>0.01</v>
      </c>
      <c r="T34" s="7">
        <f t="shared" si="12"/>
        <v>15.352039999999999</v>
      </c>
      <c r="U34" s="7">
        <f t="shared" si="13"/>
        <v>0.46322353466527205</v>
      </c>
    </row>
    <row r="35" spans="5:21" x14ac:dyDescent="0.3">
      <c r="E35" s="8">
        <v>52.06</v>
      </c>
      <c r="F35" s="8">
        <v>52.06</v>
      </c>
      <c r="G35" s="7">
        <v>0.77200000000000002</v>
      </c>
      <c r="H35" s="7">
        <v>0.77300000000000002</v>
      </c>
      <c r="I35" s="7">
        <v>7.3999999999999996E-2</v>
      </c>
      <c r="J35" s="7">
        <v>7.3999999999999996E-2</v>
      </c>
      <c r="K35" s="8">
        <v>15.899799999999999</v>
      </c>
      <c r="L35" s="8">
        <v>15.903079999999997</v>
      </c>
      <c r="N35" s="8">
        <f t="shared" si="7"/>
        <v>52.06</v>
      </c>
      <c r="O35" s="8">
        <f t="shared" si="8"/>
        <v>0.5</v>
      </c>
      <c r="P35" s="7">
        <f t="shared" si="9"/>
        <v>0.77249999999999996</v>
      </c>
      <c r="R35" s="7">
        <f t="shared" si="10"/>
        <v>7.3999999999999996E-2</v>
      </c>
      <c r="S35" s="7">
        <f t="shared" si="11"/>
        <v>0.01</v>
      </c>
      <c r="T35" s="7">
        <f t="shared" si="12"/>
        <v>15.901439999999997</v>
      </c>
      <c r="U35" s="7">
        <f t="shared" si="13"/>
        <v>0.47974212072582728</v>
      </c>
    </row>
    <row r="36" spans="5:21" x14ac:dyDescent="0.3">
      <c r="E36" s="8">
        <v>53.06</v>
      </c>
      <c r="F36" s="8">
        <v>53.06</v>
      </c>
      <c r="G36" s="7">
        <v>0.79800000000000004</v>
      </c>
      <c r="H36" s="7">
        <v>0.79800000000000004</v>
      </c>
      <c r="I36" s="7">
        <v>7.6999999999999999E-2</v>
      </c>
      <c r="J36" s="7">
        <v>7.6999999999999999E-2</v>
      </c>
      <c r="K36" s="8">
        <v>16.432799999999997</v>
      </c>
      <c r="L36" s="8">
        <v>16.43</v>
      </c>
      <c r="N36" s="8">
        <f t="shared" si="7"/>
        <v>53.06</v>
      </c>
      <c r="O36" s="8">
        <f t="shared" si="8"/>
        <v>0.5</v>
      </c>
      <c r="P36" s="7">
        <f t="shared" si="9"/>
        <v>0.79800000000000004</v>
      </c>
      <c r="R36" s="7">
        <f t="shared" si="10"/>
        <v>7.6999999999999999E-2</v>
      </c>
      <c r="S36" s="7">
        <f t="shared" si="11"/>
        <v>0.01</v>
      </c>
      <c r="T36" s="7">
        <f t="shared" si="12"/>
        <v>16.431399999999996</v>
      </c>
      <c r="U36" s="7">
        <f t="shared" si="13"/>
        <v>0.49263621222319454</v>
      </c>
    </row>
    <row r="37" spans="5:21" x14ac:dyDescent="0.3">
      <c r="E37" s="8">
        <v>54.14</v>
      </c>
      <c r="F37" s="8">
        <v>54.14</v>
      </c>
      <c r="G37" s="7">
        <v>0.82499999999999996</v>
      </c>
      <c r="H37" s="7">
        <v>0.82599999999999996</v>
      </c>
      <c r="I37" s="7">
        <v>7.9000000000000001E-2</v>
      </c>
      <c r="J37" s="7">
        <v>7.9000000000000001E-2</v>
      </c>
      <c r="K37" s="8">
        <v>17.006799999999998</v>
      </c>
      <c r="L37" s="8">
        <v>17.010000000000002</v>
      </c>
      <c r="N37" s="8">
        <f t="shared" si="7"/>
        <v>54.14</v>
      </c>
      <c r="O37" s="8">
        <f t="shared" si="8"/>
        <v>0.5</v>
      </c>
      <c r="P37" s="7">
        <f t="shared" si="9"/>
        <v>0.8254999999999999</v>
      </c>
      <c r="R37" s="7">
        <f t="shared" si="10"/>
        <v>7.9000000000000001E-2</v>
      </c>
      <c r="S37" s="7">
        <f t="shared" si="11"/>
        <v>0.01</v>
      </c>
      <c r="T37" s="7">
        <f t="shared" si="12"/>
        <v>17.008400000000002</v>
      </c>
      <c r="U37" s="7">
        <f t="shared" si="13"/>
        <v>0.51298463624383717</v>
      </c>
    </row>
    <row r="38" spans="5:21" x14ac:dyDescent="0.3">
      <c r="E38" s="8">
        <v>55.03</v>
      </c>
      <c r="F38" s="8">
        <v>55.03</v>
      </c>
      <c r="G38" s="7">
        <v>0.84599999999999997</v>
      </c>
      <c r="H38" s="7">
        <v>0.84699999999999998</v>
      </c>
      <c r="I38" s="7">
        <v>8.2000000000000003E-2</v>
      </c>
      <c r="J38" s="7">
        <v>8.2000000000000003E-2</v>
      </c>
      <c r="K38" s="8">
        <v>17.466000000000001</v>
      </c>
      <c r="L38" s="8">
        <v>17.47</v>
      </c>
      <c r="N38" s="8">
        <f t="shared" si="7"/>
        <v>55.03</v>
      </c>
      <c r="O38" s="8">
        <f t="shared" si="8"/>
        <v>0.5</v>
      </c>
      <c r="P38" s="7">
        <f t="shared" si="9"/>
        <v>0.84650000000000003</v>
      </c>
      <c r="R38" s="7">
        <f t="shared" si="10"/>
        <v>8.2000000000000003E-2</v>
      </c>
      <c r="S38" s="7">
        <f t="shared" si="11"/>
        <v>0.01</v>
      </c>
      <c r="T38" s="7">
        <f t="shared" si="12"/>
        <v>17.468</v>
      </c>
      <c r="U38" s="7">
        <f t="shared" si="13"/>
        <v>0.52720324227483484</v>
      </c>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topLeftCell="A4" workbookViewId="0">
      <selection activeCell="L34" sqref="L34"/>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70</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31.01</v>
      </c>
      <c r="F11" s="8">
        <v>31.01</v>
      </c>
      <c r="G11" s="7">
        <v>4.2000000000000003E-2</v>
      </c>
      <c r="H11" s="7">
        <v>4.2999999999999997E-2</v>
      </c>
      <c r="I11" s="7">
        <v>4.0000000000000001E-3</v>
      </c>
      <c r="J11" s="7">
        <v>4.0000000000000001E-3</v>
      </c>
      <c r="K11" s="7">
        <v>0.81499999999999995</v>
      </c>
      <c r="L11" s="7">
        <v>0.81899999999999995</v>
      </c>
      <c r="N11" s="8">
        <f>AVERAGE(E11:F11)</f>
        <v>31.01</v>
      </c>
      <c r="O11" s="8">
        <f>(F11-E11)/2+0.5</f>
        <v>0.5</v>
      </c>
      <c r="P11" s="7">
        <f>AVERAGE(G11:H11)</f>
        <v>4.2499999999999996E-2</v>
      </c>
      <c r="R11" s="7">
        <f>AVERAGE(I11:J11)</f>
        <v>4.0000000000000001E-3</v>
      </c>
      <c r="S11" s="7">
        <f>(J11-I11)/2+0.01</f>
        <v>0.01</v>
      </c>
      <c r="T11" s="7">
        <f>AVERAGE(K11:L11)</f>
        <v>0.81699999999999995</v>
      </c>
      <c r="U11" s="7">
        <f>(L11-K11)/2+T11*SQRT(0.03^2+0.002^2)</f>
        <v>2.6564406282261331E-2</v>
      </c>
    </row>
    <row r="12" spans="1:21" x14ac:dyDescent="0.3">
      <c r="A12" s="1" t="s">
        <v>65</v>
      </c>
      <c r="B12" s="9">
        <v>25</v>
      </c>
      <c r="C12" s="9" t="s">
        <v>7</v>
      </c>
      <c r="E12" s="8">
        <v>32.06</v>
      </c>
      <c r="F12" s="8">
        <v>32.06</v>
      </c>
      <c r="G12" s="7">
        <v>7.3999999999999996E-2</v>
      </c>
      <c r="H12" s="7">
        <v>7.4999999999999997E-2</v>
      </c>
      <c r="I12" s="7">
        <v>7.0000000000000001E-3</v>
      </c>
      <c r="J12" s="7">
        <v>7.0000000000000001E-3</v>
      </c>
      <c r="K12" s="7">
        <v>1.4870000000000001</v>
      </c>
      <c r="L12" s="7">
        <v>1.4910000000000001</v>
      </c>
      <c r="N12" s="8">
        <f t="shared" ref="N12:N31" si="0">AVERAGE(E12:F12)</f>
        <v>32.06</v>
      </c>
      <c r="O12" s="8">
        <f t="shared" ref="O12:O31" si="1">(F12-E12)/2+0.5</f>
        <v>0.5</v>
      </c>
      <c r="P12" s="7">
        <f t="shared" ref="P12:P31" si="2">AVERAGE(G12:H12)</f>
        <v>7.4499999999999997E-2</v>
      </c>
      <c r="R12" s="7">
        <f t="shared" ref="R12:R30" si="3">AVERAGE(I12:J12)</f>
        <v>7.0000000000000001E-3</v>
      </c>
      <c r="S12" s="7">
        <f t="shared" ref="S12:S30" si="4">(J12-I12)/2+0.01</f>
        <v>0.01</v>
      </c>
      <c r="T12" s="7">
        <f t="shared" ref="T12:T30" si="5">AVERAGE(K12:L12)</f>
        <v>1.4890000000000001</v>
      </c>
      <c r="U12" s="7">
        <f t="shared" ref="U12:U30" si="6">(L12-K12)/2+T12*SQRT(0.03^2+0.002^2)</f>
        <v>4.676915661479452E-2</v>
      </c>
    </row>
    <row r="13" spans="1:21" x14ac:dyDescent="0.3">
      <c r="E13" s="8">
        <v>32.99</v>
      </c>
      <c r="F13" s="8">
        <v>32.99</v>
      </c>
      <c r="G13" s="7">
        <v>0.10199999999999999</v>
      </c>
      <c r="H13" s="7">
        <v>0.10199999999999999</v>
      </c>
      <c r="I13" s="7">
        <v>0.01</v>
      </c>
      <c r="J13" s="7">
        <v>0.01</v>
      </c>
      <c r="K13" s="7">
        <v>2.0640000000000001</v>
      </c>
      <c r="L13" s="7">
        <v>2.0699999999999998</v>
      </c>
      <c r="N13" s="8">
        <f t="shared" si="0"/>
        <v>32.99</v>
      </c>
      <c r="O13" s="8">
        <f t="shared" si="1"/>
        <v>0.5</v>
      </c>
      <c r="P13" s="7">
        <f t="shared" si="2"/>
        <v>0.10199999999999999</v>
      </c>
      <c r="R13" s="7">
        <f t="shared" si="3"/>
        <v>0.01</v>
      </c>
      <c r="S13" s="7">
        <f t="shared" si="4"/>
        <v>0.01</v>
      </c>
      <c r="T13" s="7">
        <f t="shared" si="5"/>
        <v>2.0670000000000002</v>
      </c>
      <c r="U13" s="7">
        <f t="shared" si="6"/>
        <v>6.5147647228193495E-2</v>
      </c>
    </row>
    <row r="14" spans="1:21" x14ac:dyDescent="0.3">
      <c r="E14" s="8">
        <v>34.020000000000003</v>
      </c>
      <c r="F14" s="8">
        <v>34.020000000000003</v>
      </c>
      <c r="G14" s="7">
        <v>0.129</v>
      </c>
      <c r="H14" s="7">
        <v>0.129</v>
      </c>
      <c r="I14" s="7">
        <v>1.2E-2</v>
      </c>
      <c r="J14" s="7">
        <v>1.2E-2</v>
      </c>
      <c r="K14" s="7">
        <v>2.6269999999999998</v>
      </c>
      <c r="L14" s="7">
        <v>2.633</v>
      </c>
      <c r="N14" s="8">
        <f t="shared" si="0"/>
        <v>34.020000000000003</v>
      </c>
      <c r="O14" s="8">
        <f t="shared" si="1"/>
        <v>0.5</v>
      </c>
      <c r="P14" s="7">
        <f t="shared" si="2"/>
        <v>0.129</v>
      </c>
      <c r="R14" s="7">
        <f t="shared" si="3"/>
        <v>1.2E-2</v>
      </c>
      <c r="S14" s="7">
        <f t="shared" si="4"/>
        <v>0.01</v>
      </c>
      <c r="T14" s="7">
        <f t="shared" si="5"/>
        <v>2.63</v>
      </c>
      <c r="U14" s="7">
        <f t="shared" si="6"/>
        <v>8.20751389502416E-2</v>
      </c>
    </row>
    <row r="15" spans="1:21" x14ac:dyDescent="0.3">
      <c r="E15" s="8">
        <v>35.01</v>
      </c>
      <c r="F15" s="8">
        <v>35.01</v>
      </c>
      <c r="G15" s="7">
        <v>0.154</v>
      </c>
      <c r="H15" s="7">
        <v>0.155</v>
      </c>
      <c r="I15" s="7">
        <v>1.4999999999999999E-2</v>
      </c>
      <c r="J15" s="7">
        <v>1.4999999999999999E-2</v>
      </c>
      <c r="K15" s="7">
        <v>3.1920000000000002</v>
      </c>
      <c r="L15" s="7">
        <v>3.198</v>
      </c>
      <c r="N15" s="8">
        <f t="shared" si="0"/>
        <v>35.01</v>
      </c>
      <c r="O15" s="8">
        <f t="shared" si="1"/>
        <v>0.5</v>
      </c>
      <c r="P15" s="7">
        <f t="shared" si="2"/>
        <v>0.1545</v>
      </c>
      <c r="R15" s="7">
        <f t="shared" si="3"/>
        <v>1.4999999999999999E-2</v>
      </c>
      <c r="S15" s="7">
        <f t="shared" si="4"/>
        <v>0.01</v>
      </c>
      <c r="T15" s="7">
        <f t="shared" si="5"/>
        <v>3.1950000000000003</v>
      </c>
      <c r="U15" s="7">
        <f t="shared" si="6"/>
        <v>9.9062763857802785E-2</v>
      </c>
    </row>
    <row r="16" spans="1:21" x14ac:dyDescent="0.3">
      <c r="E16" s="8">
        <v>36.03</v>
      </c>
      <c r="F16" s="8">
        <v>36.03</v>
      </c>
      <c r="G16" s="7">
        <v>0.17799999999999999</v>
      </c>
      <c r="H16" s="7">
        <v>0.17899999999999999</v>
      </c>
      <c r="I16" s="7">
        <v>1.7000000000000001E-2</v>
      </c>
      <c r="J16" s="7">
        <v>1.7000000000000001E-2</v>
      </c>
      <c r="K16" s="7">
        <v>3.7269999999999999</v>
      </c>
      <c r="L16" s="7">
        <v>3.7330000000000001</v>
      </c>
      <c r="N16" s="8">
        <f t="shared" si="0"/>
        <v>36.03</v>
      </c>
      <c r="O16" s="8">
        <f t="shared" si="1"/>
        <v>0.5</v>
      </c>
      <c r="P16" s="7">
        <f t="shared" si="2"/>
        <v>0.17849999999999999</v>
      </c>
      <c r="R16" s="7">
        <f t="shared" si="3"/>
        <v>1.7000000000000001E-2</v>
      </c>
      <c r="S16" s="7">
        <f t="shared" si="4"/>
        <v>0.01</v>
      </c>
      <c r="T16" s="7">
        <f t="shared" si="5"/>
        <v>3.73</v>
      </c>
      <c r="U16" s="7">
        <f t="shared" si="6"/>
        <v>0.115148390982662</v>
      </c>
    </row>
    <row r="17" spans="5:21" x14ac:dyDescent="0.3">
      <c r="E17" s="8">
        <v>37.04</v>
      </c>
      <c r="F17" s="8">
        <v>37.04</v>
      </c>
      <c r="G17" s="7">
        <v>0.20200000000000001</v>
      </c>
      <c r="H17" s="7">
        <v>0.20300000000000001</v>
      </c>
      <c r="I17" s="7">
        <v>1.9E-2</v>
      </c>
      <c r="J17" s="7">
        <v>0.02</v>
      </c>
      <c r="K17" s="7">
        <v>4.2759999999999998</v>
      </c>
      <c r="L17" s="7">
        <v>4.2779999999999996</v>
      </c>
      <c r="N17" s="8">
        <f t="shared" si="0"/>
        <v>37.04</v>
      </c>
      <c r="O17" s="8">
        <f t="shared" si="1"/>
        <v>0.5</v>
      </c>
      <c r="P17" s="7">
        <f t="shared" si="2"/>
        <v>0.20250000000000001</v>
      </c>
      <c r="R17" s="7">
        <f t="shared" si="3"/>
        <v>1.95E-2</v>
      </c>
      <c r="S17" s="7">
        <f t="shared" si="4"/>
        <v>1.0500000000000001E-2</v>
      </c>
      <c r="T17" s="7">
        <f t="shared" si="5"/>
        <v>4.2769999999999992</v>
      </c>
      <c r="U17" s="7">
        <f t="shared" si="6"/>
        <v>0.1295948172206017</v>
      </c>
    </row>
    <row r="18" spans="5:21" x14ac:dyDescent="0.3">
      <c r="E18" s="8">
        <v>38.049999999999997</v>
      </c>
      <c r="F18" s="8">
        <v>38.06</v>
      </c>
      <c r="G18" s="7">
        <v>0.22900000000000001</v>
      </c>
      <c r="H18" s="7">
        <v>0.22900000000000001</v>
      </c>
      <c r="I18" s="7">
        <v>2.1999999999999999E-2</v>
      </c>
      <c r="J18" s="7">
        <v>2.1999999999999999E-2</v>
      </c>
      <c r="K18" s="7">
        <v>4.8109999999999999</v>
      </c>
      <c r="L18" s="7">
        <v>4.8170000000000002</v>
      </c>
      <c r="N18" s="8">
        <f t="shared" si="0"/>
        <v>38.055</v>
      </c>
      <c r="O18" s="8">
        <f t="shared" si="1"/>
        <v>0.50500000000000256</v>
      </c>
      <c r="P18" s="7">
        <f t="shared" si="2"/>
        <v>0.22900000000000001</v>
      </c>
      <c r="R18" s="7">
        <f t="shared" si="3"/>
        <v>2.1999999999999999E-2</v>
      </c>
      <c r="S18" s="7">
        <f t="shared" si="4"/>
        <v>0.01</v>
      </c>
      <c r="T18" s="7">
        <f t="shared" si="5"/>
        <v>4.8140000000000001</v>
      </c>
      <c r="U18" s="7">
        <f t="shared" si="6"/>
        <v>0.14774057753097447</v>
      </c>
    </row>
    <row r="19" spans="5:21" x14ac:dyDescent="0.3">
      <c r="E19" s="8">
        <v>39.020000000000003</v>
      </c>
      <c r="F19" s="8">
        <v>39.020000000000003</v>
      </c>
      <c r="G19" s="7">
        <v>0.252</v>
      </c>
      <c r="H19" s="7">
        <v>0.253</v>
      </c>
      <c r="I19" s="7">
        <v>2.4E-2</v>
      </c>
      <c r="J19" s="7">
        <v>2.4E-2</v>
      </c>
      <c r="K19" s="7">
        <v>5.3140000000000001</v>
      </c>
      <c r="L19" s="7">
        <v>5.32</v>
      </c>
      <c r="N19" s="8">
        <f t="shared" si="0"/>
        <v>39.020000000000003</v>
      </c>
      <c r="O19" s="8">
        <f t="shared" si="1"/>
        <v>0.5</v>
      </c>
      <c r="P19" s="7">
        <f t="shared" si="2"/>
        <v>0.2525</v>
      </c>
      <c r="R19" s="7">
        <f t="shared" si="3"/>
        <v>2.4E-2</v>
      </c>
      <c r="S19" s="7">
        <f t="shared" si="4"/>
        <v>0.01</v>
      </c>
      <c r="T19" s="7">
        <f t="shared" si="5"/>
        <v>5.3170000000000002</v>
      </c>
      <c r="U19" s="7">
        <f t="shared" si="6"/>
        <v>0.16286407368761763</v>
      </c>
    </row>
    <row r="20" spans="5:21" x14ac:dyDescent="0.3">
      <c r="E20" s="8">
        <v>40.04</v>
      </c>
      <c r="F20" s="8">
        <v>40.04</v>
      </c>
      <c r="G20" s="7">
        <v>0.27600000000000002</v>
      </c>
      <c r="H20" s="7">
        <v>0.27700000000000002</v>
      </c>
      <c r="I20" s="7">
        <v>2.7E-2</v>
      </c>
      <c r="J20" s="7">
        <v>2.7E-2</v>
      </c>
      <c r="K20" s="7">
        <v>5.843</v>
      </c>
      <c r="L20" s="7">
        <v>5.8470000000000004</v>
      </c>
      <c r="N20" s="8">
        <f t="shared" si="0"/>
        <v>40.04</v>
      </c>
      <c r="O20" s="8">
        <f t="shared" si="1"/>
        <v>0.5</v>
      </c>
      <c r="P20" s="7">
        <f t="shared" si="2"/>
        <v>0.27650000000000002</v>
      </c>
      <c r="R20" s="7">
        <f t="shared" si="3"/>
        <v>2.7E-2</v>
      </c>
      <c r="S20" s="7">
        <f t="shared" si="4"/>
        <v>0.01</v>
      </c>
      <c r="T20" s="7">
        <f t="shared" si="5"/>
        <v>5.8450000000000006</v>
      </c>
      <c r="U20" s="7">
        <f t="shared" si="6"/>
        <v>0.17773923466317954</v>
      </c>
    </row>
    <row r="21" spans="5:21" x14ac:dyDescent="0.3">
      <c r="E21" s="8">
        <v>41.04</v>
      </c>
      <c r="F21" s="8">
        <v>41.04</v>
      </c>
      <c r="G21" s="7">
        <v>0.30099999999999999</v>
      </c>
      <c r="H21" s="7">
        <v>0.30099999999999999</v>
      </c>
      <c r="I21" s="7">
        <v>2.9000000000000001E-2</v>
      </c>
      <c r="J21" s="7">
        <v>2.9000000000000001E-2</v>
      </c>
      <c r="K21" s="7">
        <v>6.3769999999999998</v>
      </c>
      <c r="L21" s="7">
        <v>6.383</v>
      </c>
      <c r="N21" s="8">
        <f t="shared" si="0"/>
        <v>41.04</v>
      </c>
      <c r="O21" s="8">
        <f t="shared" si="1"/>
        <v>0.5</v>
      </c>
      <c r="P21" s="7">
        <f t="shared" si="2"/>
        <v>0.30099999999999999</v>
      </c>
      <c r="R21" s="7">
        <f t="shared" si="3"/>
        <v>2.9000000000000001E-2</v>
      </c>
      <c r="S21" s="7">
        <f t="shared" si="4"/>
        <v>0.01</v>
      </c>
      <c r="T21" s="7">
        <f t="shared" si="5"/>
        <v>6.38</v>
      </c>
      <c r="U21" s="7">
        <f t="shared" si="6"/>
        <v>0.1948248617880384</v>
      </c>
    </row>
    <row r="22" spans="5:21" x14ac:dyDescent="0.3">
      <c r="E22" s="8">
        <v>42.05</v>
      </c>
      <c r="F22" s="8">
        <v>42.05</v>
      </c>
      <c r="G22" s="7">
        <v>0.32200000000000001</v>
      </c>
      <c r="H22" s="7">
        <v>0.32200000000000001</v>
      </c>
      <c r="I22" s="7">
        <v>3.1E-2</v>
      </c>
      <c r="J22" s="7">
        <v>3.1E-2</v>
      </c>
      <c r="K22" s="7">
        <v>6.8710000000000004</v>
      </c>
      <c r="L22" s="7">
        <v>6.8769999999999998</v>
      </c>
      <c r="N22" s="8">
        <f t="shared" si="0"/>
        <v>42.05</v>
      </c>
      <c r="O22" s="8">
        <f t="shared" si="1"/>
        <v>0.5</v>
      </c>
      <c r="P22" s="7">
        <f t="shared" si="2"/>
        <v>0.32200000000000001</v>
      </c>
      <c r="R22" s="7">
        <f t="shared" si="3"/>
        <v>3.1E-2</v>
      </c>
      <c r="S22" s="7">
        <f t="shared" si="4"/>
        <v>0.01</v>
      </c>
      <c r="T22" s="7">
        <f t="shared" si="5"/>
        <v>6.8740000000000006</v>
      </c>
      <c r="U22" s="7">
        <f t="shared" si="6"/>
        <v>0.20967775860987042</v>
      </c>
    </row>
    <row r="23" spans="5:21" x14ac:dyDescent="0.3">
      <c r="E23" s="8">
        <v>43.08</v>
      </c>
      <c r="F23" s="8">
        <v>43.08</v>
      </c>
      <c r="G23" s="7">
        <v>0.34100000000000003</v>
      </c>
      <c r="H23" s="7">
        <v>0.34200000000000003</v>
      </c>
      <c r="I23" s="7">
        <v>3.3000000000000002E-2</v>
      </c>
      <c r="J23" s="7">
        <v>3.3000000000000002E-2</v>
      </c>
      <c r="K23" s="7">
        <v>7.3049999999999997</v>
      </c>
      <c r="L23" s="7">
        <v>7.3150000000000004</v>
      </c>
      <c r="N23" s="8">
        <f t="shared" si="0"/>
        <v>43.08</v>
      </c>
      <c r="O23" s="8">
        <f t="shared" si="1"/>
        <v>0.5</v>
      </c>
      <c r="P23" s="7">
        <f t="shared" si="2"/>
        <v>0.34150000000000003</v>
      </c>
      <c r="R23" s="7">
        <f t="shared" si="3"/>
        <v>3.3000000000000002E-2</v>
      </c>
      <c r="S23" s="7">
        <f t="shared" si="4"/>
        <v>0.01</v>
      </c>
      <c r="T23" s="7">
        <f t="shared" si="5"/>
        <v>7.3100000000000005</v>
      </c>
      <c r="U23" s="7">
        <f t="shared" si="6"/>
        <v>0.22478679305181226</v>
      </c>
    </row>
    <row r="24" spans="5:21" x14ac:dyDescent="0.3">
      <c r="E24" s="8">
        <v>44.06</v>
      </c>
      <c r="F24" s="8">
        <v>44.06</v>
      </c>
      <c r="G24" s="7">
        <v>0.36399999999999999</v>
      </c>
      <c r="H24" s="7">
        <v>0.36499999999999999</v>
      </c>
      <c r="I24" s="7">
        <v>3.5000000000000003E-2</v>
      </c>
      <c r="J24" s="7">
        <v>3.5000000000000003E-2</v>
      </c>
      <c r="K24" s="7">
        <v>7.77</v>
      </c>
      <c r="L24" s="7">
        <v>7.7759999999999998</v>
      </c>
      <c r="N24" s="8">
        <f t="shared" si="0"/>
        <v>44.06</v>
      </c>
      <c r="O24" s="8">
        <f t="shared" si="1"/>
        <v>0.5</v>
      </c>
      <c r="P24" s="7">
        <f t="shared" si="2"/>
        <v>0.36449999999999999</v>
      </c>
      <c r="R24" s="7">
        <f t="shared" si="3"/>
        <v>3.5000000000000003E-2</v>
      </c>
      <c r="S24" s="7">
        <f t="shared" si="4"/>
        <v>0.01</v>
      </c>
      <c r="T24" s="7">
        <f t="shared" si="5"/>
        <v>7.7729999999999997</v>
      </c>
      <c r="U24" s="7">
        <f t="shared" si="6"/>
        <v>0.23670762549818533</v>
      </c>
    </row>
    <row r="25" spans="5:21" x14ac:dyDescent="0.3">
      <c r="E25" s="8">
        <v>44.98</v>
      </c>
      <c r="F25" s="8">
        <v>44.99</v>
      </c>
      <c r="G25" s="7">
        <v>0.38200000000000001</v>
      </c>
      <c r="H25" s="7">
        <v>0.38300000000000001</v>
      </c>
      <c r="I25" s="7">
        <v>3.6999999999999998E-2</v>
      </c>
      <c r="J25" s="7">
        <v>3.6999999999999998E-2</v>
      </c>
      <c r="K25" s="7">
        <v>8.19</v>
      </c>
      <c r="L25" s="7">
        <v>8.1940000000000008</v>
      </c>
      <c r="N25" s="8">
        <f t="shared" si="0"/>
        <v>44.984999999999999</v>
      </c>
      <c r="O25" s="8">
        <f t="shared" si="1"/>
        <v>0.50500000000000256</v>
      </c>
      <c r="P25" s="7">
        <f t="shared" si="2"/>
        <v>0.38250000000000001</v>
      </c>
      <c r="R25" s="7">
        <f t="shared" si="3"/>
        <v>3.6999999999999998E-2</v>
      </c>
      <c r="S25" s="7">
        <f t="shared" si="4"/>
        <v>0.01</v>
      </c>
      <c r="T25" s="7">
        <f t="shared" si="5"/>
        <v>8.1920000000000002</v>
      </c>
      <c r="U25" s="7">
        <f t="shared" si="6"/>
        <v>0.24830552786326238</v>
      </c>
    </row>
    <row r="26" spans="5:21" x14ac:dyDescent="0.3">
      <c r="E26" s="8">
        <v>46.05</v>
      </c>
      <c r="F26" s="8">
        <v>46.06</v>
      </c>
      <c r="G26" s="7">
        <v>0.40300000000000002</v>
      </c>
      <c r="H26" s="7">
        <v>0.40400000000000003</v>
      </c>
      <c r="I26" s="7">
        <v>3.9E-2</v>
      </c>
      <c r="J26" s="7">
        <v>3.9E-2</v>
      </c>
      <c r="K26" s="7">
        <v>8.67</v>
      </c>
      <c r="L26" s="7">
        <v>8.6760000000000002</v>
      </c>
      <c r="N26" s="8">
        <f t="shared" si="0"/>
        <v>46.055</v>
      </c>
      <c r="O26" s="8">
        <f t="shared" si="1"/>
        <v>0.50500000000000256</v>
      </c>
      <c r="P26" s="7">
        <f t="shared" si="2"/>
        <v>0.40350000000000003</v>
      </c>
      <c r="R26" s="7">
        <f t="shared" si="3"/>
        <v>3.9E-2</v>
      </c>
      <c r="S26" s="7">
        <f t="shared" si="4"/>
        <v>0.01</v>
      </c>
      <c r="T26" s="7">
        <f t="shared" si="5"/>
        <v>8.673</v>
      </c>
      <c r="U26" s="7">
        <f t="shared" si="6"/>
        <v>0.26376755897925658</v>
      </c>
    </row>
    <row r="27" spans="5:21" x14ac:dyDescent="0.3">
      <c r="E27" s="8">
        <v>47</v>
      </c>
      <c r="F27" s="8">
        <v>47.01</v>
      </c>
      <c r="G27" s="7">
        <v>0.42199999999999999</v>
      </c>
      <c r="H27" s="7">
        <v>0.42199999999999999</v>
      </c>
      <c r="I27" s="7">
        <v>4.1000000000000002E-2</v>
      </c>
      <c r="J27" s="7">
        <v>4.1000000000000002E-2</v>
      </c>
      <c r="K27" s="7">
        <v>9.09</v>
      </c>
      <c r="L27" s="7">
        <v>9.0960000000000001</v>
      </c>
      <c r="N27" s="8">
        <f t="shared" si="0"/>
        <v>47.004999999999995</v>
      </c>
      <c r="O27" s="8">
        <f t="shared" si="1"/>
        <v>0.50499999999999901</v>
      </c>
      <c r="P27" s="7">
        <f t="shared" si="2"/>
        <v>0.42199999999999999</v>
      </c>
      <c r="R27" s="7">
        <f t="shared" si="3"/>
        <v>4.1000000000000002E-2</v>
      </c>
      <c r="S27" s="7">
        <f t="shared" si="4"/>
        <v>0.01</v>
      </c>
      <c r="T27" s="7">
        <f t="shared" si="5"/>
        <v>9.093</v>
      </c>
      <c r="U27" s="7">
        <f t="shared" si="6"/>
        <v>0.27639552793708982</v>
      </c>
    </row>
    <row r="28" spans="5:21" x14ac:dyDescent="0.3">
      <c r="E28" s="8">
        <v>48.07</v>
      </c>
      <c r="F28" s="8">
        <v>48.08</v>
      </c>
      <c r="G28" s="7">
        <v>0.44500000000000001</v>
      </c>
      <c r="H28" s="7">
        <v>0.44600000000000001</v>
      </c>
      <c r="I28" s="7">
        <v>4.2999999999999997E-2</v>
      </c>
      <c r="J28" s="7">
        <v>4.2999999999999997E-2</v>
      </c>
      <c r="K28" s="7">
        <v>9.5730000000000004</v>
      </c>
      <c r="L28" s="7">
        <v>9.5790000000000006</v>
      </c>
      <c r="N28" s="8">
        <f t="shared" si="0"/>
        <v>48.075000000000003</v>
      </c>
      <c r="O28" s="8">
        <f t="shared" si="1"/>
        <v>0.50499999999999901</v>
      </c>
      <c r="P28" s="7">
        <f t="shared" si="2"/>
        <v>0.44550000000000001</v>
      </c>
      <c r="R28" s="7">
        <f t="shared" si="3"/>
        <v>4.2999999999999997E-2</v>
      </c>
      <c r="S28" s="7">
        <f t="shared" si="4"/>
        <v>0.01</v>
      </c>
      <c r="T28" s="7">
        <f t="shared" si="5"/>
        <v>9.5760000000000005</v>
      </c>
      <c r="U28" s="7">
        <f t="shared" si="6"/>
        <v>0.29091769223859804</v>
      </c>
    </row>
    <row r="29" spans="5:21" x14ac:dyDescent="0.3">
      <c r="E29" s="8">
        <v>49.07</v>
      </c>
      <c r="F29" s="8">
        <v>49.07</v>
      </c>
      <c r="G29" s="7">
        <v>0.46600000000000003</v>
      </c>
      <c r="H29" s="7">
        <v>0.46700000000000003</v>
      </c>
      <c r="I29" s="7">
        <v>4.4999999999999998E-2</v>
      </c>
      <c r="J29" s="7">
        <v>4.4999999999999998E-2</v>
      </c>
      <c r="K29" s="8">
        <v>10.039999999999999</v>
      </c>
      <c r="L29" s="8">
        <v>10.039999999999999</v>
      </c>
      <c r="N29" s="8">
        <f t="shared" si="0"/>
        <v>49.07</v>
      </c>
      <c r="O29" s="8">
        <f t="shared" si="1"/>
        <v>0.5</v>
      </c>
      <c r="P29" s="7">
        <f t="shared" si="2"/>
        <v>0.46650000000000003</v>
      </c>
      <c r="R29" s="7">
        <f t="shared" si="3"/>
        <v>4.4999999999999998E-2</v>
      </c>
      <c r="S29" s="7">
        <f t="shared" si="4"/>
        <v>0.01</v>
      </c>
      <c r="T29" s="7">
        <f t="shared" si="5"/>
        <v>10.039999999999999</v>
      </c>
      <c r="U29" s="7">
        <f t="shared" si="6"/>
        <v>0.30186859127772797</v>
      </c>
    </row>
    <row r="30" spans="5:21" x14ac:dyDescent="0.3">
      <c r="E30" s="8">
        <v>50.02</v>
      </c>
      <c r="F30" s="8">
        <v>50.02</v>
      </c>
      <c r="G30" s="7">
        <v>0.48499999999999999</v>
      </c>
      <c r="H30" s="7">
        <v>0.48599999999999999</v>
      </c>
      <c r="I30" s="7">
        <v>4.7E-2</v>
      </c>
      <c r="J30" s="7">
        <v>4.7E-2</v>
      </c>
      <c r="K30" s="8">
        <v>10.48</v>
      </c>
      <c r="L30" s="8">
        <v>10.48</v>
      </c>
      <c r="N30" s="8">
        <f t="shared" si="0"/>
        <v>50.02</v>
      </c>
      <c r="O30" s="8">
        <f t="shared" si="1"/>
        <v>0.5</v>
      </c>
      <c r="P30" s="7">
        <f t="shared" si="2"/>
        <v>0.48549999999999999</v>
      </c>
      <c r="R30" s="7">
        <f t="shared" si="3"/>
        <v>4.7E-2</v>
      </c>
      <c r="S30" s="7">
        <f t="shared" si="4"/>
        <v>0.01</v>
      </c>
      <c r="T30" s="7">
        <f t="shared" si="5"/>
        <v>10.48</v>
      </c>
      <c r="U30" s="7">
        <f t="shared" si="6"/>
        <v>0.31509789209069616</v>
      </c>
    </row>
    <row r="31" spans="5:21" x14ac:dyDescent="0.3">
      <c r="E31" s="8">
        <v>51.01</v>
      </c>
      <c r="F31" s="8">
        <v>51.01</v>
      </c>
      <c r="G31" s="7">
        <v>0.505</v>
      </c>
      <c r="H31" s="7">
        <v>0.50600000000000001</v>
      </c>
      <c r="I31" s="7">
        <v>4.9000000000000002E-2</v>
      </c>
      <c r="J31" s="7">
        <v>4.9000000000000002E-2</v>
      </c>
      <c r="K31" s="8">
        <v>10.9</v>
      </c>
      <c r="L31" s="8">
        <v>10.9</v>
      </c>
      <c r="N31" s="8">
        <f t="shared" si="0"/>
        <v>51.01</v>
      </c>
      <c r="O31" s="8">
        <f t="shared" si="1"/>
        <v>0.5</v>
      </c>
      <c r="P31" s="7">
        <f t="shared" si="2"/>
        <v>0.50550000000000006</v>
      </c>
      <c r="R31" s="7">
        <f t="shared" ref="R31" si="7">AVERAGE(I31:J31)</f>
        <v>4.9000000000000002E-2</v>
      </c>
      <c r="S31" s="7">
        <f t="shared" ref="S31" si="8">(J31-I31)/2+0.01</f>
        <v>0.01</v>
      </c>
      <c r="T31" s="7">
        <f t="shared" ref="T31" si="9">AVERAGE(K31:L31)</f>
        <v>10.9</v>
      </c>
      <c r="U31" s="7">
        <f t="shared" ref="U31" si="10">(L31-K31)/2+T31*SQRT(0.03^2+0.002^2)</f>
        <v>0.32772586104852941</v>
      </c>
    </row>
    <row r="32" spans="5:21" x14ac:dyDescent="0.3">
      <c r="E32" s="8">
        <v>52.09</v>
      </c>
      <c r="F32" s="8">
        <v>52.1</v>
      </c>
      <c r="G32" s="7">
        <v>0.52400000000000002</v>
      </c>
      <c r="H32" s="7">
        <v>0.52500000000000002</v>
      </c>
      <c r="I32" s="7">
        <v>0.05</v>
      </c>
      <c r="J32" s="7">
        <v>0.05</v>
      </c>
      <c r="K32" s="8">
        <v>11.33</v>
      </c>
      <c r="L32" s="8">
        <v>11.33</v>
      </c>
      <c r="N32" s="8">
        <f t="shared" ref="N32" si="11">AVERAGE(E32:F32)</f>
        <v>52.094999999999999</v>
      </c>
      <c r="O32" s="8">
        <f t="shared" ref="O32" si="12">(F32-E32)/2+0.5</f>
        <v>0.50499999999999901</v>
      </c>
      <c r="P32" s="7">
        <f t="shared" ref="P32" si="13">AVERAGE(G32:H32)</f>
        <v>0.52449999999999997</v>
      </c>
      <c r="R32" s="7">
        <f t="shared" ref="R32" si="14">AVERAGE(I32:J32)</f>
        <v>0.05</v>
      </c>
      <c r="S32" s="7">
        <f t="shared" ref="S32" si="15">(J32-I32)/2+0.01</f>
        <v>0.01</v>
      </c>
      <c r="T32" s="7">
        <f t="shared" ref="T32" si="16">AVERAGE(K32:L32)</f>
        <v>11.33</v>
      </c>
      <c r="U32" s="7">
        <f t="shared" ref="U32" si="17">(L32-K32)/2+T32*SQRT(0.03^2+0.002^2)</f>
        <v>0.3406544959339301</v>
      </c>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I29" sqref="I29"/>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70</v>
      </c>
      <c r="N6" s="13" t="s">
        <v>63</v>
      </c>
      <c r="O6" s="13"/>
      <c r="P6" s="13"/>
      <c r="Q6" s="13"/>
      <c r="R6" s="13"/>
      <c r="S6" s="13"/>
      <c r="T6" s="13"/>
      <c r="U6" s="13"/>
    </row>
    <row r="7" spans="1:21" x14ac:dyDescent="0.3">
      <c r="A7" s="1" t="s">
        <v>30</v>
      </c>
      <c r="B7" t="s">
        <v>3</v>
      </c>
    </row>
    <row r="8" spans="1:21" x14ac:dyDescent="0.3">
      <c r="A8" s="1" t="s">
        <v>31</v>
      </c>
      <c r="B8" t="s">
        <v>4</v>
      </c>
      <c r="E8" s="14" t="s">
        <v>67</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25</v>
      </c>
      <c r="F11" s="8">
        <v>25</v>
      </c>
      <c r="G11" s="7">
        <v>0.36699999999999999</v>
      </c>
      <c r="H11" s="7">
        <v>0.36799999999999999</v>
      </c>
      <c r="I11" s="7">
        <v>3.5000000000000003E-2</v>
      </c>
      <c r="J11" s="7">
        <v>3.5000000000000003E-2</v>
      </c>
      <c r="K11" s="7">
        <v>7.4997199999999999</v>
      </c>
      <c r="L11" s="7">
        <v>7.5046399999999993</v>
      </c>
      <c r="N11" s="8">
        <f>AVERAGE(E11:F11)</f>
        <v>25</v>
      </c>
      <c r="O11" s="8">
        <f>(F11-E11)/2+0.5</f>
        <v>0.5</v>
      </c>
      <c r="P11" s="7">
        <f>AVERAGE(G11:H11)</f>
        <v>0.36749999999999999</v>
      </c>
      <c r="R11" s="7">
        <f>AVERAGE(I11:J11)</f>
        <v>3.5000000000000003E-2</v>
      </c>
      <c r="S11" s="7">
        <f>(J11-I11)/2+0.01</f>
        <v>0.01</v>
      </c>
      <c r="T11" s="7">
        <f>AVERAGE(K11:L11)</f>
        <v>7.5021799999999992</v>
      </c>
      <c r="U11" s="7">
        <f>(L11-K11)/2+T11*SQRT(0.03^2+0.002^2)</f>
        <v>0.22802499084780298</v>
      </c>
    </row>
    <row r="12" spans="1:21" x14ac:dyDescent="0.3">
      <c r="A12" s="1" t="s">
        <v>66</v>
      </c>
      <c r="B12" s="9">
        <v>38</v>
      </c>
      <c r="C12" s="9" t="s">
        <v>32</v>
      </c>
      <c r="E12" s="8">
        <v>23</v>
      </c>
      <c r="F12" s="8">
        <v>23</v>
      </c>
      <c r="G12" s="7">
        <v>0.38</v>
      </c>
      <c r="H12" s="7">
        <v>0.38100000000000001</v>
      </c>
      <c r="I12" s="7">
        <v>3.6999999999999998E-2</v>
      </c>
      <c r="J12" s="7">
        <v>3.6999999999999998E-2</v>
      </c>
      <c r="K12" s="7">
        <v>7.7506399999999998</v>
      </c>
      <c r="L12" s="7">
        <v>7.7522799999999998</v>
      </c>
      <c r="N12" s="8">
        <f t="shared" ref="N12:N19" si="0">AVERAGE(E12:F12)</f>
        <v>23</v>
      </c>
      <c r="O12" s="8">
        <f t="shared" ref="O12:O19" si="1">(F12-E12)/2+0.5</f>
        <v>0.5</v>
      </c>
      <c r="P12" s="7">
        <f t="shared" ref="P12:P19" si="2">AVERAGE(G12:H12)</f>
        <v>0.3805</v>
      </c>
      <c r="R12" s="7">
        <f t="shared" ref="R12:R19" si="3">AVERAGE(I12:J12)</f>
        <v>3.6999999999999998E-2</v>
      </c>
      <c r="S12" s="7">
        <f t="shared" ref="S12:S19" si="4">(J12-I12)/2+0.01</f>
        <v>0.01</v>
      </c>
      <c r="T12" s="7">
        <f t="shared" ref="T12:T19" si="5">AVERAGE(K12:L12)</f>
        <v>7.7514599999999998</v>
      </c>
      <c r="U12" s="7">
        <f t="shared" ref="U12:U19" si="6">(L12-K12)/2+T12*SQRT(0.03^2+0.002^2)</f>
        <v>0.23387999109020496</v>
      </c>
    </row>
    <row r="13" spans="1:21" x14ac:dyDescent="0.3">
      <c r="E13" s="8">
        <v>20</v>
      </c>
      <c r="F13" s="8">
        <v>20</v>
      </c>
      <c r="G13" s="7">
        <v>0.39700000000000002</v>
      </c>
      <c r="H13" s="7">
        <v>0.39800000000000002</v>
      </c>
      <c r="I13" s="7">
        <v>3.7999999999999999E-2</v>
      </c>
      <c r="J13" s="7">
        <v>3.7999999999999999E-2</v>
      </c>
      <c r="K13" s="7">
        <v>8.0671599999999994</v>
      </c>
      <c r="L13" s="7">
        <v>8.0704399999999996</v>
      </c>
      <c r="N13" s="8">
        <f t="shared" si="0"/>
        <v>20</v>
      </c>
      <c r="O13" s="8">
        <f t="shared" si="1"/>
        <v>0.5</v>
      </c>
      <c r="P13" s="7">
        <f t="shared" si="2"/>
        <v>0.39750000000000002</v>
      </c>
      <c r="R13" s="7">
        <f t="shared" si="3"/>
        <v>3.7999999999999999E-2</v>
      </c>
      <c r="S13" s="7">
        <f t="shared" si="4"/>
        <v>0.01</v>
      </c>
      <c r="T13" s="7">
        <f t="shared" si="5"/>
        <v>8.0687999999999995</v>
      </c>
      <c r="U13" s="7">
        <f t="shared" si="6"/>
        <v>0.2442413236356307</v>
      </c>
    </row>
    <row r="14" spans="1:21" x14ac:dyDescent="0.3">
      <c r="E14" s="8">
        <v>16.989999999999998</v>
      </c>
      <c r="F14" s="8">
        <v>17</v>
      </c>
      <c r="G14" s="7">
        <v>0.4</v>
      </c>
      <c r="H14" s="7">
        <v>0.40100000000000002</v>
      </c>
      <c r="I14" s="7">
        <v>3.9E-2</v>
      </c>
      <c r="J14" s="7">
        <v>3.9E-2</v>
      </c>
      <c r="K14" s="7">
        <v>8.1081599999999998</v>
      </c>
      <c r="L14" s="7">
        <v>8.1097999999999999</v>
      </c>
      <c r="N14" s="8">
        <f t="shared" si="0"/>
        <v>16.994999999999997</v>
      </c>
      <c r="O14" s="8">
        <f t="shared" si="1"/>
        <v>0.50500000000000078</v>
      </c>
      <c r="P14" s="7">
        <f t="shared" si="2"/>
        <v>0.40050000000000002</v>
      </c>
      <c r="R14" s="7">
        <f t="shared" si="3"/>
        <v>3.9E-2</v>
      </c>
      <c r="S14" s="7">
        <f t="shared" si="4"/>
        <v>0.01</v>
      </c>
      <c r="T14" s="7">
        <f t="shared" si="5"/>
        <v>8.108979999999999</v>
      </c>
      <c r="U14" s="7">
        <f t="shared" si="6"/>
        <v>0.2446293993325967</v>
      </c>
    </row>
    <row r="15" spans="1:21" x14ac:dyDescent="0.3">
      <c r="E15" s="8">
        <v>14.99</v>
      </c>
      <c r="F15" s="8">
        <v>14.99</v>
      </c>
      <c r="G15" s="7">
        <v>0.40699999999999997</v>
      </c>
      <c r="H15" s="7">
        <v>4.8000000000000001E-2</v>
      </c>
      <c r="I15" s="7">
        <v>3.9E-2</v>
      </c>
      <c r="J15" s="7">
        <v>3.9E-2</v>
      </c>
      <c r="K15" s="7">
        <v>8.2492000000000001</v>
      </c>
      <c r="L15" s="7">
        <v>8.2524800000000003</v>
      </c>
      <c r="N15" s="8">
        <f t="shared" si="0"/>
        <v>14.99</v>
      </c>
      <c r="O15" s="8">
        <f t="shared" si="1"/>
        <v>0.5</v>
      </c>
      <c r="P15" s="7">
        <f t="shared" si="2"/>
        <v>0.22749999999999998</v>
      </c>
      <c r="R15" s="7">
        <f t="shared" si="3"/>
        <v>3.9E-2</v>
      </c>
      <c r="S15" s="7">
        <f t="shared" si="4"/>
        <v>0.01</v>
      </c>
      <c r="T15" s="7">
        <f t="shared" si="5"/>
        <v>8.2508400000000002</v>
      </c>
      <c r="U15" s="7">
        <f t="shared" si="6"/>
        <v>0.24971464618106873</v>
      </c>
    </row>
    <row r="16" spans="1:21" x14ac:dyDescent="0.3">
      <c r="E16" s="8">
        <v>12</v>
      </c>
      <c r="F16" s="8">
        <v>12</v>
      </c>
      <c r="G16" s="7">
        <v>0.42</v>
      </c>
      <c r="H16" s="7">
        <v>0.42099999999999999</v>
      </c>
      <c r="I16" s="7">
        <v>4.1000000000000002E-2</v>
      </c>
      <c r="J16" s="7">
        <v>4.1000000000000002E-2</v>
      </c>
      <c r="K16" s="7">
        <v>8.4919199999999986</v>
      </c>
      <c r="L16" s="7">
        <v>8.4951999999999988</v>
      </c>
      <c r="N16" s="8">
        <f t="shared" si="0"/>
        <v>12</v>
      </c>
      <c r="O16" s="8">
        <f t="shared" si="1"/>
        <v>0.5</v>
      </c>
      <c r="P16" s="7">
        <f t="shared" si="2"/>
        <v>0.42049999999999998</v>
      </c>
      <c r="R16" s="7">
        <f t="shared" si="3"/>
        <v>4.1000000000000002E-2</v>
      </c>
      <c r="S16" s="7">
        <f t="shared" si="4"/>
        <v>0.01</v>
      </c>
      <c r="T16" s="7">
        <f t="shared" si="5"/>
        <v>8.4935599999999987</v>
      </c>
      <c r="U16" s="7">
        <f t="shared" si="6"/>
        <v>0.25701240957498606</v>
      </c>
    </row>
    <row r="17" spans="5:21" x14ac:dyDescent="0.3">
      <c r="E17" s="8">
        <v>10</v>
      </c>
      <c r="F17" s="8">
        <v>10</v>
      </c>
      <c r="G17" s="7">
        <v>0.43099999999999999</v>
      </c>
      <c r="H17" s="7">
        <v>0.432</v>
      </c>
      <c r="I17" s="7">
        <v>4.1000000000000002E-2</v>
      </c>
      <c r="J17" s="7">
        <v>4.2000000000000003E-2</v>
      </c>
      <c r="K17" s="7">
        <v>8.6509999999999998</v>
      </c>
      <c r="L17" s="7">
        <v>8.6559199999999983</v>
      </c>
      <c r="N17" s="8">
        <f t="shared" si="0"/>
        <v>10</v>
      </c>
      <c r="O17" s="8">
        <f t="shared" si="1"/>
        <v>0.5</v>
      </c>
      <c r="P17" s="7">
        <f t="shared" si="2"/>
        <v>0.43149999999999999</v>
      </c>
      <c r="R17" s="7">
        <f t="shared" si="3"/>
        <v>4.1500000000000002E-2</v>
      </c>
      <c r="S17" s="7">
        <f t="shared" si="4"/>
        <v>1.0500000000000001E-2</v>
      </c>
      <c r="T17" s="7">
        <f t="shared" si="5"/>
        <v>8.653459999999999</v>
      </c>
      <c r="U17" s="7">
        <f t="shared" si="6"/>
        <v>0.26264005775678884</v>
      </c>
    </row>
    <row r="18" spans="5:21" x14ac:dyDescent="0.3">
      <c r="E18" s="8">
        <v>6.99</v>
      </c>
      <c r="F18" s="8">
        <v>7</v>
      </c>
      <c r="G18" s="7">
        <v>0.44400000000000001</v>
      </c>
      <c r="H18" s="7">
        <v>0.44500000000000001</v>
      </c>
      <c r="I18" s="7">
        <v>4.2999999999999997E-2</v>
      </c>
      <c r="J18" s="7">
        <v>4.2999999999999997E-2</v>
      </c>
      <c r="K18" s="7">
        <v>8.8937200000000001</v>
      </c>
      <c r="L18" s="7">
        <v>8.8953600000000002</v>
      </c>
      <c r="N18" s="8">
        <f t="shared" si="0"/>
        <v>6.9950000000000001</v>
      </c>
      <c r="O18" s="8">
        <f t="shared" si="1"/>
        <v>0.50499999999999989</v>
      </c>
      <c r="P18" s="7">
        <f t="shared" si="2"/>
        <v>0.44450000000000001</v>
      </c>
      <c r="R18" s="7">
        <f t="shared" si="3"/>
        <v>4.2999999999999997E-2</v>
      </c>
      <c r="S18" s="7">
        <f t="shared" si="4"/>
        <v>0.01</v>
      </c>
      <c r="T18" s="7">
        <f t="shared" si="5"/>
        <v>8.8945399999999992</v>
      </c>
      <c r="U18" s="7">
        <f t="shared" si="6"/>
        <v>0.26824851193858595</v>
      </c>
    </row>
    <row r="19" spans="5:21" x14ac:dyDescent="0.3">
      <c r="E19" s="8">
        <v>25</v>
      </c>
      <c r="F19" s="8">
        <v>25</v>
      </c>
      <c r="G19" s="7">
        <v>0.377</v>
      </c>
      <c r="H19" s="7">
        <v>0.378</v>
      </c>
      <c r="I19" s="7">
        <v>3.5999999999999997E-2</v>
      </c>
      <c r="J19" s="7">
        <v>3.5999999999999997E-2</v>
      </c>
      <c r="K19" s="7">
        <v>7.6505999999999998</v>
      </c>
      <c r="L19" s="7">
        <v>7.6522399999999999</v>
      </c>
      <c r="N19" s="8">
        <f t="shared" si="0"/>
        <v>25</v>
      </c>
      <c r="O19" s="8">
        <f t="shared" si="1"/>
        <v>0.5</v>
      </c>
      <c r="P19" s="7">
        <f t="shared" si="2"/>
        <v>0.3775</v>
      </c>
      <c r="R19" s="7">
        <f t="shared" si="3"/>
        <v>3.5999999999999997E-2</v>
      </c>
      <c r="S19" s="7">
        <f t="shared" si="4"/>
        <v>0.01</v>
      </c>
      <c r="T19" s="7">
        <f t="shared" si="5"/>
        <v>7.6514199999999999</v>
      </c>
      <c r="U19" s="7">
        <f t="shared" si="6"/>
        <v>0.23087212915082012</v>
      </c>
    </row>
    <row r="20" spans="5:21" x14ac:dyDescent="0.3">
      <c r="E20" s="8"/>
      <c r="F20" s="8"/>
      <c r="G20" s="7"/>
      <c r="H20" s="7"/>
      <c r="I20" s="7"/>
      <c r="J20" s="7"/>
      <c r="K20" s="7"/>
      <c r="L20" s="7"/>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2025-01-02T17:12:25Z</dcterms:modified>
  <cp:category>Laser Diode</cp:category>
</cp:coreProperties>
</file>